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Contents" sheetId="1" r:id="rId4"/>
    <sheet name="Highlights" sheetId="2" r:id="rId5"/>
    <sheet name="Main Table" sheetId="3" r:id="rId6"/>
    <sheet name="Annual" sheetId="4" r:id="rId7"/>
    <sheet name="Quarter" sheetId="5" r:id="rId8"/>
    <sheet name="Month" sheetId="6" r:id="rId9"/>
    <sheet name="Calculation" sheetId="7" r:id="rId10"/>
    <sheet name="Monthly Digest 8.8" sheetId="8" r:id="rId11"/>
  </sheets>
</workbook>
</file>

<file path=xl/sharedStrings.xml><?xml version="1.0" encoding="utf-8"?>
<sst xmlns="http://schemas.openxmlformats.org/spreadsheetml/2006/main" uniqueCount="626">
  <si>
    <t xml:space="preserve">Indigenous production, refinery receipts, imports and exports       </t>
  </si>
  <si>
    <t xml:space="preserve">Publication date: </t>
  </si>
  <si>
    <t>Data period:</t>
  </si>
  <si>
    <t>New data for February 2016 and revisions to January 2016</t>
  </si>
  <si>
    <t>Next Update</t>
  </si>
  <si>
    <t>Contents</t>
  </si>
  <si>
    <t>Main points</t>
  </si>
  <si>
    <r>
      <rPr>
        <u val="single"/>
        <sz val="12"/>
        <color indexed="11"/>
        <rFont val="Arial"/>
      </rPr>
      <t>Highlights</t>
    </r>
  </si>
  <si>
    <t>Tables</t>
  </si>
  <si>
    <r>
      <rPr>
        <u val="single"/>
        <sz val="12"/>
        <color indexed="11"/>
        <rFont val="Arial"/>
      </rPr>
      <t>Main table</t>
    </r>
  </si>
  <si>
    <t>Historic data</t>
  </si>
  <si>
    <r>
      <rPr>
        <u val="single"/>
        <sz val="12"/>
        <color indexed="11"/>
        <rFont val="Arial"/>
      </rPr>
      <t xml:space="preserve">Annual </t>
    </r>
  </si>
  <si>
    <t>1995 - 2015</t>
  </si>
  <si>
    <r>
      <rPr>
        <u val="single"/>
        <sz val="12"/>
        <color indexed="11"/>
        <rFont val="Arial"/>
      </rPr>
      <t>Quarter</t>
    </r>
  </si>
  <si>
    <t>Q1 1995 - Q4 2015</t>
  </si>
  <si>
    <r>
      <rPr>
        <u val="single"/>
        <sz val="12"/>
        <color indexed="11"/>
        <rFont val="Arial"/>
      </rPr>
      <t>Month</t>
    </r>
  </si>
  <si>
    <t>January 1995 - February 2016</t>
  </si>
  <si>
    <t>Background</t>
  </si>
  <si>
    <t xml:space="preserve">Data on UK indigenous oil production, refinery receipts, imports and exports. Monthly data published two months in arrears. </t>
  </si>
  <si>
    <t>Further information</t>
  </si>
  <si>
    <t>Website</t>
  </si>
  <si>
    <r>
      <rPr>
        <u val="single"/>
        <sz val="12"/>
        <color indexed="11"/>
        <rFont val="Arial"/>
      </rPr>
      <t>Energy Trends: oil and oil products</t>
    </r>
  </si>
  <si>
    <t>Data sources &amp; methodology</t>
  </si>
  <si>
    <r>
      <rPr>
        <u val="single"/>
        <sz val="12"/>
        <color indexed="11"/>
        <rFont val="Arial"/>
      </rPr>
      <t>Crude oil and petroleum products: methodology note</t>
    </r>
  </si>
  <si>
    <t>Revisions policy</t>
  </si>
  <si>
    <r>
      <rPr>
        <u val="single"/>
        <sz val="12"/>
        <color indexed="11"/>
        <rFont val="Arial"/>
      </rPr>
      <t>Energy statistics revisions policy</t>
    </r>
  </si>
  <si>
    <t>Glossary and acronyms</t>
  </si>
  <si>
    <r>
      <rPr>
        <u val="single"/>
        <sz val="12"/>
        <color indexed="11"/>
        <rFont val="Arial"/>
      </rPr>
      <t>Digest of United Kingdom Energy Statistics (DUKES): glossary and acronyms</t>
    </r>
  </si>
  <si>
    <t>Contacts</t>
  </si>
  <si>
    <t>DECC Press Office (media enquiries)</t>
  </si>
  <si>
    <t>tel: 0300 060 4000</t>
  </si>
  <si>
    <t>e-mail:</t>
  </si>
  <si>
    <r>
      <rPr>
        <u val="single"/>
        <sz val="12"/>
        <color indexed="11"/>
        <rFont val="Arial"/>
      </rPr>
      <t>pressoffice@decc.gsi.gov.uk</t>
    </r>
  </si>
  <si>
    <t>Statistician: Natalie Cartwright</t>
  </si>
  <si>
    <t>tel: 0300 068 5260</t>
  </si>
  <si>
    <t>natalie.cartwright@decc.gsi.gov.uk</t>
  </si>
  <si>
    <t>OIL &amp; OIL PRODUCTS</t>
  </si>
  <si>
    <t xml:space="preserve">Table 3.10  Indigenous production, refinery receipts, imports and exports                                              </t>
  </si>
  <si>
    <t>In the latest three months</t>
  </si>
  <si>
    <t>Production</t>
  </si>
  <si>
    <t>● Indigenous production of crude oil was higher by 15.9 per cent in the three months to February 2016 compared with the same period a year earlier. Production has been relatively high recently, in part due to new fields coming online.</t>
  </si>
  <si>
    <t>Trade</t>
  </si>
  <si>
    <t>●  Imports of crude oil and NGLs decreased by 11.2 per cent in the three months to February 2016 compared with the same period last year.  Exports of crude oil and NGLs were 15.3 per cent higher.  The UK remained a net importer of crude and NGLs by 1.6 million tonnes in the three months to February 2016, down from 4.0 million tonnes the previous year.</t>
  </si>
  <si>
    <r>
      <rPr>
        <sz val="12"/>
        <color indexed="8"/>
        <rFont val="Arial"/>
      </rPr>
      <t xml:space="preserve">● Imports of petroleum products were higher by 8.8 per cent compared with a year ago.  Exports increased by 11.0 per cent, driven by increased refinery production, particularly of motor spirit. Further information on refinery production is published in: </t>
    </r>
    <r>
      <rPr>
        <i val="1"/>
        <sz val="12"/>
        <color indexed="8"/>
        <rFont val="Arial"/>
      </rPr>
      <t>Table 3.12 Refinery throughput and output of petroleum products.</t>
    </r>
    <r>
      <rPr>
        <sz val="12"/>
        <color indexed="8"/>
        <rFont val="Arial"/>
      </rPr>
      <t xml:space="preserve"> </t>
    </r>
  </si>
  <si>
    <t>Provisional 2015 data compared with 2014</t>
  </si>
  <si>
    <t xml:space="preserve">● Indigenous production of crude oil was higher by 14.3 per cent in 2015 compared with the previous year. Crude oil production from the North sea has been in decline for a number of years and this is the first significant annual increase since 1999. The increase has been from new fields that feed into the Flotta and Forties terminals. 
</t>
  </si>
  <si>
    <t xml:space="preserve">For further information, DECC's Energy Development Unit publishes data on field-by-field production, These are available three months in arrears owing to the need to protect commercially sensitive data. These data can be accessed at: </t>
  </si>
  <si>
    <r>
      <rPr>
        <u val="single"/>
        <sz val="12"/>
        <color indexed="11"/>
        <rFont val="Arial"/>
      </rPr>
      <t>www.gov.uk/oil-and-gas-uk-field-data</t>
    </r>
  </si>
  <si>
    <t>●  Exports of crude oil and NGLs increased by 6.6 per cent in 2015, consistent with higher production. Imports of crude oil and NGLs decreased by 7.6 per cent. This was due to refineries sourcing higher levels of crude from the UKCS, with refinery receipts up 8.9 per cent from the North sea.  The UK remained a net importer of crude and NGLs in 2015 by 13.4 million tonnes in 2015.</t>
  </si>
  <si>
    <t>● Imports of petroleum products were higher by 10.3 per cent compared with a year ago, with exports relatively unchanged. The UK became a net importer of petroleum products in 2013.</t>
  </si>
  <si>
    <r>
      <rPr>
        <u val="single"/>
        <sz val="10"/>
        <color indexed="11"/>
        <rFont val="MS Sans Serif"/>
      </rPr>
      <t>Return to contents page</t>
    </r>
  </si>
  <si>
    <t xml:space="preserve">Table 3.10 Indigenous production, refinery receipts, imports and exports                                                     </t>
  </si>
  <si>
    <t>Thousand tonnes</t>
  </si>
  <si>
    <r>
      <rPr>
        <sz val="8"/>
        <color indexed="8"/>
        <rFont val="MS Sans Serif"/>
      </rPr>
      <t>Indigenous production</t>
    </r>
    <r>
      <rPr>
        <vertAlign val="superscript"/>
        <sz val="8"/>
        <color indexed="8"/>
        <rFont val="MS Sans Serif"/>
      </rPr>
      <t>1</t>
    </r>
  </si>
  <si>
    <t>Refinery receipts</t>
  </si>
  <si>
    <r>
      <rPr>
        <sz val="8"/>
        <color indexed="8"/>
        <rFont val="MS Sans Serif"/>
      </rPr>
      <t>Foreign trade</t>
    </r>
    <r>
      <rPr>
        <vertAlign val="superscript"/>
        <sz val="8"/>
        <color indexed="8"/>
        <rFont val="MS Sans Serif"/>
      </rPr>
      <t>6,7</t>
    </r>
  </si>
  <si>
    <t xml:space="preserve">Net </t>
  </si>
  <si>
    <t>Crude oil and NGLs</t>
  </si>
  <si>
    <t>Process oils</t>
  </si>
  <si>
    <t>Petroleum products</t>
  </si>
  <si>
    <t xml:space="preserve">Crude </t>
  </si>
  <si>
    <t xml:space="preserve">Total </t>
  </si>
  <si>
    <t xml:space="preserve">imports/ </t>
  </si>
  <si>
    <t xml:space="preserve">oil </t>
  </si>
  <si>
    <r>
      <rPr>
        <sz val="8"/>
        <color indexed="8"/>
        <rFont val="MS Sans Serif"/>
      </rPr>
      <t>NGLs</t>
    </r>
    <r>
      <rPr>
        <vertAlign val="superscript"/>
        <sz val="8"/>
        <color indexed="8"/>
        <rFont val="MS Sans Serif"/>
      </rPr>
      <t>2, 10</t>
    </r>
  </si>
  <si>
    <r>
      <rPr>
        <sz val="8"/>
        <color indexed="8"/>
        <rFont val="MS Sans Serif"/>
      </rPr>
      <t>receipts</t>
    </r>
    <r>
      <rPr>
        <vertAlign val="superscript"/>
        <sz val="8"/>
        <color indexed="8"/>
        <rFont val="MS Sans Serif"/>
      </rPr>
      <t>3</t>
    </r>
  </si>
  <si>
    <r>
      <rPr>
        <sz val="8"/>
        <color indexed="8"/>
        <rFont val="MS Sans Serif"/>
      </rPr>
      <t>Indigenous</t>
    </r>
    <r>
      <rPr>
        <vertAlign val="superscript"/>
        <sz val="8"/>
        <color indexed="8"/>
        <rFont val="MS Sans Serif"/>
      </rPr>
      <t>4</t>
    </r>
  </si>
  <si>
    <r>
      <rPr>
        <sz val="8"/>
        <color indexed="8"/>
        <rFont val="MS Sans Serif"/>
      </rPr>
      <t>exports</t>
    </r>
    <r>
      <rPr>
        <vertAlign val="superscript"/>
        <sz val="8"/>
        <color indexed="8"/>
        <rFont val="MS Sans Serif"/>
      </rPr>
      <t>5</t>
    </r>
  </si>
  <si>
    <t xml:space="preserve">Imports </t>
  </si>
  <si>
    <t xml:space="preserve">Exports </t>
  </si>
  <si>
    <r>
      <rPr>
        <sz val="8"/>
        <color indexed="8"/>
        <rFont val="MS Sans Serif"/>
      </rPr>
      <t>Bunkers</t>
    </r>
    <r>
      <rPr>
        <vertAlign val="superscript"/>
        <sz val="8"/>
        <color indexed="8"/>
        <rFont val="MS Sans Serif"/>
      </rPr>
      <t>8</t>
    </r>
  </si>
  <si>
    <t>Per cent change</t>
  </si>
  <si>
    <t xml:space="preserve">+13.4 </t>
  </si>
  <si>
    <t xml:space="preserve">+14.3 </t>
  </si>
  <si>
    <t xml:space="preserve">+0.3 </t>
  </si>
  <si>
    <t xml:space="preserve">-3.8 </t>
  </si>
  <si>
    <t xml:space="preserve">+8.9 </t>
  </si>
  <si>
    <t xml:space="preserve">-10.4 </t>
  </si>
  <si>
    <t xml:space="preserve">-7.6 </t>
  </si>
  <si>
    <t xml:space="preserve">+6.6 </t>
  </si>
  <si>
    <t xml:space="preserve">+9.3 </t>
  </si>
  <si>
    <t xml:space="preserve">+82.1 </t>
  </si>
  <si>
    <t xml:space="preserve">+10.3 </t>
  </si>
  <si>
    <t xml:space="preserve">-0.1 </t>
  </si>
  <si>
    <t xml:space="preserve">-2.9 </t>
  </si>
  <si>
    <t>January -</t>
  </si>
  <si>
    <t>February</t>
  </si>
  <si>
    <t xml:space="preserve">+16.9 </t>
  </si>
  <si>
    <t xml:space="preserve">+15.9 </t>
  </si>
  <si>
    <t xml:space="preserve">+33.6 </t>
  </si>
  <si>
    <t xml:space="preserve">+8.7 </t>
  </si>
  <si>
    <t xml:space="preserve">+56.3 </t>
  </si>
  <si>
    <t xml:space="preserve">-23.6 </t>
  </si>
  <si>
    <t xml:space="preserve">-6.4 </t>
  </si>
  <si>
    <t xml:space="preserve">+16.0 </t>
  </si>
  <si>
    <t xml:space="preserve">+45.6 </t>
  </si>
  <si>
    <t xml:space="preserve">(+) </t>
  </si>
  <si>
    <t xml:space="preserve">+12.4 </t>
  </si>
  <si>
    <t xml:space="preserve">-4.9 </t>
  </si>
  <si>
    <t>December</t>
  </si>
  <si>
    <t>January</t>
  </si>
  <si>
    <t xml:space="preserve"> </t>
  </si>
  <si>
    <t>Total</t>
  </si>
  <si>
    <t xml:space="preserve">+16.6 </t>
  </si>
  <si>
    <t xml:space="preserve">+27.3 </t>
  </si>
  <si>
    <t xml:space="preserve">-1.5 </t>
  </si>
  <si>
    <t xml:space="preserve">+22.0 </t>
  </si>
  <si>
    <t xml:space="preserve">-29.5 </t>
  </si>
  <si>
    <t xml:space="preserve">-11.2 </t>
  </si>
  <si>
    <t xml:space="preserve">+15.3 </t>
  </si>
  <si>
    <t xml:space="preserve">+54.2 </t>
  </si>
  <si>
    <t xml:space="preserve">+46.1 </t>
  </si>
  <si>
    <t xml:space="preserve">+8.8 </t>
  </si>
  <si>
    <t xml:space="preserve">+11.0 </t>
  </si>
  <si>
    <t xml:space="preserve">-5.7 </t>
  </si>
  <si>
    <t>1. Includes offshore and land production.</t>
  </si>
  <si>
    <t>2. Condensates and petroleum gases derived at onshore treatment plants.</t>
  </si>
  <si>
    <t xml:space="preserve">3. Crude oil, natural gas liquids (NGLs) and process oils (i.e. partly refined oils) as received at the refinery. Receipts can go into stock rather than being processed that month. </t>
  </si>
  <si>
    <t xml:space="preserve">     Refinery throughput and output can be found in ET 3.12.</t>
  </si>
  <si>
    <t xml:space="preserve">4. Crude oil plus NGLs. </t>
  </si>
  <si>
    <t>5. Net imports + or net exports - of oil and oil products.</t>
  </si>
  <si>
    <t>6. Foreign trade recorded by the Petroleum Industry and may differ from figures published in the Overseas Trade Statistics.</t>
  </si>
  <si>
    <t>7. Prior years data are subject to further revision as information on imports and exports of petroleum products become available.</t>
  </si>
  <si>
    <t xml:space="preserve">8. International marine bunkers.  Fuel consumption in International Bunkers has been revised for 2008 to 2013 using new estimates of marine fuel use. Further detail can be </t>
  </si>
  <si>
    <t xml:space="preserve">found in Chapter 3 of the Digest of the UK's Energy Statistics 2014 (paragraphs 3.64 and 3.65). </t>
  </si>
  <si>
    <t>9. Percentage change between the most recent quarter and the same quarter a year earlier; (+) represents a positive percentage change greater than 100%.</t>
  </si>
  <si>
    <t>10. Production of NGL's in 2014 broken down by product are as follows: Propane (789kte), Condensate (675kte), Butane (605kte) and Ethane (384kte).</t>
  </si>
  <si>
    <t>Table 3.10 Indigenous production, refinery receipts, imports and exports</t>
  </si>
  <si>
    <t>ANNUAL DATA</t>
  </si>
  <si>
    <r>
      <rPr>
        <sz val="8"/>
        <color indexed="8"/>
        <rFont val="Arial"/>
      </rPr>
      <t>Indigenous production</t>
    </r>
    <r>
      <rPr>
        <vertAlign val="superscript"/>
        <sz val="8"/>
        <color indexed="8"/>
        <rFont val="Arial"/>
      </rPr>
      <t>1</t>
    </r>
  </si>
  <si>
    <r>
      <rPr>
        <sz val="8"/>
        <color indexed="8"/>
        <rFont val="Arial"/>
      </rPr>
      <t>Foreign trade</t>
    </r>
    <r>
      <rPr>
        <vertAlign val="superscript"/>
        <sz val="8"/>
        <color indexed="8"/>
        <rFont val="Arial"/>
      </rPr>
      <t>6,7</t>
    </r>
  </si>
  <si>
    <t>Net imports/</t>
  </si>
  <si>
    <t>YEAR</t>
  </si>
  <si>
    <r>
      <rPr>
        <sz val="8"/>
        <color indexed="8"/>
        <rFont val="Arial"/>
      </rPr>
      <t>NGLs</t>
    </r>
    <r>
      <rPr>
        <vertAlign val="superscript"/>
        <sz val="8"/>
        <color indexed="8"/>
        <rFont val="Arial"/>
      </rPr>
      <t xml:space="preserve">2  </t>
    </r>
  </si>
  <si>
    <r>
      <rPr>
        <b val="1"/>
        <sz val="8"/>
        <color indexed="8"/>
        <rFont val="Arial"/>
      </rPr>
      <t>receipts</t>
    </r>
    <r>
      <rPr>
        <b val="1"/>
        <vertAlign val="superscript"/>
        <sz val="8"/>
        <color indexed="8"/>
        <rFont val="Arial"/>
      </rPr>
      <t>3</t>
    </r>
  </si>
  <si>
    <r>
      <rPr>
        <sz val="8"/>
        <color indexed="8"/>
        <rFont val="Arial"/>
      </rPr>
      <t>Indigenous</t>
    </r>
    <r>
      <rPr>
        <vertAlign val="superscript"/>
        <sz val="8"/>
        <color indexed="8"/>
        <rFont val="Arial"/>
      </rPr>
      <t xml:space="preserve">4  </t>
    </r>
  </si>
  <si>
    <r>
      <rPr>
        <sz val="8"/>
        <color indexed="8"/>
        <rFont val="Arial"/>
      </rPr>
      <t>exports</t>
    </r>
    <r>
      <rPr>
        <vertAlign val="superscript"/>
        <sz val="8"/>
        <color indexed="8"/>
        <rFont val="Arial"/>
      </rPr>
      <t xml:space="preserve">5 </t>
    </r>
    <r>
      <rPr>
        <sz val="8"/>
        <color indexed="8"/>
        <rFont val="Arial"/>
      </rPr>
      <t xml:space="preserve"> </t>
    </r>
  </si>
  <si>
    <t>Imports</t>
  </si>
  <si>
    <t>Exports</t>
  </si>
  <si>
    <r>
      <rPr>
        <sz val="8"/>
        <color indexed="8"/>
        <rFont val="Arial"/>
      </rPr>
      <t>Bunkers</t>
    </r>
    <r>
      <rPr>
        <vertAlign val="superscript"/>
        <sz val="8"/>
        <color indexed="8"/>
        <rFont val="Arial"/>
      </rPr>
      <t>8</t>
    </r>
    <r>
      <rPr>
        <sz val="8"/>
        <color indexed="8"/>
        <rFont val="Arial"/>
      </rPr>
      <t xml:space="preserve"> </t>
    </r>
  </si>
  <si>
    <t>2001</t>
  </si>
  <si>
    <t>QUARTERLY DATA</t>
  </si>
  <si>
    <t>QUARTER</t>
  </si>
  <si>
    <t>Quarter 1</t>
  </si>
  <si>
    <t>Quarter 2</t>
  </si>
  <si>
    <t>Quarter 3</t>
  </si>
  <si>
    <t>Quarter 4</t>
  </si>
  <si>
    <t xml:space="preserve">Quarter 1 </t>
  </si>
  <si>
    <t xml:space="preserve">Quarter 2 </t>
  </si>
  <si>
    <t xml:space="preserve">Quarter 3 </t>
  </si>
  <si>
    <t>MONTHLY DATA</t>
  </si>
  <si>
    <t>MONTH</t>
  </si>
  <si>
    <t>Jan</t>
  </si>
  <si>
    <t>Feb</t>
  </si>
  <si>
    <t>Mar</t>
  </si>
  <si>
    <t>Apr</t>
  </si>
  <si>
    <t>May</t>
  </si>
  <si>
    <t>Jun</t>
  </si>
  <si>
    <t>Jul</t>
  </si>
  <si>
    <t>Aug</t>
  </si>
  <si>
    <t>Sep</t>
  </si>
  <si>
    <t>Oct</t>
  </si>
  <si>
    <t>Nov</t>
  </si>
  <si>
    <t>Dec</t>
  </si>
  <si>
    <t>March</t>
  </si>
  <si>
    <t>April</t>
  </si>
  <si>
    <t>June</t>
  </si>
  <si>
    <t>July</t>
  </si>
  <si>
    <t>August</t>
  </si>
  <si>
    <t>September</t>
  </si>
  <si>
    <t>October</t>
  </si>
  <si>
    <t>November</t>
  </si>
  <si>
    <t>SUM JAN-</t>
  </si>
  <si>
    <t>Year</t>
  </si>
  <si>
    <t>Annual!</t>
  </si>
  <si>
    <t>Month</t>
  </si>
  <si>
    <t>Net exports/</t>
  </si>
  <si>
    <t>A</t>
  </si>
  <si>
    <t>C</t>
  </si>
  <si>
    <t>D</t>
  </si>
  <si>
    <t>E</t>
  </si>
  <si>
    <t>F</t>
  </si>
  <si>
    <t>G</t>
  </si>
  <si>
    <t>H</t>
  </si>
  <si>
    <t>I</t>
  </si>
  <si>
    <t>J</t>
  </si>
  <si>
    <t>K</t>
  </si>
  <si>
    <t>L</t>
  </si>
  <si>
    <t>M</t>
  </si>
  <si>
    <t>N</t>
  </si>
  <si>
    <t>O</t>
  </si>
  <si>
    <r>
      <rPr>
        <sz val="8"/>
        <color indexed="8"/>
        <rFont val="Arial"/>
      </rPr>
      <t>reciepts</t>
    </r>
    <r>
      <rPr>
        <vertAlign val="superscript"/>
        <sz val="8"/>
        <color indexed="8"/>
        <rFont val="Arial"/>
      </rPr>
      <t>3</t>
    </r>
  </si>
  <si>
    <r>
      <rPr>
        <sz val="8"/>
        <color indexed="8"/>
        <rFont val="Arial"/>
      </rPr>
      <t>imports</t>
    </r>
    <r>
      <rPr>
        <vertAlign val="superscript"/>
        <sz val="8"/>
        <color indexed="8"/>
        <rFont val="Arial"/>
      </rPr>
      <t>5</t>
    </r>
    <r>
      <rPr>
        <sz val="8"/>
        <color indexed="8"/>
        <rFont val="Arial"/>
      </rPr>
      <t xml:space="preserve">  </t>
    </r>
  </si>
  <si>
    <t>Annual!A24</t>
  </si>
  <si>
    <t>Annual!C24</t>
  </si>
  <si>
    <t>Annual!D24</t>
  </si>
  <si>
    <t>Annual!E24</t>
  </si>
  <si>
    <t>Annual!F24</t>
  </si>
  <si>
    <t>Annual!G24</t>
  </si>
  <si>
    <t>Annual!H24</t>
  </si>
  <si>
    <t>Annual!I24</t>
  </si>
  <si>
    <t>Annual!J24</t>
  </si>
  <si>
    <t>Annual!K24</t>
  </si>
  <si>
    <t>Annual!L24</t>
  </si>
  <si>
    <t>Annual!M24</t>
  </si>
  <si>
    <t>Annual!N24</t>
  </si>
  <si>
    <t>Annual!O24</t>
  </si>
  <si>
    <t>Million tonnes</t>
  </si>
  <si>
    <t>Annual!A25</t>
  </si>
  <si>
    <t>Annual!C25</t>
  </si>
  <si>
    <t>Annual!D25</t>
  </si>
  <si>
    <t>Annual!E25</t>
  </si>
  <si>
    <t>Annual!F25</t>
  </si>
  <si>
    <t>Annual!G25</t>
  </si>
  <si>
    <t>Annual!H25</t>
  </si>
  <si>
    <t>Annual!I25</t>
  </si>
  <si>
    <t>Annual!J25</t>
  </si>
  <si>
    <t>Annual!K25</t>
  </si>
  <si>
    <t>Annual!L25</t>
  </si>
  <si>
    <t>Annual!M25</t>
  </si>
  <si>
    <t>Annual!N25</t>
  </si>
  <si>
    <t>Annual!O25</t>
  </si>
  <si>
    <t>Annual!A26</t>
  </si>
  <si>
    <t>Annual!C26</t>
  </si>
  <si>
    <t>Annual!D26</t>
  </si>
  <si>
    <t>Annual!E26</t>
  </si>
  <si>
    <t>Annual!F26</t>
  </si>
  <si>
    <t>Annual!G26</t>
  </si>
  <si>
    <t>Annual!H26</t>
  </si>
  <si>
    <t>Annual!I26</t>
  </si>
  <si>
    <t>Annual!J26</t>
  </si>
  <si>
    <t>Annual!K26</t>
  </si>
  <si>
    <t>Annual!L26</t>
  </si>
  <si>
    <t>Annual!M26</t>
  </si>
  <si>
    <t>Annual!N26</t>
  </si>
  <si>
    <t>Annual!O26</t>
  </si>
  <si>
    <t>Annual!A27</t>
  </si>
  <si>
    <t>Annual!C27</t>
  </si>
  <si>
    <t>Annual!D27</t>
  </si>
  <si>
    <t>Annual!E27</t>
  </si>
  <si>
    <t>Annual!F27</t>
  </si>
  <si>
    <t>Annual!G27</t>
  </si>
  <si>
    <t>Annual!H27</t>
  </si>
  <si>
    <t>Annual!I27</t>
  </si>
  <si>
    <t>Annual!J27</t>
  </si>
  <si>
    <t>Annual!K27</t>
  </si>
  <si>
    <t>Annual!L27</t>
  </si>
  <si>
    <t>Annual!M27</t>
  </si>
  <si>
    <t>Annual!N27</t>
  </si>
  <si>
    <t>Annual!O27</t>
  </si>
  <si>
    <t>Annual!A28</t>
  </si>
  <si>
    <t>Annual!C28</t>
  </si>
  <si>
    <t>Annual!D28</t>
  </si>
  <si>
    <t>Annual!E28</t>
  </si>
  <si>
    <t>Annual!F28</t>
  </si>
  <si>
    <t>Annual!G28</t>
  </si>
  <si>
    <t>Annual!H28</t>
  </si>
  <si>
    <t>Annual!I28</t>
  </si>
  <si>
    <t>Annual!J28</t>
  </si>
  <si>
    <t>Annual!K28</t>
  </si>
  <si>
    <t>Annual!L28</t>
  </si>
  <si>
    <t>Annual!M28</t>
  </si>
  <si>
    <t>Annual!N28</t>
  </si>
  <si>
    <t>Annual!O28</t>
  </si>
  <si>
    <t>Annual!A29</t>
  </si>
  <si>
    <t>Annual!C29</t>
  </si>
  <si>
    <t>Annual!D29</t>
  </si>
  <si>
    <t>Annual!E29</t>
  </si>
  <si>
    <t>Annual!F29</t>
  </si>
  <si>
    <t>Annual!G29</t>
  </si>
  <si>
    <t>Annual!H29</t>
  </si>
  <si>
    <t>Annual!I29</t>
  </si>
  <si>
    <t>Annual!J29</t>
  </si>
  <si>
    <t>Annual!K29</t>
  </si>
  <si>
    <t>Annual!L29</t>
  </si>
  <si>
    <t>Annual!M29</t>
  </si>
  <si>
    <t>Annual!N29</t>
  </si>
  <si>
    <t>Annual!O29</t>
  </si>
  <si>
    <t>Month!</t>
  </si>
  <si>
    <t>B</t>
  </si>
  <si>
    <t>P</t>
  </si>
  <si>
    <t>Q</t>
  </si>
  <si>
    <t>R</t>
  </si>
  <si>
    <t>Month!A247</t>
  </si>
  <si>
    <t>Month!B247</t>
  </si>
  <si>
    <t>Month!C247</t>
  </si>
  <si>
    <t>Month!D247</t>
  </si>
  <si>
    <t>Month!E247</t>
  </si>
  <si>
    <t>Month!F247</t>
  </si>
  <si>
    <t>Month!G247</t>
  </si>
  <si>
    <t>Month!H247</t>
  </si>
  <si>
    <t>Month!I247</t>
  </si>
  <si>
    <t>Month!J247</t>
  </si>
  <si>
    <t>Month!K247</t>
  </si>
  <si>
    <t>Month!L247</t>
  </si>
  <si>
    <t>Month!M247</t>
  </si>
  <si>
    <t>Month!N247</t>
  </si>
  <si>
    <t>Month!O247</t>
  </si>
  <si>
    <t>Month!P247</t>
  </si>
  <si>
    <t>Month!Q247</t>
  </si>
  <si>
    <t>Month!R247</t>
  </si>
  <si>
    <t>Month!A248</t>
  </si>
  <si>
    <t>Month!B248</t>
  </si>
  <si>
    <t>Month!C248</t>
  </si>
  <si>
    <t>Month!D248</t>
  </si>
  <si>
    <t>Month!E248</t>
  </si>
  <si>
    <t>Month!F248</t>
  </si>
  <si>
    <t>Month!G248</t>
  </si>
  <si>
    <t>Month!H248</t>
  </si>
  <si>
    <t>Month!I248</t>
  </si>
  <si>
    <t>Month!J248</t>
  </si>
  <si>
    <t>Month!K248</t>
  </si>
  <si>
    <t>Month!L248</t>
  </si>
  <si>
    <t>Month!M248</t>
  </si>
  <si>
    <t>Month!N248</t>
  </si>
  <si>
    <t>Month!O248</t>
  </si>
  <si>
    <t>Month!P248</t>
  </si>
  <si>
    <t>Month!Q248</t>
  </si>
  <si>
    <t>Month!R248</t>
  </si>
  <si>
    <t>Month!A249</t>
  </si>
  <si>
    <t>Month!B249</t>
  </si>
  <si>
    <t>Month!C249</t>
  </si>
  <si>
    <t>Month!D249</t>
  </si>
  <si>
    <t>Month!E249</t>
  </si>
  <si>
    <t>Month!F249</t>
  </si>
  <si>
    <t>Month!G249</t>
  </si>
  <si>
    <t>Month!H249</t>
  </si>
  <si>
    <t>Month!I249</t>
  </si>
  <si>
    <t>Month!J249</t>
  </si>
  <si>
    <t>Month!K249</t>
  </si>
  <si>
    <t>Month!L249</t>
  </si>
  <si>
    <t>Month!M249</t>
  </si>
  <si>
    <t>Month!N249</t>
  </si>
  <si>
    <t>Month!O249</t>
  </si>
  <si>
    <t>Month!P249</t>
  </si>
  <si>
    <t>Month!Q249</t>
  </si>
  <si>
    <t>Month!R249</t>
  </si>
  <si>
    <t>Month!A250</t>
  </si>
  <si>
    <t>Month!B250</t>
  </si>
  <si>
    <t>Month!C250</t>
  </si>
  <si>
    <t>Month!D250</t>
  </si>
  <si>
    <t>Month!E250</t>
  </si>
  <si>
    <t>Month!F250</t>
  </si>
  <si>
    <t>Month!G250</t>
  </si>
  <si>
    <t>Month!H250</t>
  </si>
  <si>
    <t>Month!I250</t>
  </si>
  <si>
    <t>Month!J250</t>
  </si>
  <si>
    <t>Month!K250</t>
  </si>
  <si>
    <t>Month!L250</t>
  </si>
  <si>
    <t>Month!M250</t>
  </si>
  <si>
    <t>Month!N250</t>
  </si>
  <si>
    <t>Month!O250</t>
  </si>
  <si>
    <t>Month!P250</t>
  </si>
  <si>
    <t>Month!Q250</t>
  </si>
  <si>
    <t>Month!R250</t>
  </si>
  <si>
    <t>Month!A251</t>
  </si>
  <si>
    <t>Month!B251</t>
  </si>
  <si>
    <t>Month!C251</t>
  </si>
  <si>
    <t>Month!D251</t>
  </si>
  <si>
    <t>Month!E251</t>
  </si>
  <si>
    <t>Month!F251</t>
  </si>
  <si>
    <t>Month!G251</t>
  </si>
  <si>
    <t>Month!H251</t>
  </si>
  <si>
    <t>Month!I251</t>
  </si>
  <si>
    <t>Month!J251</t>
  </si>
  <si>
    <t>Month!K251</t>
  </si>
  <si>
    <t>Month!L251</t>
  </si>
  <si>
    <t>Month!M251</t>
  </si>
  <si>
    <t>Month!N251</t>
  </si>
  <si>
    <t>Month!O251</t>
  </si>
  <si>
    <t>Month!P251</t>
  </si>
  <si>
    <t>Month!Q251</t>
  </si>
  <si>
    <t>Month!R251</t>
  </si>
  <si>
    <t>Month!A252</t>
  </si>
  <si>
    <t>Month!B252</t>
  </si>
  <si>
    <t>Month!C252</t>
  </si>
  <si>
    <t>Month!D252</t>
  </si>
  <si>
    <t>Month!E252</t>
  </si>
  <si>
    <t>Month!F252</t>
  </si>
  <si>
    <t>Month!G252</t>
  </si>
  <si>
    <t>Month!H252</t>
  </si>
  <si>
    <t>Month!I252</t>
  </si>
  <si>
    <t>Month!J252</t>
  </si>
  <si>
    <t>Month!K252</t>
  </si>
  <si>
    <t>Month!L252</t>
  </si>
  <si>
    <t>Month!M252</t>
  </si>
  <si>
    <t>Month!N252</t>
  </si>
  <si>
    <t>Month!O252</t>
  </si>
  <si>
    <t>Month!P252</t>
  </si>
  <si>
    <t>Month!Q252</t>
  </si>
  <si>
    <t>Month!R252</t>
  </si>
  <si>
    <t>Month!A253</t>
  </si>
  <si>
    <t>Month!B253</t>
  </si>
  <si>
    <t>Month!C253</t>
  </si>
  <si>
    <t>Month!D253</t>
  </si>
  <si>
    <t>Month!E253</t>
  </si>
  <si>
    <t>Month!F253</t>
  </si>
  <si>
    <t>Month!G253</t>
  </si>
  <si>
    <t>Month!H253</t>
  </si>
  <si>
    <t>Month!I253</t>
  </si>
  <si>
    <t>Month!J253</t>
  </si>
  <si>
    <t>Month!K253</t>
  </si>
  <si>
    <t>Month!L253</t>
  </si>
  <si>
    <t>Month!M253</t>
  </si>
  <si>
    <t>Month!N253</t>
  </si>
  <si>
    <t>Month!O253</t>
  </si>
  <si>
    <t>Month!P253</t>
  </si>
  <si>
    <t>Month!Q253</t>
  </si>
  <si>
    <t>Month!R253</t>
  </si>
  <si>
    <t>Month!A254</t>
  </si>
  <si>
    <t>Month!B254</t>
  </si>
  <si>
    <t>Month!C254</t>
  </si>
  <si>
    <t>Month!D254</t>
  </si>
  <si>
    <t>Month!E254</t>
  </si>
  <si>
    <t>Month!F254</t>
  </si>
  <si>
    <t>Month!G254</t>
  </si>
  <si>
    <t>Month!H254</t>
  </si>
  <si>
    <t>Month!I254</t>
  </si>
  <si>
    <t>Month!J254</t>
  </si>
  <si>
    <t>Month!K254</t>
  </si>
  <si>
    <t>Month!L254</t>
  </si>
  <si>
    <t>Month!M254</t>
  </si>
  <si>
    <t>Month!N254</t>
  </si>
  <si>
    <t>Month!O254</t>
  </si>
  <si>
    <t>Month!P254</t>
  </si>
  <si>
    <t>Month!Q254</t>
  </si>
  <si>
    <t>Month!R254</t>
  </si>
  <si>
    <t>Month!A255</t>
  </si>
  <si>
    <t>Month!B255</t>
  </si>
  <si>
    <t>Month!C255</t>
  </si>
  <si>
    <t>Month!D255</t>
  </si>
  <si>
    <t>Month!E255</t>
  </si>
  <si>
    <t>Month!F255</t>
  </si>
  <si>
    <t>Month!G255</t>
  </si>
  <si>
    <t>Month!H255</t>
  </si>
  <si>
    <t>Month!I255</t>
  </si>
  <si>
    <t>Month!J255</t>
  </si>
  <si>
    <t>Month!K255</t>
  </si>
  <si>
    <t>Month!L255</t>
  </si>
  <si>
    <t>Month!M255</t>
  </si>
  <si>
    <t>Month!N255</t>
  </si>
  <si>
    <t>Month!O255</t>
  </si>
  <si>
    <t>Month!P255</t>
  </si>
  <si>
    <t>Month!Q255</t>
  </si>
  <si>
    <t>Month!R255</t>
  </si>
  <si>
    <t>Month!A256</t>
  </si>
  <si>
    <t>Month!B256</t>
  </si>
  <si>
    <t>Month!C256</t>
  </si>
  <si>
    <t>Month!D256</t>
  </si>
  <si>
    <t>Month!E256</t>
  </si>
  <si>
    <t>Month!F256</t>
  </si>
  <si>
    <t>Month!G256</t>
  </si>
  <si>
    <t>Month!H256</t>
  </si>
  <si>
    <t>Month!I256</t>
  </si>
  <si>
    <t>Month!J256</t>
  </si>
  <si>
    <t>Month!K256</t>
  </si>
  <si>
    <t>Month!L256</t>
  </si>
  <si>
    <t>Month!M256</t>
  </si>
  <si>
    <t>Month!N256</t>
  </si>
  <si>
    <t>Month!O256</t>
  </si>
  <si>
    <t>Month!P256</t>
  </si>
  <si>
    <t>Month!Q256</t>
  </si>
  <si>
    <t>Month!R256</t>
  </si>
  <si>
    <t>Month!A257</t>
  </si>
  <si>
    <t>Month!B257</t>
  </si>
  <si>
    <t>Month!C257</t>
  </si>
  <si>
    <t>Month!D257</t>
  </si>
  <si>
    <t>Month!E257</t>
  </si>
  <si>
    <t>Month!F257</t>
  </si>
  <si>
    <t>Month!G257</t>
  </si>
  <si>
    <t>Month!H257</t>
  </si>
  <si>
    <t>Month!I257</t>
  </si>
  <si>
    <t>Month!J257</t>
  </si>
  <si>
    <t>Month!K257</t>
  </si>
  <si>
    <t>Month!L257</t>
  </si>
  <si>
    <t>Month!M257</t>
  </si>
  <si>
    <t>Month!N257</t>
  </si>
  <si>
    <t>Month!O257</t>
  </si>
  <si>
    <t>Month!P257</t>
  </si>
  <si>
    <t>Month!Q257</t>
  </si>
  <si>
    <t>Month!R257</t>
  </si>
  <si>
    <t>Month!A258</t>
  </si>
  <si>
    <t>Month!B258</t>
  </si>
  <si>
    <t>Month!C258</t>
  </si>
  <si>
    <t>Month!D258</t>
  </si>
  <si>
    <t>Month!E258</t>
  </si>
  <si>
    <t>Month!F258</t>
  </si>
  <si>
    <t>Month!G258</t>
  </si>
  <si>
    <t>Month!H258</t>
  </si>
  <si>
    <t>Month!I258</t>
  </si>
  <si>
    <t>Month!J258</t>
  </si>
  <si>
    <t>Month!K258</t>
  </si>
  <si>
    <t>Month!L258</t>
  </si>
  <si>
    <t>Month!M258</t>
  </si>
  <si>
    <t>Month!N258</t>
  </si>
  <si>
    <t>Month!O258</t>
  </si>
  <si>
    <t>Month!P258</t>
  </si>
  <si>
    <t>Month!Q258</t>
  </si>
  <si>
    <t>Month!R258</t>
  </si>
  <si>
    <t>Month!A259</t>
  </si>
  <si>
    <t>Month!B259</t>
  </si>
  <si>
    <t>Month!C259</t>
  </si>
  <si>
    <t>Month!D259</t>
  </si>
  <si>
    <t>Month!E259</t>
  </si>
  <si>
    <t>Month!F259</t>
  </si>
  <si>
    <t>Month!G259</t>
  </si>
  <si>
    <t>Month!H259</t>
  </si>
  <si>
    <t>Month!I259</t>
  </si>
  <si>
    <t>Month!J259</t>
  </si>
  <si>
    <t>Month!K259</t>
  </si>
  <si>
    <t>Month!L259</t>
  </si>
  <si>
    <t>Month!M259</t>
  </si>
  <si>
    <t>Month!N259</t>
  </si>
  <si>
    <t>Month!O259</t>
  </si>
  <si>
    <t>Month!P259</t>
  </si>
  <si>
    <t>Month!Q259</t>
  </si>
  <si>
    <t>Month!R259</t>
  </si>
  <si>
    <t>Month!A260</t>
  </si>
  <si>
    <t>Month!B260</t>
  </si>
  <si>
    <t>Month!C260</t>
  </si>
  <si>
    <t>Month!D260</t>
  </si>
  <si>
    <t>Month!E260</t>
  </si>
  <si>
    <t>Month!F260</t>
  </si>
  <si>
    <t>Month!G260</t>
  </si>
  <si>
    <t>Month!H260</t>
  </si>
  <si>
    <t>Month!I260</t>
  </si>
  <si>
    <t>Month!J260</t>
  </si>
  <si>
    <t>Month!K260</t>
  </si>
  <si>
    <t>Month!L260</t>
  </si>
  <si>
    <t>Month!M260</t>
  </si>
  <si>
    <t>Month!N260</t>
  </si>
  <si>
    <t>Month!O260</t>
  </si>
  <si>
    <t>Month!P260</t>
  </si>
  <si>
    <t>Month!Q260</t>
  </si>
  <si>
    <t>Month!R260</t>
  </si>
  <si>
    <t>Month!A261</t>
  </si>
  <si>
    <t>Month!B261</t>
  </si>
  <si>
    <t>Month!C261</t>
  </si>
  <si>
    <t>Month!D261</t>
  </si>
  <si>
    <t>Month!E261</t>
  </si>
  <si>
    <t>Month!F261</t>
  </si>
  <si>
    <t>Month!G261</t>
  </si>
  <si>
    <t>Month!H261</t>
  </si>
  <si>
    <t>Month!I261</t>
  </si>
  <si>
    <t>Month!J261</t>
  </si>
  <si>
    <t>Month!K261</t>
  </si>
  <si>
    <t>Month!L261</t>
  </si>
  <si>
    <t>Month!M261</t>
  </si>
  <si>
    <t>Month!N261</t>
  </si>
  <si>
    <t>Month!O261</t>
  </si>
  <si>
    <t>Month!P261</t>
  </si>
  <si>
    <t>Month!Q261</t>
  </si>
  <si>
    <t>Month!R261</t>
  </si>
  <si>
    <t>Calculation!</t>
  </si>
  <si>
    <t>S</t>
  </si>
  <si>
    <t>T</t>
  </si>
  <si>
    <t>Calculation!C253</t>
  </si>
  <si>
    <t>Calculation!D253</t>
  </si>
  <si>
    <t>Calculation!E253</t>
  </si>
  <si>
    <t>Calculation!F253</t>
  </si>
  <si>
    <t>Calculation!G253</t>
  </si>
  <si>
    <t>Calculation!H253</t>
  </si>
  <si>
    <t>Calculation!I253</t>
  </si>
  <si>
    <t>Calculation!J253</t>
  </si>
  <si>
    <t>Calculation!K253</t>
  </si>
  <si>
    <t>Calculation!L253</t>
  </si>
  <si>
    <t>Calculation!M253</t>
  </si>
  <si>
    <t>Calculation!N253</t>
  </si>
  <si>
    <t>Calculation!O253</t>
  </si>
  <si>
    <t>Calculation!P253</t>
  </si>
  <si>
    <t>Calculation!Q253</t>
  </si>
  <si>
    <t>Calculation!R253</t>
  </si>
  <si>
    <t>Calculation!S253</t>
  </si>
  <si>
    <t>Calculation!T253</t>
  </si>
  <si>
    <t>Calculation!C265</t>
  </si>
  <si>
    <t>Calculation!D265</t>
  </si>
  <si>
    <t>Calculation!E265</t>
  </si>
  <si>
    <t>Calculation!F265</t>
  </si>
  <si>
    <t>Calculation!G265</t>
  </si>
  <si>
    <t>Calculation!H265</t>
  </si>
  <si>
    <t>Calculation!I265</t>
  </si>
  <si>
    <t>Calculation!J265</t>
  </si>
  <si>
    <t>Calculation!K265</t>
  </si>
  <si>
    <t>Calculation!L265</t>
  </si>
  <si>
    <t>Calculation!M265</t>
  </si>
  <si>
    <t>Calculation!N265</t>
  </si>
  <si>
    <t>Calculation!O265</t>
  </si>
  <si>
    <t>Calculation!P265</t>
  </si>
  <si>
    <t>Calculation!Q265</t>
  </si>
  <si>
    <t>Calculation!R265</t>
  </si>
  <si>
    <t>Calculation!S265</t>
  </si>
  <si>
    <t>Calculation!T265</t>
  </si>
  <si>
    <t xml:space="preserve">December </t>
  </si>
  <si>
    <r>
      <rPr>
        <b val="1"/>
        <sz val="18"/>
        <color indexed="8"/>
        <rFont val="MS Sans Serif"/>
      </rPr>
      <t>8.8  Indigenous production, refinery receipts, arrivals and shipments of oil</t>
    </r>
    <r>
      <rPr>
        <b val="1"/>
        <vertAlign val="superscript"/>
        <sz val="10"/>
        <color indexed="8"/>
        <rFont val="MS Sans Serif"/>
      </rPr>
      <t>1</t>
    </r>
  </si>
  <si>
    <t>Indigenous production</t>
  </si>
  <si>
    <r>
      <rPr>
        <sz val="8"/>
        <color indexed="8"/>
        <rFont val="Arial"/>
      </rPr>
      <t>Foreign trade</t>
    </r>
    <r>
      <rPr>
        <vertAlign val="superscript"/>
        <sz val="8"/>
        <color indexed="8"/>
        <rFont val="Arial"/>
      </rPr>
      <t>2,7</t>
    </r>
  </si>
  <si>
    <t>NGLs</t>
  </si>
  <si>
    <r>
      <rPr>
        <sz val="8"/>
        <color indexed="8"/>
        <rFont val="Arial"/>
      </rPr>
      <t>Total</t>
    </r>
    <r>
      <rPr>
        <vertAlign val="superscript"/>
        <sz val="8"/>
        <color indexed="8"/>
        <rFont val="Arial"/>
      </rPr>
      <t>3</t>
    </r>
  </si>
  <si>
    <r>
      <rPr>
        <sz val="8"/>
        <color indexed="8"/>
        <rFont val="Arial"/>
      </rPr>
      <t>reciepts</t>
    </r>
    <r>
      <rPr>
        <vertAlign val="superscript"/>
        <sz val="8"/>
        <color indexed="8"/>
        <rFont val="Arial"/>
      </rPr>
      <t>4,8</t>
    </r>
  </si>
  <si>
    <r>
      <rPr>
        <sz val="8"/>
        <color indexed="8"/>
        <rFont val="Arial"/>
      </rPr>
      <t>Indigenous</t>
    </r>
    <r>
      <rPr>
        <vertAlign val="superscript"/>
        <sz val="8"/>
        <color indexed="8"/>
        <rFont val="Arial"/>
      </rPr>
      <t xml:space="preserve">5  </t>
    </r>
  </si>
  <si>
    <r>
      <rPr>
        <sz val="8"/>
        <color indexed="8"/>
        <rFont val="Arial"/>
      </rPr>
      <t>exports</t>
    </r>
    <r>
      <rPr>
        <vertAlign val="superscript"/>
        <sz val="8"/>
        <color indexed="8"/>
        <rFont val="Arial"/>
      </rPr>
      <t xml:space="preserve">6,8 </t>
    </r>
    <r>
      <rPr>
        <sz val="8"/>
        <color indexed="8"/>
        <rFont val="Arial"/>
      </rPr>
      <t xml:space="preserve"> </t>
    </r>
  </si>
  <si>
    <t>Bunkers</t>
  </si>
  <si>
    <t>BHMB</t>
  </si>
  <si>
    <t>BHML</t>
  </si>
  <si>
    <t>BHMA</t>
  </si>
  <si>
    <t>BHMC</t>
  </si>
  <si>
    <t>BHMF</t>
  </si>
  <si>
    <t>BHMG</t>
  </si>
  <si>
    <t>BHMM</t>
  </si>
  <si>
    <t>BHMH</t>
  </si>
  <si>
    <t>BHMI</t>
  </si>
  <si>
    <t>BHMJ</t>
  </si>
  <si>
    <t>BHMK</t>
  </si>
  <si>
    <t>1  The term indigenous is used in this table for convenience to include oil from the UK Continental</t>
  </si>
  <si>
    <t>Source:  Department of Trade and Industry</t>
  </si>
  <si>
    <t xml:space="preserve">    Shelf as well as the small amounts produced on the mainland.</t>
  </si>
  <si>
    <t xml:space="preserve">2  Foreign trade as recorded by the petroleum industry and may differ from figures published in </t>
  </si>
  <si>
    <t>8</t>
  </si>
  <si>
    <t>There have been some modest changes made to this table following the review announced by DTI in the June 2006 edition of Energy Trends.  The review was aimed to improve data coherency and coverage between the different quarterly and monthly DTI tables.  The 'net foreign imports' column has been replaced by 'total net  imports / exports' and now covers oil and oil products.   The 'other receipts' column has been dropped and a new 'total receipts' column for refinery receipts introduced instead.</t>
  </si>
  <si>
    <r>
      <rPr>
        <sz val="8"/>
        <color indexed="8"/>
        <rFont val="MS Sans Serif"/>
      </rPr>
      <t xml:space="preserve">    the </t>
    </r>
    <r>
      <rPr>
        <i val="1"/>
        <sz val="8"/>
        <color indexed="8"/>
        <rFont val="MS Sans Serif"/>
      </rPr>
      <t>Overseas Trade Statistics.</t>
    </r>
  </si>
  <si>
    <r>
      <rPr>
        <sz val="8"/>
        <color indexed="8"/>
        <rFont val="MS Sans Serif"/>
      </rPr>
      <t xml:space="preserve">3  Crude oil </t>
    </r>
    <r>
      <rPr>
        <i val="1"/>
        <sz val="8"/>
        <color indexed="8"/>
        <rFont val="MS Sans Serif"/>
      </rPr>
      <t>plus</t>
    </r>
    <r>
      <rPr>
        <sz val="8"/>
        <color indexed="8"/>
        <rFont val="MS Sans Serif"/>
      </rPr>
      <t xml:space="preserve"> condensates and petroleum gases derived at onshore treatment plants.</t>
    </r>
  </si>
  <si>
    <t>4  Crude oil, natural gas liquids (NGLs) and process oils (i.e. partly refined oils).</t>
  </si>
  <si>
    <r>
      <rPr>
        <sz val="8"/>
        <color indexed="8"/>
        <rFont val="MS Sans Serif"/>
      </rPr>
      <t xml:space="preserve">5  Crude oil </t>
    </r>
    <r>
      <rPr>
        <i val="1"/>
        <sz val="8"/>
        <color indexed="8"/>
        <rFont val="MS Sans Serif"/>
      </rPr>
      <t>plus</t>
    </r>
    <r>
      <rPr>
        <sz val="8"/>
        <color indexed="8"/>
        <rFont val="MS Sans Serif"/>
      </rPr>
      <t xml:space="preserve"> NGLs.</t>
    </r>
  </si>
  <si>
    <t>6  Net imports (+) or net exports (-) of oil and oil products.</t>
  </si>
  <si>
    <t>7  From January 1993 arrivals of petroleum industry and marine bunkers contain estimated</t>
  </si>
  <si>
    <t xml:space="preserve">    additions to allow for (temporarily) missing imports data.</t>
  </si>
</sst>
</file>

<file path=xl/styles.xml><?xml version="1.0" encoding="utf-8"?>
<styleSheet xmlns="http://schemas.openxmlformats.org/spreadsheetml/2006/main">
  <numFmts count="26">
    <numFmt numFmtId="0" formatCode="General"/>
    <numFmt numFmtId="59" formatCode="dddd&quot;, &quot;mmmm&quot; &quot;dd&quot;, &quot;yyyy"/>
    <numFmt numFmtId="60" formatCode="d&quot; &quot;mmmm&quot; &quot;yyyy"/>
    <numFmt numFmtId="61" formatCode="#,##0&quot;r&quot;"/>
    <numFmt numFmtId="62" formatCode="###0&quot; &quot;"/>
    <numFmt numFmtId="63" formatCode="#,##0&quot; &quot;"/>
    <numFmt numFmtId="64" formatCode="&quot;+&quot;#,##0&quot; &quot;;&quot;-&quot;#,##0&quot; &quot;"/>
    <numFmt numFmtId="65" formatCode="0&quot; p&quot;;&quot; &quot;;&quot; &quot;"/>
    <numFmt numFmtId="66" formatCode="#,##0.0"/>
    <numFmt numFmtId="67" formatCode="#,##0.000&quot; &quot;"/>
    <numFmt numFmtId="68" formatCode="@&quot; p&quot;"/>
    <numFmt numFmtId="69" formatCode="&quot;+&quot;#,##0&quot;r&quot;;&quot;-&quot;#,##0&quot;r&quot;"/>
    <numFmt numFmtId="70" formatCode="#,##0.000&quot;r&quot;"/>
    <numFmt numFmtId="71" formatCode="#,##0.0&quot;r&quot;"/>
    <numFmt numFmtId="72" formatCode="#,##0&quot; &quot;;&quot;-&quot;#,##0&quot; &quot;;&quot;- &quot;"/>
    <numFmt numFmtId="73" formatCode="#,##0&quot;r&quot;;&quot;-&quot;#,##0&quot;r&quot;;&quot;- &quot;"/>
    <numFmt numFmtId="74" formatCode="0;&quot; &quot;;&quot; &quot;"/>
    <numFmt numFmtId="75" formatCode="#,##0.0&quot; &quot;;&quot;-&quot;#,##0.0&quot; &quot;"/>
    <numFmt numFmtId="76" formatCode="#,##0&quot; &quot;;(#,##0)"/>
    <numFmt numFmtId="77" formatCode="#,##0&quot; &quot;;&quot;-&quot;#,##0&quot; &quot;"/>
    <numFmt numFmtId="78" formatCode="&quot;+&quot;#,##0&quot; &quot;;&quot;-&quot;#,##0&quot; &quot;;&quot;- &quot;"/>
    <numFmt numFmtId="79" formatCode="0.0%"/>
    <numFmt numFmtId="80" formatCode="#,##0.00000"/>
    <numFmt numFmtId="81" formatCode="0.0"/>
    <numFmt numFmtId="82" formatCode="#,##0.0&quot; &quot;"/>
    <numFmt numFmtId="83" formatCode="&quot;+&quot;#,##0&quot;r&quot;;&quot;-&quot;#,##0&quot;r&quot;;&quot;- &quot;"/>
  </numFmts>
  <fonts count="44">
    <font>
      <sz val="10"/>
      <color indexed="8"/>
      <name val="MS Sans Serif"/>
    </font>
    <font>
      <sz val="12"/>
      <color indexed="8"/>
      <name val="Helvetica"/>
    </font>
    <font>
      <sz val="13"/>
      <color indexed="8"/>
      <name val="MS Sans Serif"/>
    </font>
    <font>
      <b val="1"/>
      <sz val="14"/>
      <color indexed="8"/>
      <name val="Arial"/>
    </font>
    <font>
      <sz val="12"/>
      <color indexed="8"/>
      <name val="Arial"/>
    </font>
    <font>
      <sz val="12"/>
      <color indexed="8"/>
      <name val="MS Sans Serif"/>
    </font>
    <font>
      <u val="single"/>
      <sz val="12"/>
      <color indexed="8"/>
      <name val="Arial"/>
    </font>
    <font>
      <u val="single"/>
      <sz val="12"/>
      <color indexed="11"/>
      <name val="Arial"/>
    </font>
    <font>
      <u val="single"/>
      <sz val="10"/>
      <color indexed="11"/>
      <name val="MS Sans Serif"/>
    </font>
    <font>
      <b val="1"/>
      <sz val="28"/>
      <color indexed="8"/>
      <name val="Arial"/>
    </font>
    <font>
      <b val="1"/>
      <sz val="12"/>
      <color indexed="8"/>
      <name val="Arial"/>
    </font>
    <font>
      <b val="1"/>
      <sz val="12"/>
      <color indexed="8"/>
      <name val="MS Sans Serif"/>
    </font>
    <font>
      <b val="1"/>
      <u val="single"/>
      <sz val="12"/>
      <color indexed="8"/>
      <name val="Arial"/>
    </font>
    <font>
      <i val="1"/>
      <sz val="12"/>
      <color indexed="8"/>
      <name val="Arial"/>
    </font>
    <font>
      <b val="1"/>
      <u val="single"/>
      <sz val="12"/>
      <color indexed="12"/>
      <name val="Arial"/>
    </font>
    <font>
      <b val="1"/>
      <sz val="12"/>
      <color indexed="12"/>
      <name val="Arial"/>
    </font>
    <font>
      <sz val="12"/>
      <color indexed="12"/>
      <name val="Arial"/>
    </font>
    <font>
      <b val="1"/>
      <sz val="28"/>
      <color indexed="8"/>
      <name val="Antique Olive"/>
    </font>
    <font>
      <b val="1"/>
      <sz val="10"/>
      <color indexed="8"/>
      <name val="MS Sans Serif"/>
    </font>
    <font>
      <i val="1"/>
      <sz val="10"/>
      <color indexed="8"/>
      <name val="MS Sans Serif"/>
    </font>
    <font>
      <b val="1"/>
      <sz val="8"/>
      <color indexed="8"/>
      <name val="Arial"/>
    </font>
    <font>
      <sz val="8"/>
      <color indexed="8"/>
      <name val="Arial"/>
    </font>
    <font>
      <sz val="8"/>
      <color indexed="8"/>
      <name val="MS Sans Serif"/>
    </font>
    <font>
      <vertAlign val="superscript"/>
      <sz val="8"/>
      <color indexed="8"/>
      <name val="MS Sans Serif"/>
    </font>
    <font>
      <i val="1"/>
      <sz val="8"/>
      <color indexed="8"/>
      <name val="MS Sans Serif"/>
    </font>
    <font>
      <i val="1"/>
      <sz val="8"/>
      <color indexed="8"/>
      <name val="MS Sans Serif"/>
    </font>
    <font>
      <sz val="8"/>
      <color indexed="8"/>
      <name val="MS Sans Serif"/>
    </font>
    <font>
      <sz val="9"/>
      <color indexed="8"/>
      <name val="MS Sans Serif"/>
    </font>
    <font>
      <sz val="10"/>
      <color indexed="12"/>
      <name val="MS Sans Serif"/>
    </font>
    <font>
      <sz val="8"/>
      <color indexed="8"/>
      <name val="Arial"/>
    </font>
    <font>
      <vertAlign val="superscript"/>
      <sz val="8"/>
      <color indexed="8"/>
      <name val="Arial"/>
    </font>
    <font>
      <b val="1"/>
      <sz val="8"/>
      <color indexed="8"/>
      <name val="Arial"/>
    </font>
    <font>
      <b val="1"/>
      <vertAlign val="superscript"/>
      <sz val="8"/>
      <color indexed="8"/>
      <name val="Arial"/>
    </font>
    <font>
      <b val="1"/>
      <sz val="9"/>
      <color indexed="8"/>
      <name val="MS Sans Serif"/>
    </font>
    <font>
      <sz val="10"/>
      <color indexed="11"/>
      <name val="MS Sans Serif"/>
    </font>
    <font>
      <sz val="10"/>
      <color indexed="8"/>
      <name val="Arial"/>
    </font>
    <font>
      <b val="1"/>
      <sz val="10"/>
      <color indexed="8"/>
      <name val="Arial"/>
    </font>
    <font>
      <i val="1"/>
      <sz val="10"/>
      <color indexed="8"/>
      <name val="Arial"/>
    </font>
    <font>
      <b val="1"/>
      <sz val="9"/>
      <color indexed="8"/>
      <name val="Times New Roman"/>
    </font>
    <font>
      <sz val="9"/>
      <color indexed="8"/>
      <name val="Times New Roman"/>
    </font>
    <font>
      <sz val="8"/>
      <color indexed="13"/>
      <name val="MS Sans Serif"/>
    </font>
    <font>
      <sz val="8"/>
      <color indexed="8"/>
      <name val="Times New Roman"/>
    </font>
    <font>
      <b val="1"/>
      <sz val="18"/>
      <color indexed="8"/>
      <name val="MS Sans Serif"/>
    </font>
    <font>
      <b val="1"/>
      <vertAlign val="superscript"/>
      <sz val="10"/>
      <color indexed="8"/>
      <name val="MS Sans Serif"/>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49">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style="thin">
        <color indexed="10"/>
      </right>
      <top/>
      <bottom/>
      <diagonal/>
    </border>
    <border>
      <left/>
      <right/>
      <top/>
      <bottom style="thin">
        <color indexed="10"/>
      </bottom>
      <diagonal/>
    </border>
    <border>
      <left/>
      <right/>
      <top style="thin">
        <color indexed="10"/>
      </top>
      <bottom style="thin">
        <color indexed="10"/>
      </bottom>
      <diagonal/>
    </border>
    <border>
      <left style="thin">
        <color indexed="10"/>
      </left>
      <right/>
      <top/>
      <bottom style="thin">
        <color indexed="10"/>
      </bottom>
      <diagonal/>
    </border>
    <border>
      <left/>
      <right style="thin">
        <color indexed="10"/>
      </right>
      <top/>
      <bottom style="thin">
        <color indexed="10"/>
      </bottom>
      <diagonal/>
    </border>
    <border>
      <left style="thin">
        <color indexed="10"/>
      </left>
      <right/>
      <top style="thin">
        <color indexed="10"/>
      </top>
      <bottom style="thin">
        <color indexed="8"/>
      </bottom>
      <diagonal/>
    </border>
    <border>
      <left/>
      <right/>
      <top style="thin">
        <color indexed="10"/>
      </top>
      <bottom style="thin">
        <color indexed="8"/>
      </bottom>
      <diagonal/>
    </border>
    <border>
      <left style="thin">
        <color indexed="8"/>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top style="thin">
        <color indexed="8"/>
      </top>
      <bottom style="thin">
        <color indexed="8"/>
      </bottom>
      <diagonal/>
    </border>
    <border>
      <left/>
      <right/>
      <top style="thin">
        <color indexed="8"/>
      </top>
      <bottom style="thin">
        <color indexed="8"/>
      </bottom>
      <diagonal/>
    </border>
    <border>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top/>
      <bottom/>
      <diagonal/>
    </border>
    <border>
      <left style="thin">
        <color indexed="10"/>
      </left>
      <right/>
      <top style="thin">
        <color indexed="8"/>
      </top>
      <bottom/>
      <diagonal/>
    </border>
    <border>
      <left/>
      <right/>
      <top style="thin">
        <color indexed="8"/>
      </top>
      <bottom/>
      <diagonal/>
    </border>
    <border>
      <left/>
      <right/>
      <top/>
      <bottom style="thin">
        <color indexed="8"/>
      </bottom>
      <diagonal/>
    </border>
    <border>
      <left style="thin">
        <color indexed="10"/>
      </left>
      <right/>
      <top/>
      <bottom style="thin">
        <color indexed="8"/>
      </bottom>
      <diagonal/>
    </border>
    <border>
      <left style="thin">
        <color indexed="10"/>
      </left>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8"/>
      </top>
      <bottom style="thin">
        <color indexed="10"/>
      </bottom>
      <diagonal/>
    </border>
    <border>
      <left style="thin">
        <color indexed="10"/>
      </left>
      <right style="thin">
        <color indexed="10"/>
      </right>
      <top style="thin">
        <color indexed="10"/>
      </top>
      <bottom/>
      <diagonal/>
    </border>
    <border>
      <left/>
      <right style="thin">
        <color indexed="10"/>
      </right>
      <top style="thin">
        <color indexed="10"/>
      </top>
      <bottom style="thin">
        <color indexed="10"/>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style="medium">
        <color indexed="8"/>
      </bottom>
      <diagonal/>
    </border>
    <border>
      <left style="thin">
        <color indexed="10"/>
      </left>
      <right style="thin">
        <color indexed="10"/>
      </right>
      <top style="thin">
        <color indexed="8"/>
      </top>
      <bottom style="medium">
        <color indexed="8"/>
      </bottom>
      <diagonal/>
    </border>
    <border>
      <left style="thin">
        <color indexed="10"/>
      </left>
      <right style="thin">
        <color indexed="10"/>
      </right>
      <top style="medium">
        <color indexed="8"/>
      </top>
      <bottom style="thin">
        <color indexed="10"/>
      </bottom>
      <diagonal/>
    </border>
    <border>
      <left style="thin">
        <color indexed="10"/>
      </left>
      <right style="medium">
        <color indexed="8"/>
      </right>
      <top style="thin">
        <color indexed="10"/>
      </top>
      <bottom style="thin">
        <color indexed="10"/>
      </bottom>
      <diagonal/>
    </border>
    <border>
      <left style="medium">
        <color indexed="8"/>
      </left>
      <right style="medium">
        <color indexed="8"/>
      </right>
      <top style="medium">
        <color indexed="8"/>
      </top>
      <bottom/>
      <diagonal/>
    </border>
    <border>
      <left style="medium">
        <color indexed="8"/>
      </left>
      <right style="thin">
        <color indexed="10"/>
      </right>
      <top style="thin">
        <color indexed="10"/>
      </top>
      <bottom style="thin">
        <color indexed="10"/>
      </bottom>
      <diagonal/>
    </border>
    <border>
      <left style="thin">
        <color indexed="10"/>
      </left>
      <right style="medium">
        <color indexed="8"/>
      </right>
      <top style="thin">
        <color indexed="10"/>
      </top>
      <bottom style="thin">
        <color indexed="8"/>
      </bottom>
      <diagonal/>
    </border>
    <border>
      <left style="medium">
        <color indexed="8"/>
      </left>
      <right style="medium">
        <color indexed="8"/>
      </right>
      <top/>
      <bottom style="medium">
        <color indexed="8"/>
      </bottom>
      <diagonal/>
    </border>
    <border>
      <left style="thin">
        <color indexed="10"/>
      </left>
      <right style="thin">
        <color indexed="8"/>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8"/>
      </left>
      <right style="thin">
        <color indexed="8"/>
      </right>
      <top style="thin">
        <color indexed="10"/>
      </top>
      <bottom style="thin">
        <color indexed="10"/>
      </bottom>
      <diagonal/>
    </border>
    <border>
      <left style="thin">
        <color indexed="10"/>
      </left>
      <right/>
      <top/>
      <bottom style="medium">
        <color indexed="8"/>
      </bottom>
      <diagonal/>
    </border>
    <border>
      <left/>
      <right/>
      <top/>
      <bottom style="medium">
        <color indexed="8"/>
      </bottom>
      <diagonal/>
    </border>
    <border>
      <left style="thin">
        <color indexed="10"/>
      </left>
      <right/>
      <top style="medium">
        <color indexed="8"/>
      </top>
      <bottom/>
      <diagonal/>
    </border>
    <border>
      <left/>
      <right/>
      <top style="medium">
        <color indexed="8"/>
      </top>
      <bottom/>
      <diagonal/>
    </border>
    <border>
      <left/>
      <right/>
      <top style="medium">
        <color indexed="8"/>
      </top>
      <bottom style="thin">
        <color indexed="8"/>
      </bottom>
      <diagonal/>
    </border>
  </borders>
  <cellStyleXfs count="1">
    <xf numFmtId="0" fontId="0" applyNumberFormat="0" applyFont="1" applyFill="0" applyBorder="0" applyAlignment="1" applyProtection="0">
      <alignment vertical="bottom"/>
    </xf>
  </cellStyleXfs>
  <cellXfs count="382">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fillId="2" borderId="1" applyNumberFormat="1" applyFont="1" applyFill="1" applyBorder="1" applyAlignment="1" applyProtection="0">
      <alignment vertical="bottom"/>
    </xf>
    <xf numFmtId="0" fontId="0" fillId="2" borderId="2" applyNumberFormat="1" applyFont="1" applyFill="1" applyBorder="1" applyAlignment="1" applyProtection="0">
      <alignment vertical="bottom"/>
    </xf>
    <xf numFmtId="0" fontId="0" fillId="2" borderId="3" applyNumberFormat="1" applyFont="1" applyFill="1" applyBorder="1" applyAlignment="1" applyProtection="0">
      <alignment vertical="bottom"/>
    </xf>
    <xf numFmtId="0" fontId="0" fillId="2" borderId="4" applyNumberFormat="1" applyFont="1" applyFill="1" applyBorder="1" applyAlignment="1" applyProtection="0">
      <alignment vertical="bottom"/>
    </xf>
    <xf numFmtId="0" fontId="0" fillId="2" borderId="5" applyNumberFormat="1" applyFont="1" applyFill="1" applyBorder="1" applyAlignment="1" applyProtection="0">
      <alignment vertical="bottom"/>
    </xf>
    <xf numFmtId="0" fontId="0" fillId="2" borderId="6" applyNumberFormat="1" applyFont="1" applyFill="1" applyBorder="1" applyAlignment="1" applyProtection="0">
      <alignment vertical="bottom"/>
    </xf>
    <xf numFmtId="49" fontId="3" fillId="2" borderId="5" applyNumberFormat="1" applyFont="1" applyFill="1" applyBorder="1" applyAlignment="1" applyProtection="0">
      <alignment vertical="bottom"/>
    </xf>
    <xf numFmtId="49" fontId="4" fillId="2" borderId="5" applyNumberFormat="1" applyFont="1" applyFill="1" applyBorder="1" applyAlignment="1" applyProtection="0">
      <alignment vertical="bottom"/>
    </xf>
    <xf numFmtId="0" fontId="5" fillId="2" borderId="5" applyNumberFormat="1" applyFont="1" applyFill="1" applyBorder="1" applyAlignment="1" applyProtection="0">
      <alignment vertical="bottom"/>
    </xf>
    <xf numFmtId="59" fontId="4" fillId="2" borderId="5" applyNumberFormat="1" applyFont="1" applyFill="1" applyBorder="1" applyAlignment="1" applyProtection="0">
      <alignment horizontal="left" vertical="bottom"/>
    </xf>
    <xf numFmtId="49" fontId="4" fillId="2" borderId="5" applyNumberFormat="1" applyFont="1" applyFill="1" applyBorder="1" applyAlignment="1" applyProtection="0">
      <alignment horizontal="left" vertical="bottom"/>
    </xf>
    <xf numFmtId="49" fontId="6" fillId="2" borderId="5" applyNumberFormat="1" applyFont="1" applyFill="1" applyBorder="1" applyAlignment="1" applyProtection="0">
      <alignment vertical="bottom"/>
    </xf>
    <xf numFmtId="0" fontId="4" fillId="2" borderId="5" applyNumberFormat="1" applyFont="1" applyFill="1" applyBorder="1" applyAlignment="1" applyProtection="0">
      <alignment horizontal="left" vertical="bottom"/>
    </xf>
    <xf numFmtId="49" fontId="7" fillId="2" borderId="5" applyNumberFormat="1" applyFont="1" applyFill="1" applyBorder="1" applyAlignment="1" applyProtection="0">
      <alignment vertical="bottom"/>
    </xf>
    <xf numFmtId="49" fontId="4" fillId="2" borderId="5" applyNumberFormat="1" applyFont="1" applyFill="1" applyBorder="1" applyAlignment="1" applyProtection="0">
      <alignment vertical="bottom" wrapText="1"/>
    </xf>
    <xf numFmtId="0" fontId="0" fillId="2" borderId="6" applyNumberFormat="1" applyFont="1" applyFill="1" applyBorder="1" applyAlignment="1" applyProtection="0">
      <alignment vertical="bottom" wrapText="1"/>
    </xf>
    <xf numFmtId="0" fontId="0" fillId="2" borderId="7" applyNumberFormat="1" applyFont="1" applyFill="1" applyBorder="1" applyAlignment="1" applyProtection="0">
      <alignment vertical="bottom" wrapText="1"/>
    </xf>
    <xf numFmtId="0" fontId="0" fillId="2" borderId="4" applyNumberFormat="1" applyFont="1" applyFill="1" applyBorder="1" applyAlignment="1" applyProtection="0">
      <alignment vertical="bottom" wrapText="1"/>
    </xf>
    <xf numFmtId="49" fontId="7" fillId="2" borderId="8" applyNumberFormat="1" applyFont="1" applyFill="1" applyBorder="1" applyAlignment="1" applyProtection="0">
      <alignment horizontal="left" vertical="bottom"/>
    </xf>
    <xf numFmtId="0" fontId="7" fillId="2" borderId="5" applyNumberFormat="1" applyFont="1" applyFill="1" applyBorder="1" applyAlignment="1" applyProtection="0">
      <alignment vertical="bottom"/>
    </xf>
    <xf numFmtId="49" fontId="7" fillId="2" borderId="9" applyNumberFormat="1" applyFont="1" applyFill="1" applyBorder="1" applyAlignment="1" applyProtection="0">
      <alignment horizontal="left" vertical="bottom"/>
    </xf>
    <xf numFmtId="49" fontId="7" fillId="2" borderId="2" applyNumberFormat="1" applyFont="1" applyFill="1" applyBorder="1" applyAlignment="1" applyProtection="0">
      <alignment horizontal="left" vertical="bottom"/>
    </xf>
    <xf numFmtId="0" fontId="8" fillId="2" borderId="5" applyNumberFormat="1" applyFont="1" applyFill="1" applyBorder="1" applyAlignment="1" applyProtection="0">
      <alignment vertical="bottom"/>
    </xf>
    <xf numFmtId="0" fontId="7" fillId="2" borderId="5" applyNumberFormat="1" applyFont="1" applyFill="1" applyBorder="1" applyAlignment="1" applyProtection="0">
      <alignment horizontal="left" vertical="bottom"/>
    </xf>
    <xf numFmtId="49" fontId="4" fillId="2" borderId="5" applyNumberFormat="1" applyFont="1" applyFill="1" applyBorder="1" applyAlignment="1" applyProtection="0">
      <alignment horizontal="right" vertical="bottom"/>
    </xf>
    <xf numFmtId="0" fontId="7" fillId="2" borderId="6" applyNumberFormat="1" applyFont="1" applyFill="1" applyBorder="1" applyAlignment="1" applyProtection="0">
      <alignment vertical="bottom"/>
    </xf>
    <xf numFmtId="0" fontId="0" fillId="2" borderId="10" applyNumberFormat="1" applyFont="1" applyFill="1" applyBorder="1" applyAlignment="1" applyProtection="0">
      <alignment vertical="bottom"/>
    </xf>
    <xf numFmtId="0" fontId="0" fillId="2" borderId="8" applyNumberFormat="1" applyFont="1" applyFill="1" applyBorder="1" applyAlignment="1" applyProtection="0">
      <alignment vertical="bottom"/>
    </xf>
    <xf numFmtId="49" fontId="4" fillId="2" borderId="8" applyNumberFormat="1" applyFont="1" applyFill="1" applyBorder="1" applyAlignment="1" applyProtection="0">
      <alignment vertical="bottom"/>
    </xf>
    <xf numFmtId="49" fontId="4" fillId="2" borderId="8" applyNumberFormat="1" applyFont="1" applyFill="1" applyBorder="1" applyAlignment="1" applyProtection="0">
      <alignment horizontal="right" vertical="bottom"/>
    </xf>
    <xf numFmtId="49" fontId="7" fillId="2" borderId="8" applyNumberFormat="1" applyFont="1" applyFill="1" applyBorder="1" applyAlignment="1" applyProtection="0">
      <alignment vertical="bottom"/>
    </xf>
    <xf numFmtId="0" fontId="7" fillId="2" borderId="8" applyNumberFormat="1" applyFont="1" applyFill="1" applyBorder="1" applyAlignment="1" applyProtection="0">
      <alignment vertical="bottom"/>
    </xf>
    <xf numFmtId="0" fontId="7" fillId="2" borderId="11" applyNumberFormat="1" applyFont="1" applyFill="1" applyBorder="1" applyAlignment="1" applyProtection="0">
      <alignment vertical="bottom"/>
    </xf>
    <xf numFmtId="0" fontId="0" applyNumberFormat="1" applyFont="1" applyFill="0" applyBorder="0" applyAlignment="1" applyProtection="0">
      <alignment vertical="bottom"/>
    </xf>
    <xf numFmtId="49" fontId="9" fillId="2" borderId="2" applyNumberFormat="1" applyFont="1" applyFill="1" applyBorder="1" applyAlignment="1" applyProtection="0">
      <alignment vertical="center" wrapText="1"/>
    </xf>
    <xf numFmtId="49" fontId="10" fillId="2" borderId="5" applyNumberFormat="1" applyFont="1" applyFill="1" applyBorder="1" applyAlignment="1" applyProtection="0">
      <alignment vertical="center" wrapText="1"/>
    </xf>
    <xf numFmtId="0" fontId="11" fillId="2" borderId="5" applyNumberFormat="1" applyFont="1" applyFill="1" applyBorder="1" applyAlignment="1" applyProtection="0">
      <alignment vertical="center" wrapText="1"/>
    </xf>
    <xf numFmtId="60" fontId="10" fillId="2" borderId="5" applyNumberFormat="1" applyFont="1" applyFill="1" applyBorder="1" applyAlignment="1" applyProtection="0">
      <alignment horizontal="right" vertical="bottom" wrapText="1"/>
    </xf>
    <xf numFmtId="49" fontId="12" fillId="2" borderId="5" applyNumberFormat="1" applyFont="1" applyFill="1" applyBorder="1" applyAlignment="1" applyProtection="0">
      <alignment horizontal="left" vertical="bottom" wrapText="1"/>
    </xf>
    <xf numFmtId="0" fontId="4" fillId="2" borderId="5" applyNumberFormat="1" applyFont="1" applyFill="1" applyBorder="1" applyAlignment="1" applyProtection="0">
      <alignment vertical="center" wrapText="1"/>
    </xf>
    <xf numFmtId="49" fontId="12" fillId="2" borderId="5" applyNumberFormat="1" applyFont="1" applyFill="1" applyBorder="1" applyAlignment="1" applyProtection="0">
      <alignment vertical="center" wrapText="1"/>
    </xf>
    <xf numFmtId="49" fontId="4" fillId="2" borderId="5" applyNumberFormat="1" applyFont="1" applyFill="1" applyBorder="1" applyAlignment="1" applyProtection="0">
      <alignment vertical="center" wrapText="1"/>
    </xf>
    <xf numFmtId="0" fontId="8" fillId="2" borderId="5" applyNumberFormat="1" applyFont="1" applyFill="1" applyBorder="1" applyAlignment="1" applyProtection="0">
      <alignment vertical="bottom" wrapText="1"/>
    </xf>
    <xf numFmtId="0" fontId="6" fillId="2" borderId="5" applyNumberFormat="1" applyFont="1" applyFill="1" applyBorder="1" applyAlignment="1" applyProtection="0">
      <alignment vertical="center" wrapText="1"/>
    </xf>
    <xf numFmtId="49" fontId="14" fillId="2" borderId="5" applyNumberFormat="1" applyFont="1" applyFill="1" applyBorder="1" applyAlignment="1" applyProtection="0">
      <alignment horizontal="left" vertical="bottom" wrapText="1"/>
    </xf>
    <xf numFmtId="49" fontId="7" fillId="2" borderId="5" applyNumberFormat="1" applyFont="1" applyFill="1" applyBorder="1" applyAlignment="1" applyProtection="0">
      <alignment vertical="center" wrapText="1"/>
    </xf>
    <xf numFmtId="0" fontId="15" fillId="2" borderId="5" applyNumberFormat="1" applyFont="1" applyFill="1" applyBorder="1" applyAlignment="1" applyProtection="0">
      <alignment vertical="bottom" wrapText="1"/>
    </xf>
    <xf numFmtId="0" fontId="16" fillId="2" borderId="5" applyNumberFormat="1" applyFont="1" applyFill="1" applyBorder="1" applyAlignment="1" applyProtection="0">
      <alignment vertical="center" wrapText="1"/>
    </xf>
    <xf numFmtId="49" fontId="8" fillId="2" borderId="10" applyNumberFormat="1" applyFont="1" applyFill="1" applyBorder="1" applyAlignment="1" applyProtection="0">
      <alignment vertical="bottom"/>
    </xf>
    <xf numFmtId="0" fontId="0" fillId="2" borderId="8" applyNumberFormat="1" applyFont="1" applyFill="1" applyBorder="1" applyAlignment="1" applyProtection="0">
      <alignment vertical="bottom" wrapText="1"/>
    </xf>
    <xf numFmtId="0" fontId="0" fillId="2" borderId="11" applyNumberFormat="1" applyFont="1" applyFill="1" applyBorder="1" applyAlignment="1" applyProtection="0">
      <alignment vertical="bottom"/>
    </xf>
    <xf numFmtId="0" fontId="0" applyNumberFormat="1" applyFont="1" applyFill="0" applyBorder="0" applyAlignment="1" applyProtection="0">
      <alignment vertical="bottom"/>
    </xf>
    <xf numFmtId="49" fontId="17" fillId="2" borderId="12" applyNumberFormat="1" applyFont="1" applyFill="1" applyBorder="1" applyAlignment="1" applyProtection="0">
      <alignment vertical="center"/>
    </xf>
    <xf numFmtId="0" fontId="0" fillId="2" borderId="13" applyNumberFormat="1" applyFont="1" applyFill="1" applyBorder="1" applyAlignment="1" applyProtection="0">
      <alignment vertical="bottom"/>
    </xf>
    <xf numFmtId="1" fontId="0" fillId="2" borderId="13" applyNumberFormat="1" applyFont="1" applyFill="1" applyBorder="1" applyAlignment="1" applyProtection="0">
      <alignment vertical="bottom"/>
    </xf>
    <xf numFmtId="49" fontId="18" fillId="2" borderId="14" applyNumberFormat="1" applyFont="1" applyFill="1" applyBorder="1" applyAlignment="1" applyProtection="0">
      <alignment vertical="center"/>
    </xf>
    <xf numFmtId="0" fontId="0" fillId="2" borderId="15" applyNumberFormat="1" applyFont="1" applyFill="1" applyBorder="1" applyAlignment="1" applyProtection="0">
      <alignment vertical="center"/>
    </xf>
    <xf numFmtId="0" fontId="0" fillId="2" borderId="16" applyNumberFormat="1" applyFont="1" applyFill="1" applyBorder="1" applyAlignment="1" applyProtection="0">
      <alignment vertical="center"/>
    </xf>
    <xf numFmtId="0" fontId="0" fillId="2" borderId="17" applyNumberFormat="1" applyFont="1" applyFill="1" applyBorder="1" applyAlignment="1" applyProtection="0">
      <alignment vertical="bottom"/>
    </xf>
    <xf numFmtId="0" fontId="0" fillId="2" borderId="18" applyNumberFormat="1" applyFont="1" applyFill="1" applyBorder="1" applyAlignment="1" applyProtection="0">
      <alignment vertical="center"/>
    </xf>
    <xf numFmtId="49" fontId="19" fillId="2" borderId="19" applyNumberFormat="1" applyFont="1" applyFill="1" applyBorder="1" applyAlignment="1" applyProtection="0">
      <alignment horizontal="right" vertical="center"/>
    </xf>
    <xf numFmtId="0" fontId="0" fillId="2" borderId="20" applyNumberFormat="1" applyFont="1" applyFill="1" applyBorder="1" applyAlignment="1" applyProtection="0">
      <alignment vertical="bottom"/>
    </xf>
    <xf numFmtId="61" fontId="20" fillId="2" borderId="21" applyNumberFormat="1" applyFont="1" applyFill="1" applyBorder="1" applyAlignment="1" applyProtection="0">
      <alignment vertical="bottom"/>
    </xf>
    <xf numFmtId="61" fontId="21" fillId="2" borderId="22" applyNumberFormat="1" applyFont="1" applyFill="1" applyBorder="1" applyAlignment="1" applyProtection="0">
      <alignment vertical="bottom"/>
    </xf>
    <xf numFmtId="0" fontId="21" fillId="2" borderId="22" applyNumberFormat="1" applyFont="1" applyFill="1" applyBorder="1" applyAlignment="1" applyProtection="0">
      <alignment vertical="bottom"/>
    </xf>
    <xf numFmtId="0" fontId="21" fillId="2" borderId="4" applyNumberFormat="1" applyFont="1" applyFill="1" applyBorder="1" applyAlignment="1" applyProtection="0">
      <alignment vertical="bottom"/>
    </xf>
    <xf numFmtId="15" fontId="11" fillId="2" borderId="5" applyNumberFormat="1" applyFont="1" applyFill="1" applyBorder="1" applyAlignment="1" applyProtection="0">
      <alignment vertical="bottom"/>
    </xf>
    <xf numFmtId="0" fontId="21" fillId="2" borderId="5" applyNumberFormat="1" applyFont="1" applyFill="1" applyBorder="1" applyAlignment="1" applyProtection="0">
      <alignment vertical="bottom"/>
    </xf>
    <xf numFmtId="49" fontId="22" fillId="2" borderId="23" applyNumberFormat="1" applyFont="1" applyFill="1" applyBorder="1" applyAlignment="1" applyProtection="0">
      <alignment horizontal="center" vertical="bottom"/>
    </xf>
    <xf numFmtId="0" fontId="22" fillId="2" borderId="23" applyNumberFormat="1" applyFont="1" applyFill="1" applyBorder="1" applyAlignment="1" applyProtection="0">
      <alignment horizontal="center" vertical="bottom"/>
    </xf>
    <xf numFmtId="0" fontId="22" fillId="2" borderId="5" applyNumberFormat="1" applyFont="1" applyFill="1" applyBorder="1" applyAlignment="1" applyProtection="0">
      <alignment vertical="bottom"/>
    </xf>
    <xf numFmtId="0" fontId="22" fillId="2" borderId="5" applyNumberFormat="1" applyFont="1" applyFill="1" applyBorder="1" applyAlignment="1" applyProtection="0">
      <alignment horizontal="center" vertical="bottom"/>
    </xf>
    <xf numFmtId="0" fontId="21" fillId="2" borderId="4" applyNumberFormat="1" applyFont="1" applyFill="1" applyBorder="1" applyAlignment="1" applyProtection="0">
      <alignment horizontal="left" vertical="bottom"/>
    </xf>
    <xf numFmtId="0" fontId="22" fillId="2" borderId="22" applyNumberFormat="1" applyFont="1" applyFill="1" applyBorder="1" applyAlignment="1" applyProtection="0">
      <alignment vertical="bottom"/>
    </xf>
    <xf numFmtId="0" fontId="22" fillId="2" borderId="22" applyNumberFormat="1" applyFont="1" applyFill="1" applyBorder="1" applyAlignment="1" applyProtection="0">
      <alignment horizontal="center" vertical="bottom"/>
    </xf>
    <xf numFmtId="0" fontId="22" fillId="2" borderId="22" applyNumberFormat="1" applyFont="1" applyFill="1" applyBorder="1" applyAlignment="1" applyProtection="0">
      <alignment horizontal="right" vertical="bottom"/>
    </xf>
    <xf numFmtId="49" fontId="22" fillId="2" borderId="22" applyNumberFormat="1" applyFont="1" applyFill="1" applyBorder="1" applyAlignment="1" applyProtection="0">
      <alignment horizontal="right" vertical="bottom"/>
    </xf>
    <xf numFmtId="49" fontId="22" fillId="2" borderId="17" applyNumberFormat="1" applyFont="1" applyFill="1" applyBorder="1" applyAlignment="1" applyProtection="0">
      <alignment horizontal="center" vertical="bottom"/>
    </xf>
    <xf numFmtId="0" fontId="22" fillId="2" borderId="17" applyNumberFormat="1" applyFont="1" applyFill="1" applyBorder="1" applyAlignment="1" applyProtection="0">
      <alignment horizontal="center" vertical="bottom"/>
    </xf>
    <xf numFmtId="0" fontId="22" fillId="2" borderId="5" applyNumberFormat="1" applyFont="1" applyFill="1" applyBorder="1" applyAlignment="1" applyProtection="0">
      <alignment horizontal="right" vertical="bottom"/>
    </xf>
    <xf numFmtId="49" fontId="22" fillId="2" borderId="5" applyNumberFormat="1" applyFont="1" applyFill="1" applyBorder="1" applyAlignment="1" applyProtection="0">
      <alignment horizontal="right" vertical="bottom"/>
    </xf>
    <xf numFmtId="0" fontId="20" fillId="2" borderId="5" applyNumberFormat="1" applyFont="1" applyFill="1" applyBorder="1" applyAlignment="1" applyProtection="0">
      <alignment vertical="bottom"/>
    </xf>
    <xf numFmtId="49" fontId="22" fillId="2" borderId="23" applyNumberFormat="1" applyFont="1" applyFill="1" applyBorder="1" applyAlignment="1" applyProtection="0">
      <alignment horizontal="right" vertical="bottom"/>
    </xf>
    <xf numFmtId="0" fontId="22" fillId="2" borderId="23" applyNumberFormat="1" applyFont="1" applyFill="1" applyBorder="1" applyAlignment="1" applyProtection="0">
      <alignment horizontal="right" vertical="bottom"/>
    </xf>
    <xf numFmtId="62" fontId="22" fillId="2" borderId="4" applyNumberFormat="1" applyFont="1" applyFill="1" applyBorder="1" applyAlignment="1" applyProtection="0">
      <alignment horizontal="left" vertical="center"/>
    </xf>
    <xf numFmtId="0" fontId="22" fillId="2" borderId="5" applyNumberFormat="1" applyFont="1" applyFill="1" applyBorder="1" applyAlignment="1" applyProtection="0">
      <alignment vertical="center"/>
    </xf>
    <xf numFmtId="63" fontId="22" fillId="2" borderId="22" applyNumberFormat="1" applyFont="1" applyFill="1" applyBorder="1" applyAlignment="1" applyProtection="0">
      <alignment horizontal="right" vertical="center"/>
    </xf>
    <xf numFmtId="63" fontId="22" fillId="2" borderId="5" applyNumberFormat="1" applyFont="1" applyFill="1" applyBorder="1" applyAlignment="1" applyProtection="0">
      <alignment horizontal="right" vertical="bottom"/>
    </xf>
    <xf numFmtId="64" fontId="22" fillId="2" borderId="22" applyNumberFormat="1" applyFont="1" applyFill="1" applyBorder="1" applyAlignment="1" applyProtection="0">
      <alignment horizontal="right" vertical="center"/>
    </xf>
    <xf numFmtId="63" fontId="22" fillId="2" borderId="22" applyNumberFormat="1" applyFont="1" applyFill="1" applyBorder="1" applyAlignment="1" applyProtection="0">
      <alignment horizontal="right" vertical="bottom"/>
    </xf>
    <xf numFmtId="0" fontId="0" fillId="2" borderId="5" applyNumberFormat="1" applyFont="1" applyFill="1" applyBorder="1" applyAlignment="1" applyProtection="0">
      <alignment vertical="center"/>
    </xf>
    <xf numFmtId="0" fontId="0" fillId="2" borderId="6" applyNumberFormat="1" applyFont="1" applyFill="1" applyBorder="1" applyAlignment="1" applyProtection="0">
      <alignment vertical="center"/>
    </xf>
    <xf numFmtId="63" fontId="22" fillId="2" borderId="5" applyNumberFormat="1" applyFont="1" applyFill="1" applyBorder="1" applyAlignment="1" applyProtection="0">
      <alignment horizontal="right" vertical="center"/>
    </xf>
    <xf numFmtId="64" fontId="22" fillId="2" borderId="5" applyNumberFormat="1" applyFont="1" applyFill="1" applyBorder="1" applyAlignment="1" applyProtection="0">
      <alignment horizontal="right" vertical="center"/>
    </xf>
    <xf numFmtId="1" fontId="0" fillId="2" borderId="5" applyNumberFormat="1" applyFont="1" applyFill="1" applyBorder="1" applyAlignment="1" applyProtection="0">
      <alignment vertical="center"/>
    </xf>
    <xf numFmtId="1" fontId="0" fillId="2" borderId="6" applyNumberFormat="1" applyFont="1" applyFill="1" applyBorder="1" applyAlignment="1" applyProtection="0">
      <alignment vertical="center"/>
    </xf>
    <xf numFmtId="65" fontId="22" fillId="2" borderId="4" applyNumberFormat="1" applyFont="1" applyFill="1" applyBorder="1" applyAlignment="1" applyProtection="0">
      <alignment horizontal="left" vertical="center"/>
    </xf>
    <xf numFmtId="66" fontId="0" fillId="2" borderId="5" applyNumberFormat="1" applyFont="1" applyFill="1" applyBorder="1" applyAlignment="1" applyProtection="0">
      <alignment vertical="center"/>
    </xf>
    <xf numFmtId="63" fontId="0" fillId="2" borderId="5" applyNumberFormat="1" applyFont="1" applyFill="1" applyBorder="1" applyAlignment="1" applyProtection="0">
      <alignment vertical="center"/>
    </xf>
    <xf numFmtId="67" fontId="0" fillId="2" borderId="5" applyNumberFormat="1" applyFont="1" applyFill="1" applyBorder="1" applyAlignment="1" applyProtection="0">
      <alignment vertical="center"/>
    </xf>
    <xf numFmtId="49" fontId="24" fillId="2" borderId="24" applyNumberFormat="1" applyFont="1" applyFill="1" applyBorder="1" applyAlignment="1" applyProtection="0">
      <alignment horizontal="left" vertical="center"/>
    </xf>
    <xf numFmtId="0" fontId="22" fillId="2" borderId="23" applyNumberFormat="1" applyFont="1" applyFill="1" applyBorder="1" applyAlignment="1" applyProtection="0">
      <alignment vertical="center"/>
    </xf>
    <xf numFmtId="49" fontId="24" fillId="2" borderId="23" applyNumberFormat="1" applyFont="1" applyFill="1" applyBorder="1" applyAlignment="1" applyProtection="0">
      <alignment horizontal="right" vertical="center"/>
    </xf>
    <xf numFmtId="3" fontId="24" fillId="2" borderId="23" applyNumberFormat="1" applyFont="1" applyFill="1" applyBorder="1" applyAlignment="1" applyProtection="0">
      <alignment horizontal="right" vertical="center"/>
    </xf>
    <xf numFmtId="63" fontId="22" fillId="2" borderId="5" applyNumberFormat="1" applyFont="1" applyFill="1" applyBorder="1" applyAlignment="1" applyProtection="0">
      <alignment vertical="center"/>
    </xf>
    <xf numFmtId="0" fontId="22" fillId="2" borderId="6" applyNumberFormat="1" applyFont="1" applyFill="1" applyBorder="1" applyAlignment="1" applyProtection="0">
      <alignment vertical="center"/>
    </xf>
    <xf numFmtId="0" fontId="22" fillId="2" borderId="21" applyNumberFormat="1" applyFont="1" applyFill="1" applyBorder="1" applyAlignment="1" applyProtection="0">
      <alignment horizontal="left" vertical="center"/>
    </xf>
    <xf numFmtId="49" fontId="22" fillId="2" borderId="22" applyNumberFormat="1" applyFont="1" applyFill="1" applyBorder="1" applyAlignment="1" applyProtection="0">
      <alignment vertical="center"/>
    </xf>
    <xf numFmtId="49" fontId="22" fillId="2" borderId="22" applyNumberFormat="1" applyFont="1" applyFill="1" applyBorder="1" applyAlignment="1" applyProtection="0">
      <alignment horizontal="left" vertical="center"/>
    </xf>
    <xf numFmtId="0" fontId="22" fillId="2" borderId="22" applyNumberFormat="1" applyFont="1" applyFill="1" applyBorder="1" applyAlignment="1" applyProtection="0">
      <alignment vertical="center"/>
    </xf>
    <xf numFmtId="0" fontId="22" fillId="2" borderId="4" applyNumberFormat="1" applyFont="1" applyFill="1" applyBorder="1" applyAlignment="1" applyProtection="0">
      <alignment horizontal="left" vertical="center"/>
    </xf>
    <xf numFmtId="49" fontId="22" fillId="2" borderId="5" applyNumberFormat="1" applyFont="1" applyFill="1" applyBorder="1" applyAlignment="1" applyProtection="0">
      <alignment vertical="center"/>
    </xf>
    <xf numFmtId="68" fontId="22" fillId="2" borderId="5" applyNumberFormat="1" applyFont="1" applyFill="1" applyBorder="1" applyAlignment="1" applyProtection="0">
      <alignment horizontal="left" vertical="center"/>
    </xf>
    <xf numFmtId="49" fontId="25" fillId="2" borderId="24" applyNumberFormat="1" applyFont="1" applyFill="1" applyBorder="1" applyAlignment="1" applyProtection="0">
      <alignment horizontal="left" vertical="center"/>
    </xf>
    <xf numFmtId="0" fontId="26" fillId="2" borderId="23" applyNumberFormat="1" applyFont="1" applyFill="1" applyBorder="1" applyAlignment="1" applyProtection="0">
      <alignment vertical="center"/>
    </xf>
    <xf numFmtId="0" fontId="22" fillId="2" borderId="4" applyNumberFormat="1" applyFont="1" applyFill="1" applyBorder="1" applyAlignment="1" applyProtection="0">
      <alignment horizontal="left" vertical="bottom"/>
    </xf>
    <xf numFmtId="49" fontId="22" fillId="2" borderId="5" applyNumberFormat="1" applyFont="1" applyFill="1" applyBorder="1" applyAlignment="1" applyProtection="0">
      <alignment horizontal="left" vertical="center"/>
    </xf>
    <xf numFmtId="49" fontId="22" fillId="2" borderId="4" applyNumberFormat="1" applyFont="1" applyFill="1" applyBorder="1" applyAlignment="1" applyProtection="0">
      <alignment horizontal="left" vertical="bottom"/>
    </xf>
    <xf numFmtId="49" fontId="22" fillId="2" borderId="5" applyNumberFormat="1" applyFont="1" applyFill="1" applyBorder="1" applyAlignment="1" applyProtection="0">
      <alignment horizontal="left" vertical="bottom"/>
    </xf>
    <xf numFmtId="49" fontId="22" fillId="2" borderId="24" applyNumberFormat="1" applyFont="1" applyFill="1" applyBorder="1" applyAlignment="1" applyProtection="0">
      <alignment horizontal="left" vertical="bottom"/>
    </xf>
    <xf numFmtId="63" fontId="22" fillId="2" borderId="23" applyNumberFormat="1" applyFont="1" applyFill="1" applyBorder="1" applyAlignment="1" applyProtection="0">
      <alignment horizontal="right" vertical="center"/>
    </xf>
    <xf numFmtId="63" fontId="22" fillId="2" borderId="23" applyNumberFormat="1" applyFont="1" applyFill="1" applyBorder="1" applyAlignment="1" applyProtection="0">
      <alignment horizontal="right" vertical="bottom"/>
    </xf>
    <xf numFmtId="64" fontId="22" fillId="2" borderId="23" applyNumberFormat="1" applyFont="1" applyFill="1" applyBorder="1" applyAlignment="1" applyProtection="0">
      <alignment horizontal="right" vertical="center"/>
    </xf>
    <xf numFmtId="61" fontId="22" fillId="2" borderId="5" applyNumberFormat="1" applyFont="1" applyFill="1" applyBorder="1" applyAlignment="1" applyProtection="0">
      <alignment horizontal="right" vertical="center"/>
    </xf>
    <xf numFmtId="69" fontId="22" fillId="2" borderId="5" applyNumberFormat="1" applyFont="1" applyFill="1" applyBorder="1" applyAlignment="1" applyProtection="0">
      <alignment horizontal="right" vertical="center"/>
    </xf>
    <xf numFmtId="63" fontId="0" fillId="2" borderId="5" applyNumberFormat="1" applyFont="1" applyFill="1" applyBorder="1" applyAlignment="1" applyProtection="0">
      <alignment vertical="bottom"/>
    </xf>
    <xf numFmtId="3" fontId="0" fillId="2" borderId="5" applyNumberFormat="1" applyFont="1" applyFill="1" applyBorder="1" applyAlignment="1" applyProtection="0">
      <alignment vertical="center"/>
    </xf>
    <xf numFmtId="49" fontId="24" fillId="2" borderId="16" applyNumberFormat="1" applyFont="1" applyFill="1" applyBorder="1" applyAlignment="1" applyProtection="0">
      <alignment horizontal="left" vertical="center"/>
    </xf>
    <xf numFmtId="0" fontId="22" fillId="2" borderId="17" applyNumberFormat="1" applyFont="1" applyFill="1" applyBorder="1" applyAlignment="1" applyProtection="0">
      <alignment vertical="center"/>
    </xf>
    <xf numFmtId="49" fontId="24" fillId="2" borderId="17" applyNumberFormat="1" applyFont="1" applyFill="1" applyBorder="1" applyAlignment="1" applyProtection="0">
      <alignment horizontal="right" vertical="center"/>
    </xf>
    <xf numFmtId="3" fontId="24" fillId="2" borderId="17" applyNumberFormat="1" applyFont="1" applyFill="1" applyBorder="1" applyAlignment="1" applyProtection="0">
      <alignment horizontal="right" vertical="center"/>
    </xf>
    <xf numFmtId="0" fontId="22" fillId="2" borderId="21" applyNumberFormat="1" applyFont="1" applyFill="1" applyBorder="1" applyAlignment="1" applyProtection="0">
      <alignment vertical="bottom"/>
    </xf>
    <xf numFmtId="63" fontId="22" fillId="2" borderId="22" applyNumberFormat="1" applyFont="1" applyFill="1" applyBorder="1" applyAlignment="1" applyProtection="0">
      <alignment vertical="bottom"/>
    </xf>
    <xf numFmtId="49" fontId="22" fillId="2" borderId="4" applyNumberFormat="1" applyFont="1" applyFill="1" applyBorder="1" applyAlignment="1" applyProtection="0">
      <alignment horizontal="left" vertical="center"/>
    </xf>
    <xf numFmtId="61" fontId="27" fillId="2" borderId="5" applyNumberFormat="1" applyFont="1" applyFill="1" applyBorder="1" applyAlignment="1" applyProtection="0">
      <alignment vertical="bottom"/>
    </xf>
    <xf numFmtId="0" fontId="27" fillId="2" borderId="5" applyNumberFormat="1" applyFont="1" applyFill="1" applyBorder="1" applyAlignment="1" applyProtection="0">
      <alignment vertical="bottom"/>
    </xf>
    <xf numFmtId="63" fontId="27" fillId="2" borderId="5" applyNumberFormat="1" applyFont="1" applyFill="1" applyBorder="1" applyAlignment="1" applyProtection="0">
      <alignment vertical="bottom"/>
    </xf>
    <xf numFmtId="70" fontId="27" fillId="2" borderId="5" applyNumberFormat="1" applyFont="1" applyFill="1" applyBorder="1" applyAlignment="1" applyProtection="0">
      <alignment vertical="bottom"/>
    </xf>
    <xf numFmtId="0" fontId="27" fillId="2" borderId="6" applyNumberFormat="1" applyFont="1" applyFill="1" applyBorder="1" applyAlignment="1" applyProtection="0">
      <alignment vertical="bottom"/>
    </xf>
    <xf numFmtId="71" fontId="27" fillId="2" borderId="5" applyNumberFormat="1" applyFont="1" applyFill="1" applyBorder="1" applyAlignment="1" applyProtection="0">
      <alignment vertical="bottom"/>
    </xf>
    <xf numFmtId="49" fontId="22" fillId="2" borderId="10" applyNumberFormat="1" applyFont="1" applyFill="1" applyBorder="1" applyAlignment="1" applyProtection="0">
      <alignment horizontal="left" vertical="center"/>
    </xf>
    <xf numFmtId="49" fontId="22" fillId="2" borderId="25" applyNumberFormat="1" applyFont="1" applyFill="1" applyBorder="1" applyAlignment="1" applyProtection="0">
      <alignment horizontal="left" vertical="center"/>
    </xf>
    <xf numFmtId="49" fontId="22" fillId="2" borderId="1" applyNumberFormat="1" applyFont="1" applyFill="1" applyBorder="1" applyAlignment="1" applyProtection="0">
      <alignment horizontal="left" vertical="center"/>
    </xf>
    <xf numFmtId="0" fontId="17" fillId="2" borderId="4" applyNumberFormat="1" applyFont="1" applyFill="1" applyBorder="1" applyAlignment="1" applyProtection="0">
      <alignment vertical="center"/>
    </xf>
    <xf numFmtId="2" fontId="0" fillId="2" borderId="5" applyNumberFormat="1" applyFont="1" applyFill="1" applyBorder="1" applyAlignment="1" applyProtection="0">
      <alignment vertical="bottom"/>
    </xf>
    <xf numFmtId="49" fontId="8" fillId="2" borderId="4" applyNumberFormat="1" applyFont="1" applyFill="1" applyBorder="1" applyAlignment="1" applyProtection="0">
      <alignment vertical="bottom"/>
    </xf>
    <xf numFmtId="63" fontId="22" fillId="2" borderId="5" applyNumberFormat="1" applyFont="1" applyFill="1" applyBorder="1" applyAlignment="1" applyProtection="0">
      <alignment horizontal="center" vertical="bottom"/>
    </xf>
    <xf numFmtId="0" fontId="24" fillId="2" borderId="4" applyNumberFormat="1" applyFont="1" applyFill="1" applyBorder="1" applyAlignment="1" applyProtection="0">
      <alignment horizontal="left" vertical="center"/>
    </xf>
    <xf numFmtId="0" fontId="22" fillId="2" borderId="5" applyNumberFormat="1" applyFont="1" applyFill="1" applyBorder="1" applyAlignment="1" applyProtection="0">
      <alignment horizontal="left" vertical="center"/>
    </xf>
    <xf numFmtId="0" fontId="22" fillId="2" borderId="4" applyNumberFormat="1" applyFont="1" applyFill="1" applyBorder="1" applyAlignment="1" applyProtection="0">
      <alignment vertical="bottom"/>
    </xf>
    <xf numFmtId="0" fontId="22" fillId="2" borderId="8" applyNumberFormat="1" applyFont="1" applyFill="1" applyBorder="1" applyAlignment="1" applyProtection="0">
      <alignment vertical="bottom"/>
    </xf>
    <xf numFmtId="0" fontId="22" fillId="2" borderId="8" applyNumberFormat="1" applyFont="1" applyFill="1" applyBorder="1" applyAlignment="1" applyProtection="0">
      <alignment horizontal="center" vertical="bottom"/>
    </xf>
    <xf numFmtId="0" fontId="22" fillId="2" borderId="8" applyNumberFormat="1" applyFont="1" applyFill="1" applyBorder="1" applyAlignment="1" applyProtection="0">
      <alignment horizontal="right" vertical="bottom"/>
    </xf>
    <xf numFmtId="0" fontId="0" applyNumberFormat="1" applyFont="1" applyFill="0" applyBorder="0" applyAlignment="1" applyProtection="0">
      <alignment vertical="bottom"/>
    </xf>
    <xf numFmtId="49" fontId="17" fillId="2" borderId="26" applyNumberFormat="1" applyFont="1" applyFill="1" applyBorder="1" applyAlignment="1" applyProtection="0">
      <alignment horizontal="left" vertical="center"/>
    </xf>
    <xf numFmtId="0" fontId="0" fillId="2" borderId="26" applyNumberFormat="0" applyFont="1" applyFill="1" applyBorder="1" applyAlignment="1" applyProtection="0">
      <alignment vertical="bottom"/>
    </xf>
    <xf numFmtId="0" fontId="0" borderId="26" applyNumberFormat="0" applyFont="1" applyFill="0" applyBorder="1" applyAlignment="1" applyProtection="0">
      <alignment vertical="bottom"/>
    </xf>
    <xf numFmtId="0" fontId="0" borderId="27" applyNumberFormat="0" applyFont="1" applyFill="0" applyBorder="1" applyAlignment="1" applyProtection="0">
      <alignment vertical="bottom"/>
    </xf>
    <xf numFmtId="49" fontId="18" fillId="2" borderId="14" applyNumberFormat="1" applyFont="1" applyFill="1" applyBorder="1" applyAlignment="1" applyProtection="0">
      <alignment horizontal="left" vertical="center"/>
    </xf>
    <xf numFmtId="0" fontId="0" fillId="2" borderId="15" applyNumberFormat="1" applyFont="1" applyFill="1" applyBorder="1" applyAlignment="1" applyProtection="0">
      <alignment vertical="bottom"/>
    </xf>
    <xf numFmtId="3" fontId="0" fillId="2" borderId="15" applyNumberFormat="1" applyFont="1" applyFill="1" applyBorder="1" applyAlignment="1" applyProtection="0">
      <alignment vertical="bottom"/>
    </xf>
    <xf numFmtId="3" fontId="28" fillId="2" borderId="15" applyNumberFormat="1" applyFont="1" applyFill="1" applyBorder="1" applyAlignment="1" applyProtection="0">
      <alignment vertical="bottom"/>
    </xf>
    <xf numFmtId="49" fontId="19" fillId="2" borderId="15" applyNumberFormat="1" applyFont="1" applyFill="1" applyBorder="1" applyAlignment="1" applyProtection="0">
      <alignment horizontal="right" vertical="bottom"/>
    </xf>
    <xf numFmtId="0" fontId="18" fillId="2" borderId="28" applyNumberFormat="1" applyFont="1" applyFill="1" applyBorder="1" applyAlignment="1" applyProtection="0">
      <alignment horizontal="left" vertical="center"/>
    </xf>
    <xf numFmtId="0" fontId="0" fillId="2" borderId="28" applyNumberFormat="1" applyFont="1" applyFill="1" applyBorder="1" applyAlignment="1" applyProtection="0">
      <alignment vertical="bottom"/>
    </xf>
    <xf numFmtId="0" fontId="0" fillId="2" borderId="27" applyNumberFormat="0" applyFont="1" applyFill="1" applyBorder="1" applyAlignment="1" applyProtection="0">
      <alignment vertical="bottom"/>
    </xf>
    <xf numFmtId="49" fontId="18" fillId="2" borderId="27" applyNumberFormat="1" applyFont="1" applyFill="1" applyBorder="1" applyAlignment="1" applyProtection="0">
      <alignment horizontal="left" vertical="bottom"/>
    </xf>
    <xf numFmtId="49" fontId="29" fillId="2" borderId="27" applyNumberFormat="1" applyFont="1" applyFill="1" applyBorder="1" applyAlignment="1" applyProtection="0">
      <alignment horizontal="center" vertical="bottom"/>
    </xf>
    <xf numFmtId="3" fontId="29" fillId="2" borderId="27" applyNumberFormat="1" applyFont="1" applyFill="1" applyBorder="1" applyAlignment="1" applyProtection="0">
      <alignment horizontal="center" vertical="bottom"/>
    </xf>
    <xf numFmtId="3" fontId="29" fillId="2" borderId="27" applyNumberFormat="1" applyFont="1" applyFill="1" applyBorder="1" applyAlignment="1" applyProtection="0">
      <alignment horizontal="right" vertical="bottom"/>
    </xf>
    <xf numFmtId="49" fontId="29" fillId="2" borderId="27" applyNumberFormat="1" applyFont="1" applyFill="1" applyBorder="1" applyAlignment="1" applyProtection="0">
      <alignment horizontal="right" vertical="bottom"/>
    </xf>
    <xf numFmtId="49" fontId="31" fillId="2" borderId="27" applyNumberFormat="1" applyFont="1" applyFill="1" applyBorder="1" applyAlignment="1" applyProtection="0">
      <alignment horizontal="right" vertical="bottom"/>
    </xf>
    <xf numFmtId="49" fontId="29" fillId="2" borderId="26" applyNumberFormat="1" applyFont="1" applyFill="1" applyBorder="1" applyAlignment="1" applyProtection="0">
      <alignment horizontal="center" vertical="bottom"/>
    </xf>
    <xf numFmtId="3" fontId="29" fillId="2" borderId="26" applyNumberFormat="1" applyFont="1" applyFill="1" applyBorder="1" applyAlignment="1" applyProtection="0">
      <alignment horizontal="center" vertical="bottom"/>
    </xf>
    <xf numFmtId="49" fontId="19" fillId="2" borderId="27" applyNumberFormat="1" applyFont="1" applyFill="1" applyBorder="1" applyAlignment="1" applyProtection="0">
      <alignment horizontal="left" vertical="bottom"/>
    </xf>
    <xf numFmtId="49" fontId="31" fillId="2" borderId="26" applyNumberFormat="1" applyFont="1" applyFill="1" applyBorder="1" applyAlignment="1" applyProtection="0">
      <alignment horizontal="right" vertical="bottom"/>
    </xf>
    <xf numFmtId="49" fontId="29" fillId="2" borderId="26" applyNumberFormat="1" applyFont="1" applyFill="1" applyBorder="1" applyAlignment="1" applyProtection="0">
      <alignment horizontal="right" vertical="bottom"/>
    </xf>
    <xf numFmtId="49" fontId="29" fillId="2" borderId="15" applyNumberFormat="1" applyFont="1" applyFill="1" applyBorder="1" applyAlignment="1" applyProtection="0">
      <alignment horizontal="right" vertical="bottom"/>
    </xf>
    <xf numFmtId="0" fontId="25" fillId="2" borderId="28" applyNumberFormat="1" applyFont="1" applyFill="1" applyBorder="1" applyAlignment="1" applyProtection="0">
      <alignment horizontal="center" vertical="bottom"/>
    </xf>
    <xf numFmtId="0" fontId="26" fillId="2" borderId="28" applyNumberFormat="1" applyFont="1" applyFill="1" applyBorder="1" applyAlignment="1" applyProtection="0">
      <alignment horizontal="center" vertical="bottom"/>
    </xf>
    <xf numFmtId="0" fontId="26" fillId="2" borderId="28" applyNumberFormat="1" applyFont="1" applyFill="1" applyBorder="1" applyAlignment="1" applyProtection="0">
      <alignment horizontal="right" vertical="bottom"/>
    </xf>
    <xf numFmtId="0" fontId="0" fillId="2" borderId="27" applyNumberFormat="1" applyFont="1" applyFill="1" applyBorder="1" applyAlignment="1" applyProtection="0">
      <alignment horizontal="left" vertical="bottom"/>
    </xf>
    <xf numFmtId="72" fontId="33" fillId="2" borderId="27" applyNumberFormat="1" applyFont="1" applyFill="1" applyBorder="1" applyAlignment="1" applyProtection="0">
      <alignment vertical="center"/>
    </xf>
    <xf numFmtId="72" fontId="27" fillId="2" borderId="27" applyNumberFormat="1" applyFont="1" applyFill="1" applyBorder="1" applyAlignment="1" applyProtection="0">
      <alignment vertical="center"/>
    </xf>
    <xf numFmtId="72" fontId="0" fillId="2" borderId="27" applyNumberFormat="1" applyFont="1" applyFill="1" applyBorder="1" applyAlignment="1" applyProtection="0">
      <alignment vertical="bottom"/>
    </xf>
    <xf numFmtId="1" fontId="34" fillId="2" borderId="27" applyNumberFormat="1" applyFont="1" applyFill="1" applyBorder="1" applyAlignment="1" applyProtection="0">
      <alignment vertical="bottom"/>
    </xf>
    <xf numFmtId="73" fontId="0" fillId="2" borderId="27" applyNumberFormat="1" applyFont="1" applyFill="1" applyBorder="1" applyAlignment="1" applyProtection="0">
      <alignment vertical="bottom"/>
    </xf>
    <xf numFmtId="49" fontId="0" fillId="2" borderId="27" applyNumberFormat="1" applyFont="1" applyFill="1" applyBorder="1" applyAlignment="1" applyProtection="0">
      <alignment vertical="bottom"/>
    </xf>
    <xf numFmtId="0" fontId="0" fillId="2" borderId="27" applyNumberFormat="1" applyFont="1" applyFill="1" applyBorder="1" applyAlignment="1" applyProtection="0">
      <alignment vertical="bottom"/>
    </xf>
    <xf numFmtId="74" fontId="0" fillId="2" borderId="27" applyNumberFormat="1" applyFont="1" applyFill="1" applyBorder="1" applyAlignment="1" applyProtection="0">
      <alignment horizontal="left" vertical="bottom"/>
    </xf>
    <xf numFmtId="64" fontId="27" fillId="2" borderId="27" applyNumberFormat="1" applyFont="1" applyFill="1" applyBorder="1" applyAlignment="1" applyProtection="0">
      <alignment vertical="center"/>
    </xf>
    <xf numFmtId="65" fontId="0" fillId="2" borderId="27" applyNumberFormat="1" applyFont="1" applyFill="1" applyBorder="1" applyAlignment="1" applyProtection="0">
      <alignment horizontal="left" vertical="bottom"/>
    </xf>
    <xf numFmtId="1" fontId="34" fillId="2" borderId="29" applyNumberFormat="1" applyFont="1" applyFill="1" applyBorder="1" applyAlignment="1" applyProtection="0">
      <alignment horizontal="left" vertical="bottom"/>
    </xf>
    <xf numFmtId="75" fontId="0" fillId="2" borderId="27" applyNumberFormat="1" applyFont="1" applyFill="1" applyBorder="1" applyAlignment="1" applyProtection="0">
      <alignment vertical="bottom"/>
    </xf>
    <xf numFmtId="76" fontId="0" fillId="2" borderId="27" applyNumberFormat="1" applyFont="1" applyFill="1" applyBorder="1" applyAlignment="1" applyProtection="0">
      <alignment vertical="bottom"/>
    </xf>
    <xf numFmtId="77" fontId="27" fillId="2" borderId="27" applyNumberFormat="1" applyFont="1" applyFill="1" applyBorder="1" applyAlignment="1" applyProtection="0">
      <alignment vertical="bottom"/>
    </xf>
    <xf numFmtId="0" fontId="0" fillId="2" borderId="30" applyNumberFormat="0" applyFont="1" applyFill="1" applyBorder="1" applyAlignment="1" applyProtection="0">
      <alignment vertical="bottom"/>
    </xf>
    <xf numFmtId="0" fontId="0" fillId="2" borderId="31" applyNumberFormat="0" applyFont="1" applyFill="1" applyBorder="1" applyAlignment="1" applyProtection="0">
      <alignment vertical="bottom"/>
    </xf>
    <xf numFmtId="0" fontId="0" applyNumberFormat="1" applyFont="1" applyFill="0" applyBorder="0" applyAlignment="1" applyProtection="0">
      <alignment vertical="bottom"/>
    </xf>
    <xf numFmtId="0" fontId="0" fillId="2" borderId="28" applyNumberFormat="0" applyFont="1" applyFill="1" applyBorder="1" applyAlignment="1" applyProtection="0">
      <alignment vertical="bottom"/>
    </xf>
    <xf numFmtId="49" fontId="19" fillId="2" borderId="27" applyNumberFormat="1" applyFont="1" applyFill="1" applyBorder="1" applyAlignment="1" applyProtection="0">
      <alignment vertical="bottom"/>
    </xf>
    <xf numFmtId="49" fontId="31" fillId="2" borderId="32" applyNumberFormat="1" applyFont="1" applyFill="1" applyBorder="1" applyAlignment="1" applyProtection="0">
      <alignment horizontal="right" vertical="bottom"/>
    </xf>
    <xf numFmtId="49" fontId="29" fillId="2" borderId="32" applyNumberFormat="1" applyFont="1" applyFill="1" applyBorder="1" applyAlignment="1" applyProtection="0">
      <alignment horizontal="right" vertical="bottom"/>
    </xf>
    <xf numFmtId="49" fontId="29" fillId="2" borderId="33" applyNumberFormat="1" applyFont="1" applyFill="1" applyBorder="1" applyAlignment="1" applyProtection="0">
      <alignment horizontal="right" vertical="bottom"/>
    </xf>
    <xf numFmtId="0" fontId="19" fillId="2" borderId="27" applyNumberFormat="1" applyFont="1" applyFill="1" applyBorder="1" applyAlignment="1" applyProtection="0">
      <alignment horizontal="left" vertical="bottom"/>
    </xf>
    <xf numFmtId="0" fontId="19" fillId="2" borderId="27" applyNumberFormat="1" applyFont="1" applyFill="1" applyBorder="1" applyAlignment="1" applyProtection="0">
      <alignment vertical="bottom"/>
    </xf>
    <xf numFmtId="3" fontId="29" fillId="2" borderId="34" applyNumberFormat="1" applyFont="1" applyFill="1" applyBorder="1" applyAlignment="1" applyProtection="0">
      <alignment horizontal="right" vertical="bottom"/>
    </xf>
    <xf numFmtId="0" fontId="29" fillId="2" borderId="34" applyNumberFormat="1" applyFont="1" applyFill="1" applyBorder="1" applyAlignment="1" applyProtection="0">
      <alignment horizontal="right" vertical="bottom"/>
    </xf>
    <xf numFmtId="0" fontId="27" fillId="2" borderId="27" applyNumberFormat="1" applyFont="1" applyFill="1" applyBorder="1" applyAlignment="1" applyProtection="0">
      <alignment horizontal="left" vertical="bottom"/>
    </xf>
    <xf numFmtId="49" fontId="27" fillId="2" borderId="27" applyNumberFormat="1" applyFont="1" applyFill="1" applyBorder="1" applyAlignment="1" applyProtection="0">
      <alignment vertical="bottom"/>
    </xf>
    <xf numFmtId="0" fontId="27" fillId="2" borderId="26" applyNumberFormat="1" applyFont="1" applyFill="1" applyBorder="1" applyAlignment="1" applyProtection="0">
      <alignment horizontal="left" vertical="bottom"/>
    </xf>
    <xf numFmtId="49" fontId="27" fillId="2" borderId="26" applyNumberFormat="1" applyFont="1" applyFill="1" applyBorder="1" applyAlignment="1" applyProtection="0">
      <alignment vertical="bottom"/>
    </xf>
    <xf numFmtId="72" fontId="33" fillId="2" borderId="26" applyNumberFormat="1" applyFont="1" applyFill="1" applyBorder="1" applyAlignment="1" applyProtection="0">
      <alignment vertical="center"/>
    </xf>
    <xf numFmtId="72" fontId="27" fillId="2" borderId="26" applyNumberFormat="1" applyFont="1" applyFill="1" applyBorder="1" applyAlignment="1" applyProtection="0">
      <alignment vertical="center"/>
    </xf>
    <xf numFmtId="64" fontId="27" fillId="2" borderId="26" applyNumberFormat="1" applyFont="1" applyFill="1" applyBorder="1" applyAlignment="1" applyProtection="0">
      <alignment vertical="center"/>
    </xf>
    <xf numFmtId="0" fontId="27" fillId="2" borderId="28" applyNumberFormat="1" applyFont="1" applyFill="1" applyBorder="1" applyAlignment="1" applyProtection="0">
      <alignment horizontal="left" vertical="bottom"/>
    </xf>
    <xf numFmtId="49" fontId="27" fillId="2" borderId="28" applyNumberFormat="1" applyFont="1" applyFill="1" applyBorder="1" applyAlignment="1" applyProtection="0">
      <alignment vertical="bottom"/>
    </xf>
    <xf numFmtId="72" fontId="33" fillId="2" borderId="28" applyNumberFormat="1" applyFont="1" applyFill="1" applyBorder="1" applyAlignment="1" applyProtection="0">
      <alignment vertical="center"/>
    </xf>
    <xf numFmtId="72" fontId="27" fillId="2" borderId="28" applyNumberFormat="1" applyFont="1" applyFill="1" applyBorder="1" applyAlignment="1" applyProtection="0">
      <alignment vertical="center"/>
    </xf>
    <xf numFmtId="64" fontId="27" fillId="2" borderId="28" applyNumberFormat="1" applyFont="1" applyFill="1" applyBorder="1" applyAlignment="1" applyProtection="0">
      <alignment vertical="center"/>
    </xf>
    <xf numFmtId="0" fontId="27" fillId="2" borderId="27" applyNumberFormat="1" applyFont="1" applyFill="1" applyBorder="1" applyAlignment="1" applyProtection="0">
      <alignment vertical="bottom"/>
    </xf>
    <xf numFmtId="74" fontId="27" fillId="2" borderId="26" applyNumberFormat="1" applyFont="1" applyFill="1" applyBorder="1" applyAlignment="1" applyProtection="0">
      <alignment horizontal="left" vertical="bottom"/>
    </xf>
    <xf numFmtId="74" fontId="27" fillId="2" borderId="28" applyNumberFormat="1" applyFont="1" applyFill="1" applyBorder="1" applyAlignment="1" applyProtection="0">
      <alignment horizontal="left" vertical="bottom"/>
    </xf>
    <xf numFmtId="74" fontId="27" fillId="2" borderId="27" applyNumberFormat="1" applyFont="1" applyFill="1" applyBorder="1" applyAlignment="1" applyProtection="0">
      <alignment horizontal="left" vertical="bottom"/>
    </xf>
    <xf numFmtId="0" fontId="31" fillId="2" borderId="27" applyNumberFormat="1" applyFont="1" applyFill="1" applyBorder="1" applyAlignment="1" applyProtection="0">
      <alignment horizontal="right" vertical="bottom"/>
    </xf>
    <xf numFmtId="3" fontId="31" fillId="2" borderId="27" applyNumberFormat="1" applyFont="1" applyFill="1" applyBorder="1" applyAlignment="1" applyProtection="0">
      <alignment horizontal="right" vertical="bottom"/>
    </xf>
    <xf numFmtId="78" fontId="27" fillId="2" borderId="27" applyNumberFormat="1" applyFont="1" applyFill="1" applyBorder="1" applyAlignment="1" applyProtection="0">
      <alignment vertical="center"/>
    </xf>
    <xf numFmtId="73" fontId="27" fillId="2" borderId="27" applyNumberFormat="1" applyFont="1" applyFill="1" applyBorder="1" applyAlignment="1" applyProtection="0">
      <alignment vertical="center"/>
    </xf>
    <xf numFmtId="63" fontId="27" fillId="2" borderId="27" applyNumberFormat="1" applyFont="1" applyFill="1" applyBorder="1" applyAlignment="1" applyProtection="0">
      <alignment vertical="bottom"/>
    </xf>
    <xf numFmtId="68" fontId="27" fillId="2" borderId="26" applyNumberFormat="1" applyFont="1" applyFill="1" applyBorder="1" applyAlignment="1" applyProtection="0">
      <alignment vertical="bottom"/>
    </xf>
    <xf numFmtId="65" fontId="27" fillId="2" borderId="28" applyNumberFormat="1" applyFont="1" applyFill="1" applyBorder="1" applyAlignment="1" applyProtection="0">
      <alignment vertical="bottom"/>
    </xf>
    <xf numFmtId="79" fontId="27" fillId="2" borderId="28" applyNumberFormat="1" applyFont="1" applyFill="1" applyBorder="1" applyAlignment="1" applyProtection="0">
      <alignment vertical="center"/>
    </xf>
    <xf numFmtId="0" fontId="27" fillId="2" borderId="29" applyNumberFormat="1" applyFont="1" applyFill="1" applyBorder="1" applyAlignment="1" applyProtection="0">
      <alignment horizontal="left" vertical="bottom"/>
    </xf>
    <xf numFmtId="65" fontId="27" fillId="2" borderId="27" applyNumberFormat="1" applyFont="1" applyFill="1" applyBorder="1" applyAlignment="1" applyProtection="0">
      <alignment vertical="bottom"/>
    </xf>
    <xf numFmtId="79" fontId="27" fillId="2" borderId="27" applyNumberFormat="1" applyFont="1" applyFill="1" applyBorder="1" applyAlignment="1" applyProtection="0">
      <alignment vertical="center"/>
    </xf>
    <xf numFmtId="0" fontId="0" applyNumberFormat="1" applyFont="1" applyFill="0" applyBorder="0" applyAlignment="1" applyProtection="0">
      <alignment vertical="bottom"/>
    </xf>
    <xf numFmtId="80" fontId="0" fillId="2" borderId="26" applyNumberFormat="1" applyFont="1" applyFill="1" applyBorder="1" applyAlignment="1" applyProtection="0">
      <alignment vertical="bottom"/>
    </xf>
    <xf numFmtId="0" fontId="35" fillId="2" borderId="27" applyNumberFormat="1" applyFont="1" applyFill="1" applyBorder="1" applyAlignment="1" applyProtection="0">
      <alignment horizontal="left" vertical="bottom"/>
    </xf>
    <xf numFmtId="0" fontId="35" fillId="2" borderId="27" applyNumberFormat="1" applyFont="1" applyFill="1" applyBorder="1" applyAlignment="1" applyProtection="0">
      <alignment vertical="bottom"/>
    </xf>
    <xf numFmtId="49" fontId="36" fillId="2" borderId="27" applyNumberFormat="1" applyFont="1" applyFill="1" applyBorder="1" applyAlignment="1" applyProtection="0">
      <alignment horizontal="left" vertical="bottom"/>
    </xf>
    <xf numFmtId="0" fontId="29" fillId="2" borderId="27" applyNumberFormat="1" applyFont="1" applyFill="1" applyBorder="1" applyAlignment="1" applyProtection="0">
      <alignment horizontal="right" vertical="bottom"/>
    </xf>
    <xf numFmtId="49" fontId="37" fillId="2" borderId="26" applyNumberFormat="1" applyFont="1" applyFill="1" applyBorder="1" applyAlignment="1" applyProtection="0">
      <alignment horizontal="left" vertical="bottom"/>
    </xf>
    <xf numFmtId="49" fontId="37" fillId="2" borderId="26" applyNumberFormat="1" applyFont="1" applyFill="1" applyBorder="1" applyAlignment="1" applyProtection="0">
      <alignment vertical="bottom"/>
    </xf>
    <xf numFmtId="0" fontId="37" fillId="2" borderId="27" applyNumberFormat="1" applyFont="1" applyFill="1" applyBorder="1" applyAlignment="1" applyProtection="0">
      <alignment horizontal="left" vertical="bottom"/>
    </xf>
    <xf numFmtId="0" fontId="37" fillId="2" borderId="27" applyNumberFormat="1" applyFont="1" applyFill="1" applyBorder="1" applyAlignment="1" applyProtection="0">
      <alignment vertical="bottom"/>
    </xf>
    <xf numFmtId="63" fontId="33" fillId="2" borderId="34" applyNumberFormat="1" applyFont="1" applyFill="1" applyBorder="1" applyAlignment="1" applyProtection="0">
      <alignment vertical="center"/>
    </xf>
    <xf numFmtId="63" fontId="27" fillId="2" borderId="34" applyNumberFormat="1" applyFont="1" applyFill="1" applyBorder="1" applyAlignment="1" applyProtection="0">
      <alignment vertical="center"/>
    </xf>
    <xf numFmtId="64" fontId="27" fillId="2" borderId="34" applyNumberFormat="1" applyFont="1" applyFill="1" applyBorder="1" applyAlignment="1" applyProtection="0">
      <alignment vertical="center"/>
    </xf>
    <xf numFmtId="63" fontId="37" fillId="2" borderId="27" applyNumberFormat="1" applyFont="1" applyFill="1" applyBorder="1" applyAlignment="1" applyProtection="0">
      <alignment horizontal="left" vertical="bottom"/>
    </xf>
    <xf numFmtId="63" fontId="33" fillId="2" borderId="27" applyNumberFormat="1" applyFont="1" applyFill="1" applyBorder="1" applyAlignment="1" applyProtection="0">
      <alignment vertical="center"/>
    </xf>
    <xf numFmtId="63" fontId="27" fillId="2" borderId="27" applyNumberFormat="1" applyFont="1" applyFill="1" applyBorder="1" applyAlignment="1" applyProtection="0">
      <alignment vertical="center"/>
    </xf>
    <xf numFmtId="3" fontId="0" fillId="2" borderId="27" applyNumberFormat="1" applyFont="1" applyFill="1" applyBorder="1" applyAlignment="1" applyProtection="0">
      <alignment vertical="bottom"/>
    </xf>
    <xf numFmtId="63" fontId="33" fillId="2" borderId="26" applyNumberFormat="1" applyFont="1" applyFill="1" applyBorder="1" applyAlignment="1" applyProtection="0">
      <alignment vertical="center"/>
    </xf>
    <xf numFmtId="63" fontId="27" fillId="2" borderId="26" applyNumberFormat="1" applyFont="1" applyFill="1" applyBorder="1" applyAlignment="1" applyProtection="0">
      <alignment vertical="center"/>
    </xf>
    <xf numFmtId="63" fontId="33" fillId="2" borderId="28" applyNumberFormat="1" applyFont="1" applyFill="1" applyBorder="1" applyAlignment="1" applyProtection="0">
      <alignment vertical="center"/>
    </xf>
    <xf numFmtId="63" fontId="27" fillId="2" borderId="28" applyNumberFormat="1" applyFont="1" applyFill="1" applyBorder="1" applyAlignment="1" applyProtection="0">
      <alignment vertical="center"/>
    </xf>
    <xf numFmtId="1" fontId="27" fillId="2" borderId="28" applyNumberFormat="1" applyFont="1" applyFill="1" applyBorder="1" applyAlignment="1" applyProtection="0">
      <alignment horizontal="left" vertical="bottom"/>
    </xf>
    <xf numFmtId="63" fontId="38" fillId="2" borderId="28" applyNumberFormat="1" applyFont="1" applyFill="1" applyBorder="1" applyAlignment="1" applyProtection="0">
      <alignment vertical="center"/>
    </xf>
    <xf numFmtId="63" fontId="39" fillId="2" borderId="28" applyNumberFormat="1" applyFont="1" applyFill="1" applyBorder="1" applyAlignment="1" applyProtection="0">
      <alignment vertical="center"/>
    </xf>
    <xf numFmtId="1" fontId="27" fillId="2" borderId="27" applyNumberFormat="1" applyFont="1" applyFill="1" applyBorder="1" applyAlignment="1" applyProtection="0">
      <alignment horizontal="left" vertical="bottom"/>
    </xf>
    <xf numFmtId="63" fontId="38" fillId="2" borderId="27" applyNumberFormat="1" applyFont="1" applyFill="1" applyBorder="1" applyAlignment="1" applyProtection="0">
      <alignment vertical="center"/>
    </xf>
    <xf numFmtId="63" fontId="39" fillId="2" borderId="27" applyNumberFormat="1" applyFont="1" applyFill="1" applyBorder="1" applyAlignment="1" applyProtection="0">
      <alignment vertical="center"/>
    </xf>
    <xf numFmtId="1" fontId="0" fillId="2" borderId="27" applyNumberFormat="1" applyFont="1" applyFill="1" applyBorder="1" applyAlignment="1" applyProtection="0">
      <alignment horizontal="left" vertical="bottom"/>
    </xf>
    <xf numFmtId="1" fontId="27" fillId="2" borderId="26" applyNumberFormat="1" applyFont="1" applyFill="1" applyBorder="1" applyAlignment="1" applyProtection="0">
      <alignment horizontal="left" vertical="bottom"/>
    </xf>
    <xf numFmtId="1" fontId="0" fillId="2" borderId="27" applyNumberFormat="1" applyFont="1" applyFill="1" applyBorder="1" applyAlignment="1" applyProtection="0">
      <alignment vertical="bottom"/>
    </xf>
    <xf numFmtId="81" fontId="0" fillId="2" borderId="27" applyNumberFormat="1" applyFont="1" applyFill="1" applyBorder="1" applyAlignment="1" applyProtection="0">
      <alignment vertical="bottom"/>
    </xf>
    <xf numFmtId="74" fontId="0" fillId="2" borderId="27" applyNumberFormat="1" applyFont="1" applyFill="1" applyBorder="1" applyAlignment="1" applyProtection="0">
      <alignment vertical="bottom"/>
    </xf>
    <xf numFmtId="63" fontId="0" fillId="2" borderId="27" applyNumberFormat="1" applyFont="1" applyFill="1" applyBorder="1" applyAlignment="1" applyProtection="0">
      <alignment horizontal="left" vertical="bottom"/>
    </xf>
    <xf numFmtId="63" fontId="0" fillId="2" borderId="27" applyNumberFormat="1" applyFont="1" applyFill="1" applyBorder="1" applyAlignment="1" applyProtection="0">
      <alignment vertical="bottom"/>
    </xf>
    <xf numFmtId="82" fontId="33" fillId="2" borderId="27" applyNumberFormat="1" applyFont="1" applyFill="1" applyBorder="1" applyAlignment="1" applyProtection="0">
      <alignment vertical="center"/>
    </xf>
    <xf numFmtId="73" fontId="33" fillId="2" borderId="27" applyNumberFormat="1" applyFont="1" applyFill="1" applyBorder="1" applyAlignment="1" applyProtection="0">
      <alignment vertical="center"/>
    </xf>
    <xf numFmtId="83" fontId="27" fillId="2" borderId="27" applyNumberFormat="1" applyFont="1" applyFill="1" applyBorder="1" applyAlignment="1" applyProtection="0">
      <alignment vertical="center"/>
    </xf>
    <xf numFmtId="3" fontId="33" fillId="2" borderId="28" applyNumberFormat="1" applyFont="1" applyFill="1" applyBorder="1" applyAlignment="1" applyProtection="0">
      <alignment vertical="center"/>
    </xf>
    <xf numFmtId="3" fontId="27" fillId="2" borderId="28" applyNumberFormat="1" applyFont="1" applyFill="1" applyBorder="1" applyAlignment="1" applyProtection="0">
      <alignment vertical="center"/>
    </xf>
    <xf numFmtId="3" fontId="33" fillId="2" borderId="27" applyNumberFormat="1" applyFont="1" applyFill="1" applyBorder="1" applyAlignment="1" applyProtection="0">
      <alignment vertical="center"/>
    </xf>
    <xf numFmtId="3" fontId="27" fillId="2" borderId="27" applyNumberFormat="1" applyFont="1" applyFill="1" applyBorder="1" applyAlignment="1" applyProtection="0">
      <alignment vertical="center"/>
    </xf>
    <xf numFmtId="3" fontId="27" fillId="2" borderId="27" applyNumberFormat="1" applyFont="1" applyFill="1" applyBorder="1" applyAlignment="1" applyProtection="0">
      <alignment vertical="bottom"/>
    </xf>
    <xf numFmtId="3" fontId="33" fillId="2" borderId="26" applyNumberFormat="1" applyFont="1" applyFill="1" applyBorder="1" applyAlignment="1" applyProtection="0">
      <alignment vertical="center"/>
    </xf>
    <xf numFmtId="3" fontId="27" fillId="2" borderId="26" applyNumberFormat="1" applyFont="1" applyFill="1" applyBorder="1" applyAlignment="1" applyProtection="0">
      <alignment vertical="bottom"/>
    </xf>
    <xf numFmtId="3" fontId="27" fillId="2" borderId="26" applyNumberFormat="1" applyFont="1" applyFill="1" applyBorder="1" applyAlignment="1" applyProtection="0">
      <alignment vertical="center"/>
    </xf>
    <xf numFmtId="10" fontId="0" fillId="2" borderId="27" applyNumberFormat="1" applyFont="1" applyFill="1" applyBorder="1" applyAlignment="1" applyProtection="0">
      <alignment vertical="bottom"/>
    </xf>
    <xf numFmtId="68" fontId="27" fillId="2" borderId="27" applyNumberFormat="1" applyFont="1" applyFill="1" applyBorder="1" applyAlignment="1" applyProtection="0">
      <alignment vertical="bottom"/>
    </xf>
    <xf numFmtId="74" fontId="27" fillId="2" borderId="27" applyNumberFormat="1" applyFont="1" applyFill="1" applyBorder="1" applyAlignment="1" applyProtection="0">
      <alignment vertical="bottom"/>
    </xf>
    <xf numFmtId="0" fontId="0" applyNumberFormat="1" applyFont="1" applyFill="0" applyBorder="0" applyAlignment="1" applyProtection="0">
      <alignment vertical="bottom"/>
    </xf>
    <xf numFmtId="49" fontId="18" fillId="2" borderId="27" applyNumberFormat="1" applyFont="1" applyFill="1" applyBorder="1" applyAlignment="1" applyProtection="0">
      <alignment vertical="bottom"/>
    </xf>
    <xf numFmtId="0" fontId="0" borderId="32" applyNumberFormat="0" applyFont="1" applyFill="0" applyBorder="1" applyAlignment="1" applyProtection="0">
      <alignment vertical="bottom"/>
    </xf>
    <xf numFmtId="0" fontId="0" fillId="2" borderId="32" applyNumberFormat="0" applyFont="1" applyFill="1" applyBorder="1" applyAlignment="1" applyProtection="0">
      <alignment vertical="bottom"/>
    </xf>
    <xf numFmtId="0" fontId="0" fillId="2" borderId="35" applyNumberFormat="0" applyFont="1" applyFill="1" applyBorder="1" applyAlignment="1" applyProtection="0">
      <alignment vertical="bottom"/>
    </xf>
    <xf numFmtId="49" fontId="18" fillId="3" borderId="36" applyNumberFormat="1" applyFont="1" applyFill="1" applyBorder="1" applyAlignment="1" applyProtection="0">
      <alignment vertical="bottom"/>
    </xf>
    <xf numFmtId="0" fontId="18" fillId="3" borderId="36" applyNumberFormat="1" applyFont="1" applyFill="1" applyBorder="1" applyAlignment="1" applyProtection="0">
      <alignment vertical="bottom"/>
    </xf>
    <xf numFmtId="0" fontId="0" fillId="2" borderId="37" applyNumberFormat="0" applyFont="1" applyFill="1" applyBorder="1" applyAlignment="1" applyProtection="0">
      <alignment vertical="bottom"/>
    </xf>
    <xf numFmtId="0" fontId="26" fillId="2" borderId="26" applyNumberFormat="1" applyFont="1" applyFill="1" applyBorder="1" applyAlignment="1" applyProtection="0">
      <alignment horizontal="center" vertical="bottom"/>
    </xf>
    <xf numFmtId="0" fontId="26" fillId="2" borderId="38" applyNumberFormat="1" applyFont="1" applyFill="1" applyBorder="1" applyAlignment="1" applyProtection="0">
      <alignment horizontal="center" vertical="bottom"/>
    </xf>
    <xf numFmtId="49" fontId="18" fillId="3" borderId="39" applyNumberFormat="1" applyFont="1" applyFill="1" applyBorder="1" applyAlignment="1" applyProtection="0">
      <alignment vertical="bottom"/>
    </xf>
    <xf numFmtId="0" fontId="18" fillId="3" borderId="39" applyNumberFormat="1" applyFont="1" applyFill="1" applyBorder="1" applyAlignment="1" applyProtection="0">
      <alignment vertical="bottom"/>
    </xf>
    <xf numFmtId="49" fontId="29" fillId="2" borderId="28" applyNumberFormat="1" applyFont="1" applyFill="1" applyBorder="1" applyAlignment="1" applyProtection="0">
      <alignment horizontal="center" vertical="bottom"/>
    </xf>
    <xf numFmtId="3" fontId="29" fillId="2" borderId="28" applyNumberFormat="1" applyFont="1" applyFill="1" applyBorder="1" applyAlignment="1" applyProtection="0">
      <alignment horizontal="center" vertical="bottom"/>
    </xf>
    <xf numFmtId="0" fontId="0" borderId="34" applyNumberFormat="0" applyFont="1" applyFill="0" applyBorder="1" applyAlignment="1" applyProtection="0">
      <alignment vertical="bottom"/>
    </xf>
    <xf numFmtId="0" fontId="0" fillId="2" borderId="34" applyNumberFormat="0" applyFont="1" applyFill="1" applyBorder="1" applyAlignment="1" applyProtection="0">
      <alignment vertical="bottom"/>
    </xf>
    <xf numFmtId="49" fontId="0" fillId="2" borderId="26" applyNumberFormat="1" applyFont="1" applyFill="1" applyBorder="1" applyAlignment="1" applyProtection="0">
      <alignment vertical="bottom"/>
    </xf>
    <xf numFmtId="0" fontId="0" fillId="2" borderId="40" applyNumberFormat="1" applyFont="1" applyFill="1" applyBorder="1" applyAlignment="1" applyProtection="0">
      <alignment vertical="bottom"/>
    </xf>
    <xf numFmtId="49" fontId="0" fillId="2" borderId="41" applyNumberFormat="1" applyFont="1" applyFill="1" applyBorder="1" applyAlignment="1" applyProtection="0">
      <alignment vertical="bottom"/>
    </xf>
    <xf numFmtId="0" fontId="0" fillId="2" borderId="42" applyNumberFormat="0" applyFont="1" applyFill="1" applyBorder="1" applyAlignment="1" applyProtection="0">
      <alignment vertical="bottom"/>
    </xf>
    <xf numFmtId="49" fontId="25" fillId="2" borderId="15" applyNumberFormat="1" applyFont="1" applyFill="1" applyBorder="1" applyAlignment="1" applyProtection="0">
      <alignment horizontal="center" vertical="bottom"/>
    </xf>
    <xf numFmtId="0" fontId="26" fillId="2" borderId="15" applyNumberFormat="1" applyFont="1" applyFill="1" applyBorder="1" applyAlignment="1" applyProtection="0">
      <alignment horizontal="center" vertical="bottom"/>
    </xf>
    <xf numFmtId="0" fontId="26" fillId="2" borderId="19" applyNumberFormat="1" applyFont="1" applyFill="1" applyBorder="1" applyAlignment="1" applyProtection="0">
      <alignment horizontal="center" vertical="bottom"/>
    </xf>
    <xf numFmtId="49" fontId="25" fillId="2" borderId="14" applyNumberFormat="1" applyFont="1" applyFill="1" applyBorder="1" applyAlignment="1" applyProtection="0">
      <alignment horizontal="center" vertical="bottom"/>
    </xf>
    <xf numFmtId="0" fontId="0" fillId="2" borderId="15" applyNumberFormat="1" applyFont="1" applyFill="1" applyBorder="1" applyAlignment="1" applyProtection="0">
      <alignment horizontal="center" vertical="bottom"/>
    </xf>
    <xf numFmtId="0" fontId="0" fillId="2" borderId="19" applyNumberFormat="1" applyFont="1" applyFill="1" applyBorder="1" applyAlignment="1" applyProtection="0">
      <alignment horizontal="center" vertical="bottom"/>
    </xf>
    <xf numFmtId="0" fontId="0" fillId="2" borderId="43" applyNumberFormat="1" applyFont="1" applyFill="1" applyBorder="1" applyAlignment="1" applyProtection="0">
      <alignment vertical="bottom"/>
    </xf>
    <xf numFmtId="0" fontId="25" fillId="2" borderId="27" applyNumberFormat="1" applyFont="1" applyFill="1" applyBorder="1" applyAlignment="1" applyProtection="0">
      <alignment horizontal="center" vertical="bottom"/>
    </xf>
    <xf numFmtId="0" fontId="0" fillId="2" borderId="28" applyNumberFormat="1" applyFont="1" applyFill="1" applyBorder="1" applyAlignment="1" applyProtection="0">
      <alignment horizontal="center" vertical="bottom"/>
    </xf>
    <xf numFmtId="0" fontId="26" fillId="2" borderId="27" applyNumberFormat="1" applyFont="1" applyFill="1" applyBorder="1" applyAlignment="1" applyProtection="0">
      <alignment horizontal="center" vertical="bottom"/>
    </xf>
    <xf numFmtId="0" fontId="0" fillId="2" borderId="40" applyNumberFormat="0" applyFont="1" applyFill="1" applyBorder="1" applyAlignment="1" applyProtection="0">
      <alignment vertical="bottom"/>
    </xf>
    <xf numFmtId="0" fontId="0" fillId="2" borderId="41" applyNumberFormat="1" applyFont="1" applyFill="1" applyBorder="1" applyAlignment="1" applyProtection="0">
      <alignment vertical="bottom"/>
    </xf>
    <xf numFmtId="3" fontId="0" fillId="2" borderId="27" applyNumberFormat="1" applyFont="1" applyFill="1" applyBorder="1" applyAlignment="1" applyProtection="0">
      <alignment horizontal="right" vertical="bottom"/>
    </xf>
    <xf numFmtId="0" fontId="26" fillId="2" borderId="40" applyNumberFormat="1" applyFont="1" applyFill="1" applyBorder="1" applyAlignment="1" applyProtection="0">
      <alignment horizontal="right" vertical="bottom"/>
    </xf>
    <xf numFmtId="0" fontId="40" fillId="2" borderId="27" applyNumberFormat="1" applyFont="1" applyFill="1" applyBorder="1" applyAlignment="1" applyProtection="0">
      <alignment horizontal="center" vertical="bottom"/>
    </xf>
    <xf numFmtId="3" fontId="41" fillId="2" borderId="27" applyNumberFormat="1" applyFont="1" applyFill="1" applyBorder="1" applyAlignment="1" applyProtection="0">
      <alignment vertical="bottom"/>
    </xf>
    <xf numFmtId="1" fontId="26" fillId="2" borderId="27" applyNumberFormat="1" applyFont="1" applyFill="1" applyBorder="1" applyAlignment="1" applyProtection="0">
      <alignment horizontal="center" vertical="bottom"/>
    </xf>
    <xf numFmtId="3" fontId="26" fillId="2" borderId="27"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49" fontId="42" fillId="2" borderId="1" applyNumberFormat="1" applyFont="1" applyFill="1" applyBorder="1" applyAlignment="1" applyProtection="0">
      <alignment vertical="bottom"/>
    </xf>
    <xf numFmtId="0" fontId="42" fillId="2" borderId="44" applyNumberFormat="1" applyFont="1" applyFill="1" applyBorder="1" applyAlignment="1" applyProtection="0">
      <alignment vertical="bottom"/>
    </xf>
    <xf numFmtId="0" fontId="0" fillId="2" borderId="45" applyNumberFormat="1" applyFont="1" applyFill="1" applyBorder="1" applyAlignment="1" applyProtection="0">
      <alignment vertical="bottom"/>
    </xf>
    <xf numFmtId="0" fontId="42" fillId="2" borderId="46" applyNumberFormat="1" applyFont="1" applyFill="1" applyBorder="1" applyAlignment="1" applyProtection="0">
      <alignment vertical="bottom"/>
    </xf>
    <xf numFmtId="0" fontId="0" fillId="2" borderId="47" applyNumberFormat="1" applyFont="1" applyFill="1" applyBorder="1" applyAlignment="1" applyProtection="0">
      <alignment vertical="bottom"/>
    </xf>
    <xf numFmtId="0" fontId="25" fillId="2" borderId="48" applyNumberFormat="1" applyFont="1" applyFill="1" applyBorder="1" applyAlignment="1" applyProtection="0">
      <alignment horizontal="center" vertical="bottom"/>
    </xf>
    <xf numFmtId="49" fontId="25" fillId="2" borderId="48" applyNumberFormat="1" applyFont="1" applyFill="1" applyBorder="1" applyAlignment="1" applyProtection="0">
      <alignment horizontal="right" vertical="bottom"/>
    </xf>
    <xf numFmtId="0" fontId="26" fillId="2" borderId="48" applyNumberFormat="1" applyFont="1" applyFill="1" applyBorder="1" applyAlignment="1" applyProtection="0">
      <alignment horizontal="center" vertical="bottom"/>
    </xf>
    <xf numFmtId="0" fontId="26" fillId="2" borderId="47" applyNumberFormat="1" applyFont="1" applyFill="1" applyBorder="1" applyAlignment="1" applyProtection="0">
      <alignment vertical="bottom"/>
    </xf>
    <xf numFmtId="49" fontId="25" fillId="2" borderId="48" applyNumberFormat="1" applyFont="1" applyFill="1" applyBorder="1" applyAlignment="1" applyProtection="0">
      <alignment horizontal="center" vertical="bottom"/>
    </xf>
    <xf numFmtId="0" fontId="0" fillId="2" borderId="30" applyNumberFormat="1" applyFont="1" applyFill="1" applyBorder="1" applyAlignment="1" applyProtection="0">
      <alignment vertical="bottom"/>
    </xf>
    <xf numFmtId="49" fontId="29" fillId="2" borderId="17" applyNumberFormat="1" applyFont="1" applyFill="1" applyBorder="1" applyAlignment="1" applyProtection="0">
      <alignment horizontal="center" vertical="bottom"/>
    </xf>
    <xf numFmtId="3" fontId="29" fillId="2" borderId="17" applyNumberFormat="1" applyFont="1" applyFill="1" applyBorder="1" applyAlignment="1" applyProtection="0">
      <alignment horizontal="center" vertical="bottom"/>
    </xf>
    <xf numFmtId="3" fontId="29" fillId="2" borderId="22" applyNumberFormat="1" applyFont="1" applyFill="1" applyBorder="1" applyAlignment="1" applyProtection="0">
      <alignment horizontal="center" vertical="bottom"/>
    </xf>
    <xf numFmtId="49" fontId="29" fillId="2" borderId="22" applyNumberFormat="1" applyFont="1" applyFill="1" applyBorder="1" applyAlignment="1" applyProtection="0">
      <alignment horizontal="right" vertical="bottom"/>
    </xf>
    <xf numFmtId="3" fontId="29" fillId="2" borderId="22" applyNumberFormat="1" applyFont="1" applyFill="1" applyBorder="1" applyAlignment="1" applyProtection="0">
      <alignment horizontal="right" vertical="bottom"/>
    </xf>
    <xf numFmtId="0" fontId="0" fillId="2" borderId="22" applyNumberFormat="1" applyFont="1" applyFill="1" applyBorder="1" applyAlignment="1" applyProtection="0">
      <alignment vertical="bottom"/>
    </xf>
    <xf numFmtId="3" fontId="29" fillId="2" borderId="5" applyNumberFormat="1" applyFont="1" applyFill="1" applyBorder="1" applyAlignment="1" applyProtection="0">
      <alignment horizontal="right" vertical="bottom"/>
    </xf>
    <xf numFmtId="49" fontId="29" fillId="2" borderId="23" applyNumberFormat="1" applyFont="1" applyFill="1" applyBorder="1" applyAlignment="1" applyProtection="0">
      <alignment horizontal="right" vertical="bottom"/>
    </xf>
    <xf numFmtId="49" fontId="29" fillId="2" borderId="17" applyNumberFormat="1" applyFont="1" applyFill="1" applyBorder="1" applyAlignment="1" applyProtection="0">
      <alignment horizontal="right" vertical="bottom"/>
    </xf>
    <xf numFmtId="0" fontId="26" fillId="2" borderId="22" applyNumberFormat="1" applyFont="1" applyFill="1" applyBorder="1" applyAlignment="1" applyProtection="0">
      <alignment horizontal="right" vertical="bottom"/>
    </xf>
    <xf numFmtId="0" fontId="26" fillId="2" borderId="5" applyNumberFormat="1" applyFont="1" applyFill="1" applyBorder="1" applyAlignment="1" applyProtection="0">
      <alignment horizontal="right" vertical="bottom"/>
    </xf>
    <xf numFmtId="49" fontId="0" fillId="2" borderId="4" applyNumberFormat="1" applyFont="1" applyFill="1" applyBorder="1" applyAlignment="1" applyProtection="0">
      <alignment vertical="bottom"/>
    </xf>
    <xf numFmtId="49" fontId="0" fillId="2" borderId="5" applyNumberFormat="1" applyFont="1" applyFill="1" applyBorder="1" applyAlignment="1" applyProtection="0">
      <alignment vertical="bottom"/>
    </xf>
    <xf numFmtId="49" fontId="26" fillId="2" borderId="5" applyNumberFormat="1" applyFont="1" applyFill="1" applyBorder="1" applyAlignment="1" applyProtection="0">
      <alignment horizontal="right" vertical="bottom"/>
    </xf>
    <xf numFmtId="3" fontId="26" fillId="2" borderId="5" applyNumberFormat="1" applyFont="1" applyFill="1" applyBorder="1" applyAlignment="1" applyProtection="0">
      <alignment horizontal="right" vertical="bottom"/>
    </xf>
    <xf numFmtId="49" fontId="26" fillId="2" borderId="30" applyNumberFormat="1" applyFont="1" applyFill="1" applyBorder="1" applyAlignment="1" applyProtection="0">
      <alignment horizontal="right" vertical="bottom"/>
    </xf>
    <xf numFmtId="49" fontId="26" fillId="2" borderId="27" applyNumberFormat="1" applyFont="1" applyFill="1" applyBorder="1" applyAlignment="1" applyProtection="0">
      <alignment horizontal="right" vertical="bottom"/>
    </xf>
    <xf numFmtId="0" fontId="26" fillId="2" borderId="4" applyNumberFormat="1" applyFont="1" applyFill="1" applyBorder="1" applyAlignment="1" applyProtection="0">
      <alignment horizontal="left" vertical="center"/>
    </xf>
    <xf numFmtId="0" fontId="26" fillId="2" borderId="5" applyNumberFormat="1" applyFont="1" applyFill="1" applyBorder="1" applyAlignment="1" applyProtection="0">
      <alignment vertical="bottom"/>
    </xf>
    <xf numFmtId="66" fontId="26" fillId="2" borderId="5" applyNumberFormat="1" applyFont="1" applyFill="1" applyBorder="1" applyAlignment="1" applyProtection="0">
      <alignment vertical="center"/>
    </xf>
    <xf numFmtId="3" fontId="26" fillId="2" borderId="5" applyNumberFormat="1" applyFont="1" applyFill="1" applyBorder="1" applyAlignment="1" applyProtection="0">
      <alignment vertical="center"/>
    </xf>
    <xf numFmtId="63" fontId="26" fillId="2" borderId="5" applyNumberFormat="1" applyFont="1" applyFill="1" applyBorder="1" applyAlignment="1" applyProtection="0">
      <alignment vertical="center"/>
    </xf>
    <xf numFmtId="63" fontId="0" fillId="2" borderId="30" applyNumberFormat="1" applyFont="1" applyFill="1" applyBorder="1" applyAlignment="1" applyProtection="0">
      <alignment vertical="bottom"/>
    </xf>
    <xf numFmtId="1" fontId="26" fillId="2" borderId="5" applyNumberFormat="1" applyFont="1" applyFill="1" applyBorder="1" applyAlignment="1" applyProtection="0">
      <alignment vertical="center"/>
    </xf>
    <xf numFmtId="0" fontId="26" fillId="2" borderId="4" applyNumberFormat="1" applyFont="1" applyFill="1" applyBorder="1" applyAlignment="1" applyProtection="0">
      <alignment horizontal="left" vertical="bottom"/>
    </xf>
    <xf numFmtId="49" fontId="26" fillId="2" borderId="5" applyNumberFormat="1" applyFont="1" applyFill="1" applyBorder="1" applyAlignment="1" applyProtection="0">
      <alignment vertical="bottom"/>
    </xf>
    <xf numFmtId="66" fontId="26" fillId="2" borderId="5" applyNumberFormat="1" applyFont="1" applyFill="1" applyBorder="1" applyAlignment="1" applyProtection="0">
      <alignment vertical="bottom"/>
    </xf>
    <xf numFmtId="3" fontId="26" fillId="2" borderId="5" applyNumberFormat="1" applyFont="1" applyFill="1" applyBorder="1" applyAlignment="1" applyProtection="0">
      <alignment vertical="bottom"/>
    </xf>
    <xf numFmtId="63" fontId="26" fillId="2" borderId="5" applyNumberFormat="1" applyFont="1" applyFill="1" applyBorder="1" applyAlignment="1" applyProtection="0">
      <alignment vertical="bottom"/>
    </xf>
    <xf numFmtId="1" fontId="26" fillId="2" borderId="5" applyNumberFormat="1" applyFont="1" applyFill="1" applyBorder="1" applyAlignment="1" applyProtection="0">
      <alignment vertical="bottom"/>
    </xf>
    <xf numFmtId="49" fontId="26" fillId="2" borderId="4" applyNumberFormat="1" applyFont="1" applyFill="1" applyBorder="1" applyAlignment="1" applyProtection="0">
      <alignment horizontal="left" vertical="bottom"/>
    </xf>
    <xf numFmtId="49" fontId="26" fillId="2" borderId="24" applyNumberFormat="1" applyFont="1" applyFill="1" applyBorder="1" applyAlignment="1" applyProtection="0">
      <alignment horizontal="left" vertical="bottom"/>
    </xf>
    <xf numFmtId="49" fontId="26" fillId="2" borderId="23" applyNumberFormat="1" applyFont="1" applyFill="1" applyBorder="1" applyAlignment="1" applyProtection="0">
      <alignment vertical="bottom"/>
    </xf>
    <xf numFmtId="66" fontId="26" fillId="2" borderId="23" applyNumberFormat="1" applyFont="1" applyFill="1" applyBorder="1" applyAlignment="1" applyProtection="0">
      <alignment vertical="bottom"/>
    </xf>
    <xf numFmtId="0" fontId="26" fillId="2" borderId="23" applyNumberFormat="1" applyFont="1" applyFill="1" applyBorder="1" applyAlignment="1" applyProtection="0">
      <alignment vertical="bottom"/>
    </xf>
    <xf numFmtId="63" fontId="26" fillId="2" borderId="23" applyNumberFormat="1" applyFont="1" applyFill="1" applyBorder="1" applyAlignment="1" applyProtection="0">
      <alignment vertical="bottom"/>
    </xf>
    <xf numFmtId="1" fontId="26" fillId="2" borderId="23" applyNumberFormat="1" applyFont="1" applyFill="1" applyBorder="1" applyAlignment="1" applyProtection="0">
      <alignment vertical="bottom"/>
    </xf>
    <xf numFmtId="49" fontId="26" fillId="2" borderId="21" applyNumberFormat="1" applyFont="1" applyFill="1" applyBorder="1" applyAlignment="1" applyProtection="0">
      <alignment vertical="bottom"/>
    </xf>
    <xf numFmtId="0" fontId="26" fillId="2" borderId="22" applyNumberFormat="1" applyFont="1" applyFill="1" applyBorder="1" applyAlignment="1" applyProtection="0">
      <alignment vertical="bottom"/>
    </xf>
    <xf numFmtId="49" fontId="25" fillId="2" borderId="22" applyNumberFormat="1" applyFont="1" applyFill="1" applyBorder="1" applyAlignment="1" applyProtection="0">
      <alignment horizontal="right" vertical="bottom"/>
    </xf>
    <xf numFmtId="49" fontId="26" fillId="2" borderId="4" applyNumberFormat="1" applyFont="1" applyFill="1" applyBorder="1" applyAlignment="1" applyProtection="0">
      <alignment vertical="bottom"/>
    </xf>
    <xf numFmtId="49" fontId="26" fillId="2" borderId="5" applyNumberFormat="1" applyFont="1" applyFill="1" applyBorder="1" applyAlignment="1" applyProtection="0">
      <alignment horizontal="right" vertical="top"/>
    </xf>
    <xf numFmtId="49" fontId="26" fillId="2" borderId="5" applyNumberFormat="1" applyFont="1" applyFill="1" applyBorder="1" applyAlignment="1" applyProtection="0">
      <alignment horizontal="left" vertical="top" wrapText="1"/>
    </xf>
    <xf numFmtId="0" fontId="26" fillId="2" borderId="5" applyNumberFormat="1" applyFont="1" applyFill="1" applyBorder="1" applyAlignment="1" applyProtection="0">
      <alignment horizontal="left" vertical="top" wrapText="1"/>
    </xf>
    <xf numFmtId="49" fontId="22" fillId="2" borderId="4" applyNumberFormat="1" applyFont="1" applyFill="1" applyBorder="1" applyAlignment="1" applyProtection="0">
      <alignment vertical="bottom"/>
    </xf>
    <xf numFmtId="49" fontId="26" fillId="2" borderId="10" applyNumberFormat="1" applyFont="1" applyFill="1" applyBorder="1" applyAlignment="1" applyProtection="0">
      <alignment vertical="bottom"/>
    </xf>
    <xf numFmtId="0" fontId="26" fillId="2" borderId="8" applyNumberFormat="1" applyFont="1" applyFill="1" applyBorder="1" applyAlignment="1" applyProtection="0">
      <alignment vertical="bottom"/>
    </xf>
  </cellXfs>
  <cellStyles count="1">
    <cellStyle name="Normal" xfId="0" builtinId="0"/>
  </cellStyles>
  <dxfs count="2">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0000ff"/>
      <rgbColor rgb="ffff0000"/>
      <rgbColor rgb="ff3333cc"/>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1</xdr:col>
      <xdr:colOff>216917</xdr:colOff>
      <xdr:row>0</xdr:row>
      <xdr:rowOff>144000</xdr:rowOff>
    </xdr:from>
    <xdr:to>
      <xdr:col>3</xdr:col>
      <xdr:colOff>501588</xdr:colOff>
      <xdr:row>5</xdr:row>
      <xdr:rowOff>134250</xdr:rowOff>
    </xdr:to>
    <xdr:pic>
      <xdr:nvPicPr>
        <xdr:cNvPr id="2" name="DECC_CYAN_AW.png" descr="DECC_CYAN_AW"/>
        <xdr:cNvPicPr>
          <a:picLocks noChangeAspect="1"/>
        </xdr:cNvPicPr>
      </xdr:nvPicPr>
      <xdr:blipFill>
        <a:blip r:embed="rId1">
          <a:extLst/>
        </a:blip>
        <a:stretch>
          <a:fillRect/>
        </a:stretch>
      </xdr:blipFill>
      <xdr:spPr>
        <a:xfrm>
          <a:off x="890016" y="144000"/>
          <a:ext cx="1986472" cy="942751"/>
        </a:xfrm>
        <a:prstGeom prst="rect">
          <a:avLst/>
        </a:prstGeom>
        <a:ln w="12700" cap="flat">
          <a:noFill/>
          <a:miter lim="400000"/>
        </a:ln>
        <a:effectLst/>
      </xdr:spPr>
    </xdr:pic>
    <xdr:clientData/>
  </xdr:twoCellAnchor>
  <xdr:twoCellAnchor>
    <xdr:from>
      <xdr:col>5</xdr:col>
      <xdr:colOff>598363</xdr:colOff>
      <xdr:row>0</xdr:row>
      <xdr:rowOff>163500</xdr:rowOff>
    </xdr:from>
    <xdr:to>
      <xdr:col>7</xdr:col>
      <xdr:colOff>43383</xdr:colOff>
      <xdr:row>4</xdr:row>
      <xdr:rowOff>134250</xdr:rowOff>
    </xdr:to>
    <xdr:pic>
      <xdr:nvPicPr>
        <xdr:cNvPr id="3" name="image.pdf"/>
        <xdr:cNvPicPr>
          <a:picLocks noChangeAspect="1"/>
        </xdr:cNvPicPr>
      </xdr:nvPicPr>
      <xdr:blipFill>
        <a:blip r:embed="rId2">
          <a:extLst/>
        </a:blip>
        <a:stretch>
          <a:fillRect/>
        </a:stretch>
      </xdr:blipFill>
      <xdr:spPr>
        <a:xfrm>
          <a:off x="5386263" y="163500"/>
          <a:ext cx="956321" cy="732751"/>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xdr="http://schemas.openxmlformats.org/drawingml/2006/spreadsheetDrawing">
  <xdr:twoCellAnchor>
    <xdr:from>
      <xdr:col>2</xdr:col>
      <xdr:colOff>31551</xdr:colOff>
      <xdr:row>5</xdr:row>
      <xdr:rowOff>0</xdr:rowOff>
    </xdr:from>
    <xdr:to>
      <xdr:col>4</xdr:col>
      <xdr:colOff>588962</xdr:colOff>
      <xdr:row>5</xdr:row>
      <xdr:rowOff>0</xdr:rowOff>
    </xdr:to>
    <xdr:sp>
      <xdr:nvSpPr>
        <xdr:cNvPr id="5" name="Shape 5"/>
        <xdr:cNvSpPr/>
      </xdr:nvSpPr>
      <xdr:spPr>
        <a:xfrm>
          <a:off x="1250751" y="1057275"/>
          <a:ext cx="1903612"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5</xdr:col>
      <xdr:colOff>73620</xdr:colOff>
      <xdr:row>5</xdr:row>
      <xdr:rowOff>0</xdr:rowOff>
    </xdr:from>
    <xdr:to>
      <xdr:col>6</xdr:col>
      <xdr:colOff>620514</xdr:colOff>
      <xdr:row>5</xdr:row>
      <xdr:rowOff>0</xdr:rowOff>
    </xdr:to>
    <xdr:sp>
      <xdr:nvSpPr>
        <xdr:cNvPr id="6" name="Shape 6"/>
        <xdr:cNvSpPr/>
      </xdr:nvSpPr>
      <xdr:spPr>
        <a:xfrm>
          <a:off x="3312120" y="1057275"/>
          <a:ext cx="1219995"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7</xdr:col>
      <xdr:colOff>73620</xdr:colOff>
      <xdr:row>5</xdr:row>
      <xdr:rowOff>0</xdr:rowOff>
    </xdr:from>
    <xdr:to>
      <xdr:col>15</xdr:col>
      <xdr:colOff>0</xdr:colOff>
      <xdr:row>5</xdr:row>
      <xdr:rowOff>0</xdr:rowOff>
    </xdr:to>
    <xdr:sp>
      <xdr:nvSpPr>
        <xdr:cNvPr id="7" name="Shape 7"/>
        <xdr:cNvSpPr/>
      </xdr:nvSpPr>
      <xdr:spPr>
        <a:xfrm>
          <a:off x="4658320" y="1057275"/>
          <a:ext cx="5209581" cy="0"/>
        </a:xfrm>
        <a:prstGeom prst="line">
          <a:avLst/>
        </a:prstGeom>
        <a:noFill/>
        <a:ln w="9525" cap="flat">
          <a:solidFill>
            <a:srgbClr val="000000"/>
          </a:solidFill>
          <a:prstDash val="solid"/>
          <a:round/>
        </a:ln>
        <a:effectLst/>
      </xdr:spPr>
      <xdr:txBody>
        <a:bodyPr/>
        <a:lstStyle/>
        <a:p>
          <a:pPr/>
        </a:p>
      </xdr:txBody>
    </xdr:sp>
    <xdr:clientData/>
  </xdr:twoCellAnchor>
</xdr:wsDr>
</file>

<file path=xl/drawings/drawing3.xml><?xml version="1.0" encoding="utf-8"?>
<xdr:wsDr xmlns:r="http://schemas.openxmlformats.org/officeDocument/2006/relationships" xmlns:a="http://schemas.openxmlformats.org/drawingml/2006/main" xmlns:xdr="http://schemas.openxmlformats.org/drawingml/2006/spreadsheetDrawing">
  <xdr:twoCellAnchor>
    <xdr:from>
      <xdr:col>2</xdr:col>
      <xdr:colOff>33225</xdr:colOff>
      <xdr:row>5</xdr:row>
      <xdr:rowOff>0</xdr:rowOff>
    </xdr:from>
    <xdr:to>
      <xdr:col>4</xdr:col>
      <xdr:colOff>614325</xdr:colOff>
      <xdr:row>5</xdr:row>
      <xdr:rowOff>0</xdr:rowOff>
    </xdr:to>
    <xdr:sp>
      <xdr:nvSpPr>
        <xdr:cNvPr id="9" name="Shape 9"/>
        <xdr:cNvSpPr/>
      </xdr:nvSpPr>
      <xdr:spPr>
        <a:xfrm>
          <a:off x="1671525" y="1057275"/>
          <a:ext cx="2028901"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5</xdr:col>
      <xdr:colOff>55140</xdr:colOff>
      <xdr:row>5</xdr:row>
      <xdr:rowOff>0</xdr:rowOff>
    </xdr:from>
    <xdr:to>
      <xdr:col>6</xdr:col>
      <xdr:colOff>668759</xdr:colOff>
      <xdr:row>5</xdr:row>
      <xdr:rowOff>0</xdr:rowOff>
    </xdr:to>
    <xdr:sp>
      <xdr:nvSpPr>
        <xdr:cNvPr id="10" name="Shape 10"/>
        <xdr:cNvSpPr/>
      </xdr:nvSpPr>
      <xdr:spPr>
        <a:xfrm>
          <a:off x="3865140" y="1057275"/>
          <a:ext cx="1337520"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7</xdr:col>
      <xdr:colOff>55140</xdr:colOff>
      <xdr:row>5</xdr:row>
      <xdr:rowOff>0</xdr:rowOff>
    </xdr:from>
    <xdr:to>
      <xdr:col>15</xdr:col>
      <xdr:colOff>0</xdr:colOff>
      <xdr:row>5</xdr:row>
      <xdr:rowOff>0</xdr:rowOff>
    </xdr:to>
    <xdr:sp>
      <xdr:nvSpPr>
        <xdr:cNvPr id="11" name="Shape 11"/>
        <xdr:cNvSpPr/>
      </xdr:nvSpPr>
      <xdr:spPr>
        <a:xfrm>
          <a:off x="5312940" y="1057275"/>
          <a:ext cx="5659861" cy="0"/>
        </a:xfrm>
        <a:prstGeom prst="line">
          <a:avLst/>
        </a:prstGeom>
        <a:noFill/>
        <a:ln w="9525" cap="flat">
          <a:solidFill>
            <a:srgbClr val="000000"/>
          </a:solidFill>
          <a:prstDash val="solid"/>
          <a:round/>
        </a:ln>
        <a:effectLst/>
      </xdr:spPr>
      <xdr:txBody>
        <a:bodyPr/>
        <a:lstStyle/>
        <a:p>
          <a:pPr/>
        </a:p>
      </xdr:txBody>
    </xdr:sp>
    <xdr:clientData/>
  </xdr:twoCellAnchor>
</xdr:wsDr>
</file>

<file path=xl/drawings/drawing4.xml><?xml version="1.0" encoding="utf-8"?>
<xdr:wsDr xmlns:r="http://schemas.openxmlformats.org/officeDocument/2006/relationships" xmlns:a="http://schemas.openxmlformats.org/drawingml/2006/main" xmlns:xdr="http://schemas.openxmlformats.org/drawingml/2006/spreadsheetDrawing">
  <xdr:twoCellAnchor>
    <xdr:from>
      <xdr:col>2</xdr:col>
      <xdr:colOff>32816</xdr:colOff>
      <xdr:row>5</xdr:row>
      <xdr:rowOff>0</xdr:rowOff>
    </xdr:from>
    <xdr:to>
      <xdr:col>4</xdr:col>
      <xdr:colOff>609451</xdr:colOff>
      <xdr:row>5</xdr:row>
      <xdr:rowOff>0</xdr:rowOff>
    </xdr:to>
    <xdr:sp>
      <xdr:nvSpPr>
        <xdr:cNvPr id="13" name="Shape 13"/>
        <xdr:cNvSpPr/>
      </xdr:nvSpPr>
      <xdr:spPr>
        <a:xfrm>
          <a:off x="1671116" y="1057275"/>
          <a:ext cx="1948236"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5</xdr:col>
      <xdr:colOff>43532</xdr:colOff>
      <xdr:row>5</xdr:row>
      <xdr:rowOff>0</xdr:rowOff>
    </xdr:from>
    <xdr:to>
      <xdr:col>6</xdr:col>
      <xdr:colOff>642267</xdr:colOff>
      <xdr:row>5</xdr:row>
      <xdr:rowOff>0</xdr:rowOff>
    </xdr:to>
    <xdr:sp>
      <xdr:nvSpPr>
        <xdr:cNvPr id="14" name="Shape 14"/>
        <xdr:cNvSpPr/>
      </xdr:nvSpPr>
      <xdr:spPr>
        <a:xfrm>
          <a:off x="3739232" y="1057275"/>
          <a:ext cx="1284536"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7</xdr:col>
      <xdr:colOff>43532</xdr:colOff>
      <xdr:row>5</xdr:row>
      <xdr:rowOff>0</xdr:rowOff>
    </xdr:from>
    <xdr:to>
      <xdr:col>15</xdr:col>
      <xdr:colOff>0</xdr:colOff>
      <xdr:row>5</xdr:row>
      <xdr:rowOff>0</xdr:rowOff>
    </xdr:to>
    <xdr:sp>
      <xdr:nvSpPr>
        <xdr:cNvPr id="15" name="Shape 15"/>
        <xdr:cNvSpPr/>
      </xdr:nvSpPr>
      <xdr:spPr>
        <a:xfrm>
          <a:off x="5110832" y="1057275"/>
          <a:ext cx="5366669" cy="0"/>
        </a:xfrm>
        <a:prstGeom prst="line">
          <a:avLst/>
        </a:prstGeom>
        <a:noFill/>
        <a:ln w="9525" cap="flat">
          <a:solidFill>
            <a:srgbClr val="000000"/>
          </a:solidFill>
          <a:prstDash val="solid"/>
          <a:round/>
        </a:ln>
        <a:effectLst/>
      </xdr:spPr>
      <xdr:txBody>
        <a:bodyPr/>
        <a:lstStyle/>
        <a:p>
          <a:pPr/>
        </a:p>
      </xdr:txBody>
    </xdr:sp>
    <xdr:clientData/>
  </xdr:twoCellAnchor>
</xdr:wsDr>
</file>

<file path=xl/drawings/drawing5.xml><?xml version="1.0" encoding="utf-8"?>
<xdr:wsDr xmlns:r="http://schemas.openxmlformats.org/officeDocument/2006/relationships" xmlns:a="http://schemas.openxmlformats.org/drawingml/2006/main" xmlns:xdr="http://schemas.openxmlformats.org/drawingml/2006/spreadsheetDrawing">
  <xdr:twoCellAnchor>
    <xdr:from>
      <xdr:col>2</xdr:col>
      <xdr:colOff>32891</xdr:colOff>
      <xdr:row>7</xdr:row>
      <xdr:rowOff>0</xdr:rowOff>
    </xdr:from>
    <xdr:to>
      <xdr:col>4</xdr:col>
      <xdr:colOff>609451</xdr:colOff>
      <xdr:row>7</xdr:row>
      <xdr:rowOff>0</xdr:rowOff>
    </xdr:to>
    <xdr:sp>
      <xdr:nvSpPr>
        <xdr:cNvPr id="17" name="Shape 17"/>
        <xdr:cNvSpPr/>
      </xdr:nvSpPr>
      <xdr:spPr>
        <a:xfrm>
          <a:off x="1582291" y="1152525"/>
          <a:ext cx="2557761"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5</xdr:col>
      <xdr:colOff>43532</xdr:colOff>
      <xdr:row>7</xdr:row>
      <xdr:rowOff>0</xdr:rowOff>
    </xdr:from>
    <xdr:to>
      <xdr:col>6</xdr:col>
      <xdr:colOff>642342</xdr:colOff>
      <xdr:row>7</xdr:row>
      <xdr:rowOff>0</xdr:rowOff>
    </xdr:to>
    <xdr:sp>
      <xdr:nvSpPr>
        <xdr:cNvPr id="18" name="Shape 18"/>
        <xdr:cNvSpPr/>
      </xdr:nvSpPr>
      <xdr:spPr>
        <a:xfrm>
          <a:off x="4564732" y="1152525"/>
          <a:ext cx="1589411"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7</xdr:col>
      <xdr:colOff>43532</xdr:colOff>
      <xdr:row>7</xdr:row>
      <xdr:rowOff>0</xdr:rowOff>
    </xdr:from>
    <xdr:to>
      <xdr:col>14</xdr:col>
      <xdr:colOff>990599</xdr:colOff>
      <xdr:row>7</xdr:row>
      <xdr:rowOff>0</xdr:rowOff>
    </xdr:to>
    <xdr:sp>
      <xdr:nvSpPr>
        <xdr:cNvPr id="19" name="Shape 19"/>
        <xdr:cNvSpPr/>
      </xdr:nvSpPr>
      <xdr:spPr>
        <a:xfrm>
          <a:off x="6545932" y="1152525"/>
          <a:ext cx="7881268"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2</xdr:col>
      <xdr:colOff>32891</xdr:colOff>
      <xdr:row>7</xdr:row>
      <xdr:rowOff>0</xdr:rowOff>
    </xdr:from>
    <xdr:to>
      <xdr:col>4</xdr:col>
      <xdr:colOff>609451</xdr:colOff>
      <xdr:row>7</xdr:row>
      <xdr:rowOff>0</xdr:rowOff>
    </xdr:to>
    <xdr:sp>
      <xdr:nvSpPr>
        <xdr:cNvPr id="20" name="Shape 20"/>
        <xdr:cNvSpPr/>
      </xdr:nvSpPr>
      <xdr:spPr>
        <a:xfrm>
          <a:off x="1582291" y="1152525"/>
          <a:ext cx="2557761"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5</xdr:col>
      <xdr:colOff>43532</xdr:colOff>
      <xdr:row>7</xdr:row>
      <xdr:rowOff>0</xdr:rowOff>
    </xdr:from>
    <xdr:to>
      <xdr:col>6</xdr:col>
      <xdr:colOff>642342</xdr:colOff>
      <xdr:row>7</xdr:row>
      <xdr:rowOff>0</xdr:rowOff>
    </xdr:to>
    <xdr:sp>
      <xdr:nvSpPr>
        <xdr:cNvPr id="21" name="Shape 21"/>
        <xdr:cNvSpPr/>
      </xdr:nvSpPr>
      <xdr:spPr>
        <a:xfrm>
          <a:off x="4564732" y="1152525"/>
          <a:ext cx="1589411" cy="0"/>
        </a:xfrm>
        <a:prstGeom prst="line">
          <a:avLst/>
        </a:prstGeom>
        <a:noFill/>
        <a:ln w="9525" cap="flat">
          <a:solidFill>
            <a:srgbClr val="000000"/>
          </a:solidFill>
          <a:prstDash val="solid"/>
          <a:round/>
        </a:ln>
        <a:effectLst/>
      </xdr:spPr>
      <xdr:txBody>
        <a:bodyPr/>
        <a:lstStyle/>
        <a:p>
          <a:pPr/>
        </a:p>
      </xdr:txBody>
    </xdr:sp>
    <xdr:clientData/>
  </xdr:twoCellAnchor>
  <xdr:twoCellAnchor>
    <xdr:from>
      <xdr:col>7</xdr:col>
      <xdr:colOff>43532</xdr:colOff>
      <xdr:row>7</xdr:row>
      <xdr:rowOff>0</xdr:rowOff>
    </xdr:from>
    <xdr:to>
      <xdr:col>14</xdr:col>
      <xdr:colOff>990599</xdr:colOff>
      <xdr:row>7</xdr:row>
      <xdr:rowOff>0</xdr:rowOff>
    </xdr:to>
    <xdr:sp>
      <xdr:nvSpPr>
        <xdr:cNvPr id="22" name="Shape 22"/>
        <xdr:cNvSpPr/>
      </xdr:nvSpPr>
      <xdr:spPr>
        <a:xfrm>
          <a:off x="6545932" y="1152525"/>
          <a:ext cx="7881268" cy="0"/>
        </a:xfrm>
        <a:prstGeom prst="line">
          <a:avLst/>
        </a:prstGeom>
        <a:noFill/>
        <a:ln w="9525" cap="flat">
          <a:solidFill>
            <a:srgbClr val="000000"/>
          </a:solidFill>
          <a:prstDash val="solid"/>
          <a:round/>
        </a:ln>
        <a:effectLst/>
      </xdr:spPr>
      <xdr:txBody>
        <a:bodyPr/>
        <a:lstStyle/>
        <a:p>
          <a:pPr/>
        </a:p>
      </xdr:txBody>
    </xdr:sp>
    <xdr:clientData/>
  </xdr:twoCellAnchor>
</xdr:wsDr>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s://www.gov.uk/government/statistics/oil-and-oil-products-section-3-energy-trends" TargetMode="External"/><Relationship Id="rId2" Type="http://schemas.openxmlformats.org/officeDocument/2006/relationships/hyperlink" Target="https://www.gov.uk/government/statistics/crude-oil-and-petroleum-products-methodology-note" TargetMode="External"/><Relationship Id="rId3" Type="http://schemas.openxmlformats.org/officeDocument/2006/relationships/hyperlink" Target="https://www.gov.uk/government/statistics/energy-statistics-revisions-policy" TargetMode="External"/><Relationship Id="rId4" Type="http://schemas.openxmlformats.org/officeDocument/2006/relationships/hyperlink" Target="https://www.gov.uk/government/uploads/system/uploads/attachment_data/file/338757/Annex_B.pdf" TargetMode="External"/><Relationship Id="rId5" Type="http://schemas.openxmlformats.org/officeDocument/2006/relationships/hyperlink" Target="mailto:pressoffice@decc.gsi.gov.uk" TargetMode="External"/><Relationship Id="rId6"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hyperlink" Target="https://www.gov.uk/oil-and-gas-uk-field-data" TargetMode="Externa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5.xml"/></Relationships>

</file>

<file path=xl/worksheets/sheet1.xml><?xml version="1.0" encoding="utf-8"?>
<worksheet xmlns:r="http://schemas.openxmlformats.org/officeDocument/2006/relationships" xmlns="http://schemas.openxmlformats.org/spreadsheetml/2006/main">
  <dimension ref="A1:P31"/>
  <sheetViews>
    <sheetView workbookViewId="0" showGridLines="0" defaultGridColor="1"/>
  </sheetViews>
  <sheetFormatPr defaultColWidth="8.83333" defaultRowHeight="15" customHeight="1" outlineLevelRow="0" outlineLevelCol="0"/>
  <cols>
    <col min="1" max="1" width="8.85156" style="1" customWidth="1"/>
    <col min="2" max="2" width="8.85156" style="1" customWidth="1"/>
    <col min="3" max="3" width="13.5" style="1" customWidth="1"/>
    <col min="4" max="4" width="10.1719" style="1" customWidth="1"/>
    <col min="5" max="5" width="21.5" style="1" customWidth="1"/>
    <col min="6" max="6" width="11" style="1" customWidth="1"/>
    <col min="7" max="7" width="8.85156" style="1" customWidth="1"/>
    <col min="8" max="8" width="8.85156" style="1" customWidth="1"/>
    <col min="9" max="9" width="8.85156" style="1" customWidth="1"/>
    <col min="10" max="10" width="8.85156" style="1" customWidth="1"/>
    <col min="11" max="11" width="8.85156" style="1" customWidth="1"/>
    <col min="12" max="12" width="8.85156" style="1" customWidth="1"/>
    <col min="13" max="13" width="8.85156" style="1" customWidth="1"/>
    <col min="14" max="14" width="8.85156" style="1" customWidth="1"/>
    <col min="15" max="15" width="8.85156" style="1" customWidth="1"/>
    <col min="16" max="16" width="8.85156" style="1" customWidth="1"/>
    <col min="17" max="256" width="8.85156" style="1" customWidth="1"/>
  </cols>
  <sheetData>
    <row r="1" ht="15" customHeight="1">
      <c r="A1" s="2"/>
      <c r="B1" s="3"/>
      <c r="C1" s="3"/>
      <c r="D1" s="3"/>
      <c r="E1" s="3"/>
      <c r="F1" s="3"/>
      <c r="G1" s="3"/>
      <c r="H1" s="3"/>
      <c r="I1" s="3"/>
      <c r="J1" s="3"/>
      <c r="K1" s="3"/>
      <c r="L1" s="3"/>
      <c r="M1" s="3"/>
      <c r="N1" s="3"/>
      <c r="O1" s="3"/>
      <c r="P1" s="4"/>
    </row>
    <row r="2" ht="15" customHeight="1">
      <c r="A2" s="5"/>
      <c r="B2" s="6"/>
      <c r="C2" s="6"/>
      <c r="D2" s="6"/>
      <c r="E2" s="6"/>
      <c r="F2" s="6"/>
      <c r="G2" s="6"/>
      <c r="H2" s="6"/>
      <c r="I2" s="6"/>
      <c r="J2" s="6"/>
      <c r="K2" s="6"/>
      <c r="L2" s="6"/>
      <c r="M2" s="6"/>
      <c r="N2" s="6"/>
      <c r="O2" s="6"/>
      <c r="P2" s="7"/>
    </row>
    <row r="3" ht="15" customHeight="1">
      <c r="A3" s="5"/>
      <c r="B3" s="6"/>
      <c r="C3" s="6"/>
      <c r="D3" s="6"/>
      <c r="E3" s="6"/>
      <c r="F3" s="6"/>
      <c r="G3" s="6"/>
      <c r="H3" s="6"/>
      <c r="I3" s="6"/>
      <c r="J3" s="6"/>
      <c r="K3" s="6"/>
      <c r="L3" s="6"/>
      <c r="M3" s="6"/>
      <c r="N3" s="6"/>
      <c r="O3" s="6"/>
      <c r="P3" s="7"/>
    </row>
    <row r="4" ht="15" customHeight="1">
      <c r="A4" s="5"/>
      <c r="B4" s="6"/>
      <c r="C4" s="6"/>
      <c r="D4" s="6"/>
      <c r="E4" s="6"/>
      <c r="F4" s="6"/>
      <c r="G4" s="6"/>
      <c r="H4" s="6"/>
      <c r="I4" s="6"/>
      <c r="J4" s="6"/>
      <c r="K4" s="6"/>
      <c r="L4" s="6"/>
      <c r="M4" s="6"/>
      <c r="N4" s="6"/>
      <c r="O4" s="6"/>
      <c r="P4" s="7"/>
    </row>
    <row r="5" ht="15" customHeight="1">
      <c r="A5" s="5"/>
      <c r="B5" s="6"/>
      <c r="C5" s="6"/>
      <c r="D5" s="6"/>
      <c r="E5" s="6"/>
      <c r="F5" s="6"/>
      <c r="G5" s="6"/>
      <c r="H5" s="6"/>
      <c r="I5" s="6"/>
      <c r="J5" s="6"/>
      <c r="K5" s="6"/>
      <c r="L5" s="6"/>
      <c r="M5" s="6"/>
      <c r="N5" s="6"/>
      <c r="O5" s="6"/>
      <c r="P5" s="7"/>
    </row>
    <row r="6" ht="15" customHeight="1">
      <c r="A6" s="5"/>
      <c r="B6" s="6"/>
      <c r="C6" s="6"/>
      <c r="D6" s="6"/>
      <c r="E6" s="6"/>
      <c r="F6" s="6"/>
      <c r="G6" s="6"/>
      <c r="H6" s="6"/>
      <c r="I6" s="6"/>
      <c r="J6" s="6"/>
      <c r="K6" s="6"/>
      <c r="L6" s="6"/>
      <c r="M6" s="6"/>
      <c r="N6" s="6"/>
      <c r="O6" s="6"/>
      <c r="P6" s="7"/>
    </row>
    <row r="7" ht="15" customHeight="1">
      <c r="A7" s="5"/>
      <c r="B7" s="6"/>
      <c r="C7" s="6"/>
      <c r="D7" s="6"/>
      <c r="E7" s="6"/>
      <c r="F7" s="6"/>
      <c r="G7" s="6"/>
      <c r="H7" s="6"/>
      <c r="I7" s="6"/>
      <c r="J7" s="6"/>
      <c r="K7" s="6"/>
      <c r="L7" s="6"/>
      <c r="M7" s="6"/>
      <c r="N7" s="6"/>
      <c r="O7" s="6"/>
      <c r="P7" s="7"/>
    </row>
    <row r="8" ht="18" customHeight="1">
      <c r="A8" s="5"/>
      <c r="B8" t="s" s="8">
        <v>0</v>
      </c>
      <c r="C8" s="6"/>
      <c r="D8" s="6"/>
      <c r="E8" s="6"/>
      <c r="F8" s="6"/>
      <c r="G8" s="6"/>
      <c r="H8" s="6"/>
      <c r="I8" s="6"/>
      <c r="J8" s="6"/>
      <c r="K8" s="6"/>
      <c r="L8" s="6"/>
      <c r="M8" s="6"/>
      <c r="N8" s="6"/>
      <c r="O8" s="6"/>
      <c r="P8" s="7"/>
    </row>
    <row r="9" ht="15" customHeight="1">
      <c r="A9" s="5"/>
      <c r="B9" s="6"/>
      <c r="C9" s="6"/>
      <c r="D9" s="6"/>
      <c r="E9" s="6"/>
      <c r="F9" s="6"/>
      <c r="G9" s="6"/>
      <c r="H9" s="6"/>
      <c r="I9" s="6"/>
      <c r="J9" s="6"/>
      <c r="K9" s="6"/>
      <c r="L9" s="6"/>
      <c r="M9" s="6"/>
      <c r="N9" s="6"/>
      <c r="O9" s="6"/>
      <c r="P9" s="7"/>
    </row>
    <row r="10" ht="15.75" customHeight="1">
      <c r="A10" s="5"/>
      <c r="B10" t="s" s="9">
        <v>1</v>
      </c>
      <c r="C10" s="10"/>
      <c r="D10" s="10"/>
      <c r="E10" s="11">
        <v>42488</v>
      </c>
      <c r="F10" s="6"/>
      <c r="G10" s="6"/>
      <c r="H10" s="6"/>
      <c r="I10" s="6"/>
      <c r="J10" s="6"/>
      <c r="K10" s="6"/>
      <c r="L10" s="6"/>
      <c r="M10" s="6"/>
      <c r="N10" s="6"/>
      <c r="O10" s="6"/>
      <c r="P10" s="7"/>
    </row>
    <row r="11" ht="15.75" customHeight="1">
      <c r="A11" s="5"/>
      <c r="B11" t="s" s="9">
        <v>2</v>
      </c>
      <c r="C11" s="10"/>
      <c r="D11" s="10"/>
      <c r="E11" t="s" s="12">
        <v>3</v>
      </c>
      <c r="F11" s="6"/>
      <c r="G11" s="6"/>
      <c r="H11" s="6"/>
      <c r="I11" s="6"/>
      <c r="J11" s="6"/>
      <c r="K11" s="6"/>
      <c r="L11" s="6"/>
      <c r="M11" s="6"/>
      <c r="N11" s="6"/>
      <c r="O11" s="6"/>
      <c r="P11" s="7"/>
    </row>
    <row r="12" ht="15.75" customHeight="1">
      <c r="A12" s="5"/>
      <c r="B12" t="s" s="9">
        <v>4</v>
      </c>
      <c r="C12" s="10"/>
      <c r="D12" s="10"/>
      <c r="E12" s="11">
        <v>42516</v>
      </c>
      <c r="F12" s="6"/>
      <c r="G12" s="6"/>
      <c r="H12" s="6"/>
      <c r="I12" s="6"/>
      <c r="J12" s="6"/>
      <c r="K12" s="6"/>
      <c r="L12" s="6"/>
      <c r="M12" s="6"/>
      <c r="N12" s="6"/>
      <c r="O12" s="6"/>
      <c r="P12" s="7"/>
    </row>
    <row r="13" ht="15.75" customHeight="1">
      <c r="A13" s="5"/>
      <c r="B13" s="10"/>
      <c r="C13" s="10"/>
      <c r="D13" s="10"/>
      <c r="E13" s="10"/>
      <c r="F13" s="6"/>
      <c r="G13" s="6"/>
      <c r="H13" s="6"/>
      <c r="I13" s="6"/>
      <c r="J13" s="6"/>
      <c r="K13" s="6"/>
      <c r="L13" s="6"/>
      <c r="M13" s="6"/>
      <c r="N13" s="6"/>
      <c r="O13" s="6"/>
      <c r="P13" s="7"/>
    </row>
    <row r="14" ht="15.75" customHeight="1">
      <c r="A14" s="5"/>
      <c r="B14" t="s" s="13">
        <v>5</v>
      </c>
      <c r="C14" s="10"/>
      <c r="D14" s="10"/>
      <c r="E14" s="14"/>
      <c r="F14" s="6"/>
      <c r="G14" s="6"/>
      <c r="H14" s="6"/>
      <c r="I14" s="6"/>
      <c r="J14" s="6"/>
      <c r="K14" s="6"/>
      <c r="L14" s="6"/>
      <c r="M14" s="6"/>
      <c r="N14" s="6"/>
      <c r="O14" s="6"/>
      <c r="P14" s="7"/>
    </row>
    <row r="15" ht="15" customHeight="1">
      <c r="A15" s="5"/>
      <c r="B15" t="s" s="9">
        <v>6</v>
      </c>
      <c r="C15" s="6"/>
      <c r="D15" s="6"/>
      <c r="E15" t="s" s="15">
        <v>7</v>
      </c>
      <c r="F15" s="6"/>
      <c r="G15" s="6"/>
      <c r="H15" s="6"/>
      <c r="I15" s="6"/>
      <c r="J15" s="6"/>
      <c r="K15" s="6"/>
      <c r="L15" s="6"/>
      <c r="M15" s="6"/>
      <c r="N15" s="6"/>
      <c r="O15" s="6"/>
      <c r="P15" s="7"/>
    </row>
    <row r="16" ht="15" customHeight="1">
      <c r="A16" s="5"/>
      <c r="B16" t="s" s="9">
        <v>8</v>
      </c>
      <c r="C16" s="6"/>
      <c r="D16" s="6"/>
      <c r="E16" t="s" s="15">
        <v>9</v>
      </c>
      <c r="F16" s="6"/>
      <c r="G16" s="6"/>
      <c r="H16" s="6"/>
      <c r="I16" s="6"/>
      <c r="J16" s="6"/>
      <c r="K16" s="6"/>
      <c r="L16" s="6"/>
      <c r="M16" s="6"/>
      <c r="N16" s="6"/>
      <c r="O16" s="6"/>
      <c r="P16" s="7"/>
    </row>
    <row r="17" ht="15" customHeight="1">
      <c r="A17" s="5"/>
      <c r="B17" t="s" s="9">
        <v>10</v>
      </c>
      <c r="C17" s="6"/>
      <c r="D17" s="6"/>
      <c r="E17" t="s" s="15">
        <v>11</v>
      </c>
      <c r="F17" t="s" s="9">
        <v>12</v>
      </c>
      <c r="G17" s="6"/>
      <c r="H17" s="6"/>
      <c r="I17" s="6"/>
      <c r="J17" s="6"/>
      <c r="K17" s="6"/>
      <c r="L17" s="6"/>
      <c r="M17" s="6"/>
      <c r="N17" s="6"/>
      <c r="O17" s="6"/>
      <c r="P17" s="7"/>
    </row>
    <row r="18" ht="15" customHeight="1">
      <c r="A18" s="5"/>
      <c r="B18" s="6"/>
      <c r="C18" s="6"/>
      <c r="D18" s="6"/>
      <c r="E18" t="s" s="15">
        <v>13</v>
      </c>
      <c r="F18" t="s" s="9">
        <v>14</v>
      </c>
      <c r="G18" s="6"/>
      <c r="H18" s="6"/>
      <c r="I18" s="6"/>
      <c r="J18" s="6"/>
      <c r="K18" s="6"/>
      <c r="L18" s="6"/>
      <c r="M18" s="6"/>
      <c r="N18" s="6"/>
      <c r="O18" s="6"/>
      <c r="P18" s="7"/>
    </row>
    <row r="19" ht="15" customHeight="1">
      <c r="A19" s="5"/>
      <c r="B19" s="6"/>
      <c r="C19" s="6"/>
      <c r="D19" s="6"/>
      <c r="E19" t="s" s="15">
        <v>15</v>
      </c>
      <c r="F19" t="s" s="9">
        <v>16</v>
      </c>
      <c r="G19" s="6"/>
      <c r="H19" s="6"/>
      <c r="I19" s="6"/>
      <c r="J19" s="6"/>
      <c r="K19" s="6"/>
      <c r="L19" s="6"/>
      <c r="M19" s="6"/>
      <c r="N19" s="6"/>
      <c r="O19" s="6"/>
      <c r="P19" s="7"/>
    </row>
    <row r="20" ht="15" customHeight="1">
      <c r="A20" s="5"/>
      <c r="B20" s="6"/>
      <c r="C20" s="6"/>
      <c r="D20" s="6"/>
      <c r="E20" s="6"/>
      <c r="F20" s="6"/>
      <c r="G20" s="6"/>
      <c r="H20" s="6"/>
      <c r="I20" s="6"/>
      <c r="J20" s="6"/>
      <c r="K20" s="6"/>
      <c r="L20" s="6"/>
      <c r="M20" s="6"/>
      <c r="N20" s="6"/>
      <c r="O20" s="6"/>
      <c r="P20" s="7"/>
    </row>
    <row r="21" ht="15" customHeight="1">
      <c r="A21" s="5"/>
      <c r="B21" t="s" s="13">
        <v>17</v>
      </c>
      <c r="C21" s="6"/>
      <c r="D21" s="6"/>
      <c r="E21" s="6"/>
      <c r="F21" s="6"/>
      <c r="G21" s="6"/>
      <c r="H21" s="6"/>
      <c r="I21" s="6"/>
      <c r="J21" s="6"/>
      <c r="K21" s="6"/>
      <c r="L21" s="6"/>
      <c r="M21" s="6"/>
      <c r="N21" s="6"/>
      <c r="O21" s="6"/>
      <c r="P21" s="7"/>
    </row>
    <row r="22" ht="19.5" customHeight="1">
      <c r="A22" s="5"/>
      <c r="B22" t="s" s="16">
        <v>18</v>
      </c>
      <c r="C22" s="17"/>
      <c r="D22" s="18"/>
      <c r="E22" s="18"/>
      <c r="F22" s="18"/>
      <c r="G22" s="18"/>
      <c r="H22" s="18"/>
      <c r="I22" s="18"/>
      <c r="J22" s="18"/>
      <c r="K22" s="18"/>
      <c r="L22" s="18"/>
      <c r="M22" s="18"/>
      <c r="N22" s="19"/>
      <c r="O22" s="6"/>
      <c r="P22" s="7"/>
    </row>
    <row r="23" ht="15" customHeight="1">
      <c r="A23" s="5"/>
      <c r="B23" s="6"/>
      <c r="C23" s="6"/>
      <c r="D23" s="6"/>
      <c r="E23" s="6"/>
      <c r="F23" s="6"/>
      <c r="G23" s="6"/>
      <c r="H23" s="6"/>
      <c r="I23" s="6"/>
      <c r="J23" s="6"/>
      <c r="K23" s="6"/>
      <c r="L23" s="6"/>
      <c r="M23" s="6"/>
      <c r="N23" s="6"/>
      <c r="O23" s="6"/>
      <c r="P23" s="7"/>
    </row>
    <row r="24" ht="15" customHeight="1">
      <c r="A24" s="5"/>
      <c r="B24" t="s" s="13">
        <v>19</v>
      </c>
      <c r="C24" s="6"/>
      <c r="D24" s="6"/>
      <c r="E24" s="6"/>
      <c r="F24" s="6"/>
      <c r="G24" s="6"/>
      <c r="H24" s="6"/>
      <c r="I24" s="6"/>
      <c r="J24" s="6"/>
      <c r="K24" s="6"/>
      <c r="L24" s="6"/>
      <c r="M24" s="6"/>
      <c r="N24" s="6"/>
      <c r="O24" s="6"/>
      <c r="P24" s="7"/>
    </row>
    <row r="25" ht="15" customHeight="1">
      <c r="A25" s="5"/>
      <c r="B25" t="s" s="9">
        <v>20</v>
      </c>
      <c r="C25" s="6"/>
      <c r="D25" s="6"/>
      <c r="E25" t="s" s="20">
        <v>21</v>
      </c>
      <c r="F25" s="21"/>
      <c r="G25" s="21"/>
      <c r="H25" s="21"/>
      <c r="I25" s="6"/>
      <c r="J25" s="6"/>
      <c r="K25" s="6"/>
      <c r="L25" s="6"/>
      <c r="M25" s="6"/>
      <c r="N25" s="6"/>
      <c r="O25" s="6"/>
      <c r="P25" s="7"/>
    </row>
    <row r="26" ht="15" customHeight="1">
      <c r="A26" s="5"/>
      <c r="B26" t="s" s="9">
        <v>22</v>
      </c>
      <c r="C26" s="6"/>
      <c r="D26" s="6"/>
      <c r="E26" t="s" s="22">
        <v>23</v>
      </c>
      <c r="F26" s="21"/>
      <c r="G26" s="21"/>
      <c r="H26" s="21"/>
      <c r="I26" s="21"/>
      <c r="J26" s="21"/>
      <c r="K26" s="21"/>
      <c r="L26" s="6"/>
      <c r="M26" s="6"/>
      <c r="N26" s="6"/>
      <c r="O26" s="6"/>
      <c r="P26" s="7"/>
    </row>
    <row r="27" ht="15" customHeight="1">
      <c r="A27" s="5"/>
      <c r="B27" t="s" s="9">
        <v>24</v>
      </c>
      <c r="C27" s="6"/>
      <c r="D27" s="6"/>
      <c r="E27" t="s" s="23">
        <v>25</v>
      </c>
      <c r="F27" s="24"/>
      <c r="G27" s="24"/>
      <c r="H27" s="6"/>
      <c r="I27" s="6"/>
      <c r="J27" s="6"/>
      <c r="K27" s="6"/>
      <c r="L27" s="6"/>
      <c r="M27" s="6"/>
      <c r="N27" s="6"/>
      <c r="O27" s="6"/>
      <c r="P27" s="7"/>
    </row>
    <row r="28" ht="15" customHeight="1">
      <c r="A28" s="5"/>
      <c r="B28" t="s" s="9">
        <v>26</v>
      </c>
      <c r="C28" s="6"/>
      <c r="D28" s="6"/>
      <c r="E28" t="s" s="15">
        <v>27</v>
      </c>
      <c r="F28" s="21"/>
      <c r="G28" s="21"/>
      <c r="H28" s="21"/>
      <c r="I28" s="21"/>
      <c r="J28" s="21"/>
      <c r="K28" s="21"/>
      <c r="L28" s="6"/>
      <c r="M28" s="6"/>
      <c r="N28" s="6"/>
      <c r="O28" s="6"/>
      <c r="P28" s="7"/>
    </row>
    <row r="29" ht="15" customHeight="1">
      <c r="A29" s="5"/>
      <c r="B29" s="6"/>
      <c r="C29" s="6"/>
      <c r="D29" s="6"/>
      <c r="E29" s="25"/>
      <c r="F29" s="6"/>
      <c r="G29" s="6"/>
      <c r="H29" s="6"/>
      <c r="I29" s="6"/>
      <c r="J29" s="6"/>
      <c r="K29" s="6"/>
      <c r="L29" s="6"/>
      <c r="M29" s="6"/>
      <c r="N29" s="6"/>
      <c r="O29" s="6"/>
      <c r="P29" s="7"/>
    </row>
    <row r="30" ht="15" customHeight="1">
      <c r="A30" s="5"/>
      <c r="B30" t="s" s="9">
        <v>28</v>
      </c>
      <c r="C30" s="6"/>
      <c r="D30" s="6"/>
      <c r="E30" t="s" s="9">
        <v>29</v>
      </c>
      <c r="F30" s="6"/>
      <c r="G30" s="6"/>
      <c r="H30" s="6"/>
      <c r="I30" t="s" s="9">
        <v>30</v>
      </c>
      <c r="J30" s="6"/>
      <c r="K30" s="6"/>
      <c r="L30" t="s" s="26">
        <v>31</v>
      </c>
      <c r="M30" t="s" s="15">
        <v>32</v>
      </c>
      <c r="N30" s="21"/>
      <c r="O30" s="21"/>
      <c r="P30" s="27"/>
    </row>
    <row r="31" ht="15" customHeight="1">
      <c r="A31" s="28"/>
      <c r="B31" s="29"/>
      <c r="C31" s="29"/>
      <c r="D31" s="29"/>
      <c r="E31" t="s" s="30">
        <v>33</v>
      </c>
      <c r="F31" s="29"/>
      <c r="G31" s="29"/>
      <c r="H31" s="29"/>
      <c r="I31" t="s" s="30">
        <v>34</v>
      </c>
      <c r="J31" s="29"/>
      <c r="K31" s="29"/>
      <c r="L31" t="s" s="31">
        <v>31</v>
      </c>
      <c r="M31" t="s" s="32">
        <v>35</v>
      </c>
      <c r="N31" s="33"/>
      <c r="O31" s="33"/>
      <c r="P31" s="34"/>
    </row>
  </sheetData>
  <mergeCells count="1">
    <mergeCell ref="B22:N22"/>
  </mergeCells>
  <hyperlinks>
    <hyperlink ref="E25" r:id="rId1" location="" tooltip="" display=""/>
    <hyperlink ref="E26" r:id="rId2" location="" tooltip="" display=""/>
    <hyperlink ref="E27" r:id="rId3" location="" tooltip="" display=""/>
    <hyperlink ref="E28" r:id="rId4" location="" tooltip="" display=""/>
    <hyperlink ref="M30" r:id="rId5" location="" tooltip="" display=""/>
  </hyperlinks>
  <pageMargins left="0.7" right="0.7" top="0.75" bottom="0.75" header="0.3" footer="0.3"/>
  <pageSetup firstPageNumber="1" fitToHeight="1" fitToWidth="1" scale="46" useFirstPageNumber="0" orientation="portrait" pageOrder="downThenOver"/>
  <headerFooter>
    <oddFooter>&amp;C&amp;"Helvetica,Regular"&amp;12&amp;K000000&amp;P</oddFooter>
  </headerFooter>
  <drawing r:id="rId6"/>
</worksheet>
</file>

<file path=xl/worksheets/sheet2.xml><?xml version="1.0" encoding="utf-8"?>
<worksheet xmlns:r="http://schemas.openxmlformats.org/officeDocument/2006/relationships" xmlns="http://schemas.openxmlformats.org/spreadsheetml/2006/main">
  <sheetPr>
    <pageSetUpPr fitToPage="1"/>
  </sheetPr>
  <dimension ref="A1:E27"/>
  <sheetViews>
    <sheetView workbookViewId="0" showGridLines="0" defaultGridColor="1"/>
  </sheetViews>
  <sheetFormatPr defaultColWidth="9.5" defaultRowHeight="12.75" customHeight="1" outlineLevelRow="0" outlineLevelCol="0"/>
  <cols>
    <col min="1" max="1" width="9.5" style="35" customWidth="1"/>
    <col min="2" max="2" width="100.5" style="35" customWidth="1"/>
    <col min="3" max="3" width="9.5" style="35" customWidth="1"/>
    <col min="4" max="4" width="109.5" style="35" customWidth="1"/>
    <col min="5" max="5" width="9.5" style="35" customWidth="1"/>
    <col min="6" max="256" width="9.5" style="35" customWidth="1"/>
  </cols>
  <sheetData>
    <row r="1" ht="34.05" customHeight="1">
      <c r="A1" s="2"/>
      <c r="B1" t="s" s="36">
        <v>36</v>
      </c>
      <c r="C1" s="3"/>
      <c r="D1" s="3"/>
      <c r="E1" s="4"/>
    </row>
    <row r="2" ht="16.6" customHeight="1">
      <c r="A2" s="5"/>
      <c r="B2" t="s" s="37">
        <v>37</v>
      </c>
      <c r="C2" s="6"/>
      <c r="D2" s="6"/>
      <c r="E2" s="7"/>
    </row>
    <row r="3" ht="17" customHeight="1">
      <c r="A3" s="5"/>
      <c r="B3" s="38"/>
      <c r="C3" s="6"/>
      <c r="D3" s="6"/>
      <c r="E3" s="7"/>
    </row>
    <row r="4" ht="16.6" customHeight="1">
      <c r="A4" s="5"/>
      <c r="B4" s="39">
        <v>42488</v>
      </c>
      <c r="C4" s="6"/>
      <c r="D4" s="6"/>
      <c r="E4" s="7"/>
    </row>
    <row r="5" ht="16.6" customHeight="1">
      <c r="A5" s="5"/>
      <c r="B5" t="s" s="40">
        <v>38</v>
      </c>
      <c r="C5" s="6"/>
      <c r="D5" s="6"/>
      <c r="E5" s="7"/>
    </row>
    <row r="6" ht="16.6" customHeight="1">
      <c r="A6" s="5"/>
      <c r="B6" s="41"/>
      <c r="C6" s="6"/>
      <c r="D6" s="6"/>
      <c r="E6" s="7"/>
    </row>
    <row r="7" ht="16.6" customHeight="1">
      <c r="A7" s="5"/>
      <c r="B7" t="s" s="42">
        <v>39</v>
      </c>
      <c r="C7" s="6"/>
      <c r="D7" s="6"/>
      <c r="E7" s="7"/>
    </row>
    <row r="8" ht="44.6" customHeight="1">
      <c r="A8" s="5"/>
      <c r="B8" t="s" s="43">
        <v>40</v>
      </c>
      <c r="C8" s="6"/>
      <c r="D8" s="44"/>
      <c r="E8" s="7"/>
    </row>
    <row r="9" ht="16.6" customHeight="1">
      <c r="A9" s="5"/>
      <c r="B9" s="45"/>
      <c r="C9" s="6"/>
      <c r="D9" s="6"/>
      <c r="E9" s="7"/>
    </row>
    <row r="10" ht="16.6" customHeight="1">
      <c r="A10" s="5"/>
      <c r="B10" t="s" s="42">
        <v>41</v>
      </c>
      <c r="C10" s="6"/>
      <c r="D10" s="6"/>
      <c r="E10" s="7"/>
    </row>
    <row r="11" ht="58.6" customHeight="1">
      <c r="A11" s="5"/>
      <c r="B11" t="s" s="43">
        <v>42</v>
      </c>
      <c r="C11" s="6"/>
      <c r="D11" s="6"/>
      <c r="E11" s="7"/>
    </row>
    <row r="12" ht="16.6" customHeight="1">
      <c r="A12" s="5"/>
      <c r="B12" s="41"/>
      <c r="C12" s="6"/>
      <c r="D12" s="6"/>
      <c r="E12" s="7"/>
    </row>
    <row r="13" ht="44.6" customHeight="1">
      <c r="A13" s="5"/>
      <c r="B13" t="s" s="43">
        <v>43</v>
      </c>
      <c r="C13" s="6"/>
      <c r="D13" s="6"/>
      <c r="E13" s="7"/>
    </row>
    <row r="14" ht="16.6" customHeight="1">
      <c r="A14" s="5"/>
      <c r="B14" s="41"/>
      <c r="C14" s="6"/>
      <c r="D14" s="6"/>
      <c r="E14" s="7"/>
    </row>
    <row r="15" ht="12.75" customHeight="1" hidden="1">
      <c r="A15" s="5"/>
      <c r="B15" t="s" s="40">
        <v>44</v>
      </c>
      <c r="C15" s="6"/>
      <c r="D15" s="6"/>
      <c r="E15" s="7"/>
    </row>
    <row r="16" ht="15" customHeight="1" hidden="1">
      <c r="A16" s="5"/>
      <c r="B16" s="46"/>
      <c r="C16" s="6"/>
      <c r="D16" s="6"/>
      <c r="E16" s="7"/>
    </row>
    <row r="17" ht="20.25" customHeight="1" hidden="1">
      <c r="A17" s="5"/>
      <c r="B17" t="s" s="42">
        <v>39</v>
      </c>
      <c r="C17" s="6"/>
      <c r="D17" s="6"/>
      <c r="E17" s="7"/>
    </row>
    <row r="18" ht="78" customHeight="1" hidden="1">
      <c r="A18" s="5"/>
      <c r="B18" t="s" s="43">
        <v>45</v>
      </c>
      <c r="C18" s="6"/>
      <c r="D18" s="6"/>
      <c r="E18" s="7"/>
    </row>
    <row r="19" ht="12.75" customHeight="1" hidden="1">
      <c r="A19" s="5"/>
      <c r="B19" t="s" s="43">
        <v>46</v>
      </c>
      <c r="C19" s="6"/>
      <c r="D19" s="6"/>
      <c r="E19" s="7"/>
    </row>
    <row r="20" ht="12.75" customHeight="1" hidden="1">
      <c r="A20" s="5"/>
      <c r="B20" t="s" s="47">
        <v>47</v>
      </c>
      <c r="C20" s="6"/>
      <c r="D20" s="6"/>
      <c r="E20" s="7"/>
    </row>
    <row r="21" ht="14.25" customHeight="1" hidden="1">
      <c r="A21" s="5"/>
      <c r="B21" s="48"/>
      <c r="C21" s="6"/>
      <c r="D21" s="6"/>
      <c r="E21" s="7"/>
    </row>
    <row r="22" ht="12.75" customHeight="1" hidden="1">
      <c r="A22" s="5"/>
      <c r="B22" t="s" s="42">
        <v>41</v>
      </c>
      <c r="C22" s="6"/>
      <c r="D22" s="6"/>
      <c r="E22" s="7"/>
    </row>
    <row r="23" ht="12.75" customHeight="1" hidden="1">
      <c r="A23" s="5"/>
      <c r="B23" t="s" s="43">
        <v>48</v>
      </c>
      <c r="C23" s="6"/>
      <c r="D23" s="6"/>
      <c r="E23" s="7"/>
    </row>
    <row r="24" ht="12.75" customHeight="1" hidden="1">
      <c r="A24" s="5"/>
      <c r="B24" s="41"/>
      <c r="C24" s="6"/>
      <c r="D24" s="6"/>
      <c r="E24" s="7"/>
    </row>
    <row r="25" ht="12.75" customHeight="1" hidden="1">
      <c r="A25" s="5"/>
      <c r="B25" t="s" s="43">
        <v>49</v>
      </c>
      <c r="C25" s="6"/>
      <c r="D25" s="6"/>
      <c r="E25" s="7"/>
    </row>
    <row r="26" ht="16.6" customHeight="1">
      <c r="A26" s="5"/>
      <c r="B26" s="49"/>
      <c r="C26" s="6"/>
      <c r="D26" s="6"/>
      <c r="E26" s="7"/>
    </row>
    <row r="27" ht="15" customHeight="1">
      <c r="A27" t="s" s="50">
        <v>50</v>
      </c>
      <c r="B27" s="51"/>
      <c r="C27" s="29"/>
      <c r="D27" s="29"/>
      <c r="E27" s="52"/>
    </row>
  </sheetData>
  <hyperlinks>
    <hyperlink ref="B20" r:id="rId1" location="" tooltip="" display=""/>
  </hyperlinks>
  <pageMargins left="0.748031" right="0.748031" top="0.984252" bottom="0.984252" header="0.511811" footer="0.511811"/>
  <pageSetup firstPageNumber="1" fitToHeight="1" fitToWidth="1" scale="100" useFirstPageNumber="0" orientation="landscape" pageOrder="downThenOver"/>
  <headerFooter>
    <oddFooter>&amp;C&amp;"Helvetica,Regular"&amp;12&amp;K000000&amp;P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AM68"/>
  <sheetViews>
    <sheetView workbookViewId="0" showGridLines="0" defaultGridColor="1"/>
  </sheetViews>
  <sheetFormatPr defaultColWidth="9.5" defaultRowHeight="12.75" customHeight="1" outlineLevelRow="0" outlineLevelCol="0"/>
  <cols>
    <col min="1" max="1" width="6.5" style="53" customWidth="1"/>
    <col min="2" max="2" width="8.5" style="53" customWidth="1"/>
    <col min="3" max="3" width="12.1719" style="53" customWidth="1"/>
    <col min="4" max="4" width="8.67188" style="53" customWidth="1"/>
    <col min="5" max="5" width="7.5" style="53" customWidth="1"/>
    <col min="6" max="6" width="9.67188" style="53" customWidth="1"/>
    <col min="7" max="7" width="1.5" style="53" customWidth="1"/>
    <col min="8" max="8" width="9" style="53" customWidth="1"/>
    <col min="9" max="9" width="11.5" style="53" customWidth="1"/>
    <col min="10" max="10" width="2.5" style="53" customWidth="1"/>
    <col min="11" max="11" width="8.5" style="53" customWidth="1"/>
    <col min="12" max="12" width="2.5" style="53" customWidth="1"/>
    <col min="13" max="13" width="7.67188" style="53" customWidth="1"/>
    <col min="14" max="14" width="8" style="53" customWidth="1"/>
    <col min="15" max="15" width="2.5" style="53" customWidth="1"/>
    <col min="16" max="16" width="6.5" style="53" customWidth="1"/>
    <col min="17" max="17" width="8.85156" style="53" customWidth="1"/>
    <col min="18" max="18" width="1.5" style="53" customWidth="1"/>
    <col min="19" max="19" width="8" style="53" customWidth="1"/>
    <col min="20" max="20" width="8" style="53" customWidth="1"/>
    <col min="21" max="21" width="8.67188" style="53" customWidth="1"/>
    <col min="22" max="22" width="9.5" style="53" customWidth="1"/>
    <col min="23" max="23" width="9.5" style="53" customWidth="1"/>
    <col min="24" max="24" width="9.5" style="53" customWidth="1"/>
    <col min="25" max="25" width="9.5" style="53" customWidth="1"/>
    <col min="26" max="26" width="9.5" style="53" customWidth="1"/>
    <col min="27" max="27" width="9.5" style="53" customWidth="1"/>
    <col min="28" max="28" width="9.5" style="53" customWidth="1"/>
    <col min="29" max="29" width="9.5" style="53" customWidth="1"/>
    <col min="30" max="30" width="9.5" style="53" customWidth="1"/>
    <col min="31" max="31" width="9.5" style="53" customWidth="1"/>
    <col min="32" max="32" width="9.5" style="53" customWidth="1"/>
    <col min="33" max="33" width="9.5" style="53" customWidth="1"/>
    <col min="34" max="34" width="9.5" style="53" customWidth="1"/>
    <col min="35" max="35" width="9.5" style="53" customWidth="1"/>
    <col min="36" max="36" width="9.5" style="53" customWidth="1"/>
    <col min="37" max="37" width="9.5" style="53" customWidth="1"/>
    <col min="38" max="38" width="9.5" style="53" customWidth="1"/>
    <col min="39" max="39" width="9.5" style="53" customWidth="1"/>
    <col min="40" max="256" width="9.5" style="53" customWidth="1"/>
  </cols>
  <sheetData>
    <row r="1" ht="30.75" customHeight="1">
      <c r="A1" t="s" s="54">
        <v>36</v>
      </c>
      <c r="B1" s="55"/>
      <c r="C1" s="55"/>
      <c r="D1" s="55"/>
      <c r="E1" s="55"/>
      <c r="F1" s="55"/>
      <c r="G1" s="55"/>
      <c r="H1" s="55"/>
      <c r="I1" s="55"/>
      <c r="J1" s="55"/>
      <c r="K1" s="55"/>
      <c r="L1" s="55"/>
      <c r="M1" s="55"/>
      <c r="N1" s="55"/>
      <c r="O1" s="55"/>
      <c r="P1" s="56"/>
      <c r="Q1" s="56"/>
      <c r="R1" s="55"/>
      <c r="S1" s="56"/>
      <c r="T1" s="56"/>
      <c r="U1" s="55"/>
      <c r="V1" s="3"/>
      <c r="W1" s="3"/>
      <c r="X1" s="3"/>
      <c r="Y1" s="3"/>
      <c r="Z1" s="3"/>
      <c r="AA1" s="3"/>
      <c r="AB1" s="3"/>
      <c r="AC1" s="3"/>
      <c r="AD1" s="3"/>
      <c r="AE1" s="3"/>
      <c r="AF1" s="3"/>
      <c r="AG1" s="3"/>
      <c r="AH1" s="3"/>
      <c r="AI1" s="3"/>
      <c r="AJ1" s="3"/>
      <c r="AK1" s="3"/>
      <c r="AL1" s="3"/>
      <c r="AM1" s="4"/>
    </row>
    <row r="2" ht="18.75" customHeight="1">
      <c r="A2" t="s" s="57">
        <v>51</v>
      </c>
      <c r="B2" s="58"/>
      <c r="C2" s="58"/>
      <c r="D2" s="58"/>
      <c r="E2" s="58"/>
      <c r="F2" s="58"/>
      <c r="G2" s="58"/>
      <c r="H2" s="58"/>
      <c r="I2" s="58"/>
      <c r="J2" s="58"/>
      <c r="K2" s="58"/>
      <c r="L2" s="58"/>
      <c r="M2" s="58"/>
      <c r="N2" s="59"/>
      <c r="O2" s="60"/>
      <c r="P2" s="60"/>
      <c r="Q2" s="60"/>
      <c r="R2" s="60"/>
      <c r="S2" s="61"/>
      <c r="T2" s="58"/>
      <c r="U2" t="s" s="62">
        <v>52</v>
      </c>
      <c r="V2" s="63"/>
      <c r="W2" s="6"/>
      <c r="X2" s="6"/>
      <c r="Y2" s="6"/>
      <c r="Z2" s="6"/>
      <c r="AA2" s="6"/>
      <c r="AB2" s="6"/>
      <c r="AC2" s="6"/>
      <c r="AD2" s="6"/>
      <c r="AE2" s="6"/>
      <c r="AF2" s="6"/>
      <c r="AG2" s="6"/>
      <c r="AH2" s="6"/>
      <c r="AI2" s="6"/>
      <c r="AJ2" s="6"/>
      <c r="AK2" s="6"/>
      <c r="AL2" s="6"/>
      <c r="AM2" s="7"/>
    </row>
    <row r="3" ht="12.75" customHeight="1">
      <c r="A3" s="64"/>
      <c r="B3" s="65"/>
      <c r="C3" s="65"/>
      <c r="D3" s="65"/>
      <c r="E3" s="66"/>
      <c r="F3" s="66"/>
      <c r="G3" s="66"/>
      <c r="H3" s="66"/>
      <c r="I3" s="66"/>
      <c r="J3" s="66"/>
      <c r="K3" s="66"/>
      <c r="L3" s="66"/>
      <c r="M3" s="66"/>
      <c r="N3" s="66"/>
      <c r="O3" s="66"/>
      <c r="P3" s="66"/>
      <c r="Q3" s="66"/>
      <c r="R3" s="66"/>
      <c r="S3" s="66"/>
      <c r="T3" s="66"/>
      <c r="U3" s="66"/>
      <c r="V3" s="6"/>
      <c r="W3" s="6"/>
      <c r="X3" s="6"/>
      <c r="Y3" s="6"/>
      <c r="Z3" s="6"/>
      <c r="AA3" s="6"/>
      <c r="AB3" s="6"/>
      <c r="AC3" s="6"/>
      <c r="AD3" s="6"/>
      <c r="AE3" s="6"/>
      <c r="AF3" s="6"/>
      <c r="AG3" s="6"/>
      <c r="AH3" s="6"/>
      <c r="AI3" s="6"/>
      <c r="AJ3" s="6"/>
      <c r="AK3" s="6"/>
      <c r="AL3" s="6"/>
      <c r="AM3" s="7"/>
    </row>
    <row r="4" ht="17" customHeight="1">
      <c r="A4" s="67"/>
      <c r="B4" s="68"/>
      <c r="C4" s="69"/>
      <c r="D4" t="s" s="70">
        <v>53</v>
      </c>
      <c r="E4" s="71"/>
      <c r="F4" s="71"/>
      <c r="G4" s="72"/>
      <c r="H4" t="s" s="70">
        <v>54</v>
      </c>
      <c r="I4" s="71"/>
      <c r="J4" s="73"/>
      <c r="K4" t="s" s="70">
        <v>55</v>
      </c>
      <c r="L4" s="71"/>
      <c r="M4" s="71"/>
      <c r="N4" s="71"/>
      <c r="O4" s="71"/>
      <c r="P4" s="71"/>
      <c r="Q4" s="71"/>
      <c r="R4" s="71"/>
      <c r="S4" s="71"/>
      <c r="T4" s="71"/>
      <c r="U4" s="71"/>
      <c r="V4" s="6"/>
      <c r="W4" s="6"/>
      <c r="X4" s="6"/>
      <c r="Y4" s="6"/>
      <c r="Z4" s="6"/>
      <c r="AA4" s="6"/>
      <c r="AB4" s="6"/>
      <c r="AC4" s="6"/>
      <c r="AD4" s="6"/>
      <c r="AE4" s="6"/>
      <c r="AF4" s="6"/>
      <c r="AG4" s="6"/>
      <c r="AH4" s="6"/>
      <c r="AI4" s="6"/>
      <c r="AJ4" s="6"/>
      <c r="AK4" s="6"/>
      <c r="AL4" s="6"/>
      <c r="AM4" s="7"/>
    </row>
    <row r="5" ht="12.75" customHeight="1">
      <c r="A5" s="74"/>
      <c r="B5" s="69"/>
      <c r="C5" s="69"/>
      <c r="D5" s="75"/>
      <c r="E5" s="76"/>
      <c r="F5" s="76"/>
      <c r="G5" s="73"/>
      <c r="H5" s="77"/>
      <c r="I5" s="76"/>
      <c r="J5" s="73"/>
      <c r="K5" t="s" s="78">
        <v>56</v>
      </c>
      <c r="L5" s="76"/>
      <c r="M5" t="s" s="79">
        <v>57</v>
      </c>
      <c r="N5" s="80"/>
      <c r="O5" s="77"/>
      <c r="P5" t="s" s="79">
        <v>58</v>
      </c>
      <c r="Q5" s="80"/>
      <c r="R5" s="75"/>
      <c r="S5" t="s" s="79">
        <v>59</v>
      </c>
      <c r="T5" s="80"/>
      <c r="U5" s="80"/>
      <c r="V5" s="6"/>
      <c r="W5" s="6"/>
      <c r="X5" s="6"/>
      <c r="Y5" s="6"/>
      <c r="Z5" s="6"/>
      <c r="AA5" s="6"/>
      <c r="AB5" s="6"/>
      <c r="AC5" s="6"/>
      <c r="AD5" s="6"/>
      <c r="AE5" s="6"/>
      <c r="AF5" s="6"/>
      <c r="AG5" s="6"/>
      <c r="AH5" s="6"/>
      <c r="AI5" s="6"/>
      <c r="AJ5" s="6"/>
      <c r="AK5" s="6"/>
      <c r="AL5" s="6"/>
      <c r="AM5" s="7"/>
    </row>
    <row r="6" ht="12.75" customHeight="1">
      <c r="A6" s="74"/>
      <c r="B6" s="69"/>
      <c r="C6" s="69"/>
      <c r="D6" s="81"/>
      <c r="E6" t="s" s="82">
        <v>60</v>
      </c>
      <c r="F6" s="81"/>
      <c r="G6" s="81"/>
      <c r="H6" t="s" s="82">
        <v>61</v>
      </c>
      <c r="I6" s="81"/>
      <c r="J6" s="81"/>
      <c r="K6" t="s" s="82">
        <v>62</v>
      </c>
      <c r="L6" s="81"/>
      <c r="M6" s="77"/>
      <c r="N6" s="77"/>
      <c r="O6" s="81"/>
      <c r="P6" s="77"/>
      <c r="Q6" s="77"/>
      <c r="R6" s="81"/>
      <c r="S6" s="77"/>
      <c r="T6" s="77"/>
      <c r="U6" s="77"/>
      <c r="V6" s="6"/>
      <c r="W6" s="6"/>
      <c r="X6" s="6"/>
      <c r="Y6" s="6"/>
      <c r="Z6" s="6"/>
      <c r="AA6" s="6"/>
      <c r="AB6" s="6"/>
      <c r="AC6" s="6"/>
      <c r="AD6" s="6"/>
      <c r="AE6" s="6"/>
      <c r="AF6" s="6"/>
      <c r="AG6" s="6"/>
      <c r="AH6" s="6"/>
      <c r="AI6" s="6"/>
      <c r="AJ6" s="6"/>
      <c r="AK6" s="6"/>
      <c r="AL6" s="6"/>
      <c r="AM6" s="7"/>
    </row>
    <row r="7" ht="15" customHeight="1">
      <c r="A7" s="74"/>
      <c r="B7" s="83"/>
      <c r="C7" s="69"/>
      <c r="D7" t="s" s="84">
        <v>61</v>
      </c>
      <c r="E7" t="s" s="84">
        <v>63</v>
      </c>
      <c r="F7" t="s" s="84">
        <v>64</v>
      </c>
      <c r="G7" s="81"/>
      <c r="H7" t="s" s="84">
        <v>65</v>
      </c>
      <c r="I7" t="s" s="84">
        <v>66</v>
      </c>
      <c r="J7" s="81"/>
      <c r="K7" t="s" s="84">
        <v>67</v>
      </c>
      <c r="L7" s="85"/>
      <c r="M7" t="s" s="84">
        <v>68</v>
      </c>
      <c r="N7" t="s" s="84">
        <v>69</v>
      </c>
      <c r="O7" s="85"/>
      <c r="P7" t="s" s="84">
        <v>68</v>
      </c>
      <c r="Q7" t="s" s="84">
        <v>69</v>
      </c>
      <c r="R7" s="85"/>
      <c r="S7" t="s" s="84">
        <v>68</v>
      </c>
      <c r="T7" t="s" s="84">
        <v>69</v>
      </c>
      <c r="U7" t="s" s="84">
        <v>70</v>
      </c>
      <c r="V7" s="6"/>
      <c r="W7" s="6"/>
      <c r="X7" s="6"/>
      <c r="Y7" s="6"/>
      <c r="Z7" s="6"/>
      <c r="AA7" s="6"/>
      <c r="AB7" s="6"/>
      <c r="AC7" s="6"/>
      <c r="AD7" s="6"/>
      <c r="AE7" s="6"/>
      <c r="AF7" s="6"/>
      <c r="AG7" s="6"/>
      <c r="AH7" s="6"/>
      <c r="AI7" s="6"/>
      <c r="AJ7" s="6"/>
      <c r="AK7" s="6"/>
      <c r="AL7" s="6"/>
      <c r="AM7" s="7"/>
    </row>
    <row r="8" ht="12.75" customHeight="1">
      <c r="A8" s="86">
        <v>2011</v>
      </c>
      <c r="B8" s="72"/>
      <c r="C8" s="87"/>
      <c r="D8" s="88">
        <v>51972.4253521931</v>
      </c>
      <c r="E8" s="88">
        <v>48571.073408449192</v>
      </c>
      <c r="F8" s="88">
        <v>3401.351943743918</v>
      </c>
      <c r="G8" s="89"/>
      <c r="H8" s="88">
        <v>79745.620891639584</v>
      </c>
      <c r="I8" s="88">
        <v>21653.321548</v>
      </c>
      <c r="J8" s="87"/>
      <c r="K8" s="90">
        <v>19322.793844603835</v>
      </c>
      <c r="L8" s="91"/>
      <c r="M8" s="88">
        <v>50953.6803106657</v>
      </c>
      <c r="N8" s="88">
        <v>29716.389406395949</v>
      </c>
      <c r="O8" s="91"/>
      <c r="P8" s="88">
        <v>7138.619032973899</v>
      </c>
      <c r="Q8" s="88">
        <v>3908.287335999999</v>
      </c>
      <c r="R8" s="91"/>
      <c r="S8" s="88">
        <v>22655.5785807162</v>
      </c>
      <c r="T8" s="88">
        <v>27800.407337356</v>
      </c>
      <c r="U8" s="88">
        <v>3129.577020501801</v>
      </c>
      <c r="V8" s="92"/>
      <c r="W8" s="92"/>
      <c r="X8" s="92"/>
      <c r="Y8" s="92"/>
      <c r="Z8" s="92"/>
      <c r="AA8" s="92"/>
      <c r="AB8" s="92"/>
      <c r="AC8" s="92"/>
      <c r="AD8" s="92"/>
      <c r="AE8" s="92"/>
      <c r="AF8" s="92"/>
      <c r="AG8" s="92"/>
      <c r="AH8" s="92"/>
      <c r="AI8" s="92"/>
      <c r="AJ8" s="92"/>
      <c r="AK8" s="92"/>
      <c r="AL8" s="92"/>
      <c r="AM8" s="93"/>
    </row>
    <row r="9" ht="12.75" customHeight="1">
      <c r="A9" s="86">
        <v>2012</v>
      </c>
      <c r="B9" s="72"/>
      <c r="C9" s="87"/>
      <c r="D9" s="94">
        <v>44560.807430457564</v>
      </c>
      <c r="E9" s="94">
        <v>42052.395055627094</v>
      </c>
      <c r="F9" s="94">
        <v>2508.412374830466</v>
      </c>
      <c r="G9" s="89"/>
      <c r="H9" s="94">
        <v>74296.820676849617</v>
      </c>
      <c r="I9" s="94">
        <v>13821.106353540150</v>
      </c>
      <c r="J9" s="87"/>
      <c r="K9" s="95">
        <v>25831.838917429846</v>
      </c>
      <c r="L9" s="89"/>
      <c r="M9" s="94">
        <v>55340.274159201676</v>
      </c>
      <c r="N9" s="94">
        <v>29826.307835431</v>
      </c>
      <c r="O9" s="89"/>
      <c r="P9" s="94">
        <v>5135.4401641078</v>
      </c>
      <c r="Q9" s="94">
        <v>1119.918308953394</v>
      </c>
      <c r="R9" s="89"/>
      <c r="S9" s="94">
        <v>26206.686658993574</v>
      </c>
      <c r="T9" s="94">
        <v>29904.335920488807</v>
      </c>
      <c r="U9" s="94">
        <v>2663.301488029760</v>
      </c>
      <c r="V9" s="92"/>
      <c r="W9" s="92"/>
      <c r="X9" s="92"/>
      <c r="Y9" s="92"/>
      <c r="Z9" s="92"/>
      <c r="AA9" s="92"/>
      <c r="AB9" s="92"/>
      <c r="AC9" s="92"/>
      <c r="AD9" s="92"/>
      <c r="AE9" s="92"/>
      <c r="AF9" s="92"/>
      <c r="AG9" s="92"/>
      <c r="AH9" s="92"/>
      <c r="AI9" s="92"/>
      <c r="AJ9" s="92"/>
      <c r="AK9" s="92"/>
      <c r="AL9" s="92"/>
      <c r="AM9" s="93"/>
    </row>
    <row r="10" ht="12.75" customHeight="1">
      <c r="A10" s="86">
        <v>2013</v>
      </c>
      <c r="B10" s="72"/>
      <c r="C10" s="87"/>
      <c r="D10" s="94">
        <v>40646.393941748109</v>
      </c>
      <c r="E10" s="94">
        <v>38456.3559157284</v>
      </c>
      <c r="F10" s="94">
        <v>2190.038026019706</v>
      </c>
      <c r="G10" s="89"/>
      <c r="H10" s="94">
        <v>68574.509098217022</v>
      </c>
      <c r="I10" s="94">
        <v>9437.771367943329</v>
      </c>
      <c r="J10" s="87"/>
      <c r="K10" s="95">
        <v>27891.237132072063</v>
      </c>
      <c r="L10" s="89"/>
      <c r="M10" s="94">
        <v>52469.893400402907</v>
      </c>
      <c r="N10" s="94">
        <v>31669.660236161351</v>
      </c>
      <c r="O10" s="89"/>
      <c r="P10" s="94">
        <v>6666.844329870788</v>
      </c>
      <c r="Q10" s="94">
        <v>1435.5049065246</v>
      </c>
      <c r="R10" s="89"/>
      <c r="S10" s="94">
        <v>28769.362234949589</v>
      </c>
      <c r="T10" s="94">
        <v>26909.697690465266</v>
      </c>
      <c r="U10" s="94">
        <v>2539.928777685449</v>
      </c>
      <c r="V10" s="92"/>
      <c r="W10" s="92"/>
      <c r="X10" s="96"/>
      <c r="Y10" s="96"/>
      <c r="Z10" s="96"/>
      <c r="AA10" s="96"/>
      <c r="AB10" s="96"/>
      <c r="AC10" s="96"/>
      <c r="AD10" s="96"/>
      <c r="AE10" s="96"/>
      <c r="AF10" s="96"/>
      <c r="AG10" s="96"/>
      <c r="AH10" s="96"/>
      <c r="AI10" s="96"/>
      <c r="AJ10" s="96"/>
      <c r="AK10" s="96"/>
      <c r="AL10" s="96"/>
      <c r="AM10" s="97"/>
    </row>
    <row r="11" ht="12.75" customHeight="1">
      <c r="A11" s="86">
        <v>2014</v>
      </c>
      <c r="B11" s="72"/>
      <c r="C11" s="87"/>
      <c r="D11" s="94">
        <v>39927.921107438633</v>
      </c>
      <c r="E11" s="94">
        <v>37474.259440628761</v>
      </c>
      <c r="F11" s="94">
        <v>2453.661666809870</v>
      </c>
      <c r="G11" s="89"/>
      <c r="H11" s="94">
        <v>63398.554082805109</v>
      </c>
      <c r="I11" s="94">
        <v>9601.007896712323</v>
      </c>
      <c r="J11" s="87"/>
      <c r="K11" s="95">
        <v>29235.765517146905</v>
      </c>
      <c r="L11" s="89"/>
      <c r="M11" s="94">
        <v>48890.147319492571</v>
      </c>
      <c r="N11" s="94">
        <v>29809.3361953963</v>
      </c>
      <c r="O11" s="89"/>
      <c r="P11" s="94">
        <v>4907.398866600222</v>
      </c>
      <c r="Q11" s="94">
        <v>1059.563835071283</v>
      </c>
      <c r="R11" s="89"/>
      <c r="S11" s="94">
        <v>29055.384072259112</v>
      </c>
      <c r="T11" s="94">
        <v>22748.264710737407</v>
      </c>
      <c r="U11" s="94">
        <v>2339.718092738199</v>
      </c>
      <c r="V11" s="92"/>
      <c r="W11" s="92"/>
      <c r="X11" s="96"/>
      <c r="Y11" s="96"/>
      <c r="Z11" s="96"/>
      <c r="AA11" s="96"/>
      <c r="AB11" s="96"/>
      <c r="AC11" s="96"/>
      <c r="AD11" s="96"/>
      <c r="AE11" s="96"/>
      <c r="AF11" s="96"/>
      <c r="AG11" s="92"/>
      <c r="AH11" s="92"/>
      <c r="AI11" s="92"/>
      <c r="AJ11" s="92"/>
      <c r="AK11" s="92"/>
      <c r="AL11" s="92"/>
      <c r="AM11" s="93"/>
    </row>
    <row r="12" ht="15" customHeight="1">
      <c r="A12" s="98">
        <v>2015</v>
      </c>
      <c r="B12" s="72"/>
      <c r="C12" s="87"/>
      <c r="D12" s="94">
        <v>45287.731467246587</v>
      </c>
      <c r="E12" s="94">
        <v>42825.884350514141</v>
      </c>
      <c r="F12" s="94">
        <v>2461.847116732446</v>
      </c>
      <c r="G12" s="89"/>
      <c r="H12" s="94">
        <v>61007.708894315816</v>
      </c>
      <c r="I12" s="94">
        <v>10456.531018342608</v>
      </c>
      <c r="J12" s="87"/>
      <c r="K12" s="95">
        <v>26182.131803183962</v>
      </c>
      <c r="L12" s="89"/>
      <c r="M12" s="94">
        <v>45186.364033353944</v>
      </c>
      <c r="N12" s="94">
        <v>31770.849338992037</v>
      </c>
      <c r="O12" s="89"/>
      <c r="P12" s="94">
        <v>5364.813842619267</v>
      </c>
      <c r="Q12" s="94">
        <v>1929.608</v>
      </c>
      <c r="R12" s="89"/>
      <c r="S12" s="94">
        <v>32060.630409202786</v>
      </c>
      <c r="T12" s="94">
        <v>22729.219142999995</v>
      </c>
      <c r="U12" s="94">
        <v>2271.735484</v>
      </c>
      <c r="V12" s="99"/>
      <c r="W12" s="100"/>
      <c r="X12" s="101"/>
      <c r="Y12" s="100"/>
      <c r="Z12" s="100"/>
      <c r="AA12" s="100"/>
      <c r="AB12" s="92"/>
      <c r="AC12" s="92"/>
      <c r="AD12" s="92"/>
      <c r="AE12" s="92"/>
      <c r="AF12" s="92"/>
      <c r="AG12" s="92"/>
      <c r="AH12" s="92"/>
      <c r="AI12" s="92"/>
      <c r="AJ12" s="92"/>
      <c r="AK12" s="92"/>
      <c r="AL12" s="92"/>
      <c r="AM12" s="93"/>
    </row>
    <row r="13" ht="12.75" customHeight="1">
      <c r="A13" t="s" s="102">
        <v>71</v>
      </c>
      <c r="B13" s="103"/>
      <c r="C13" s="103"/>
      <c r="D13" t="s" s="104">
        <v>72</v>
      </c>
      <c r="E13" t="s" s="104">
        <v>73</v>
      </c>
      <c r="F13" t="s" s="104">
        <v>74</v>
      </c>
      <c r="G13" s="105"/>
      <c r="H13" t="s" s="104">
        <v>75</v>
      </c>
      <c r="I13" t="s" s="104">
        <v>76</v>
      </c>
      <c r="J13" s="105"/>
      <c r="K13" t="s" s="104">
        <v>77</v>
      </c>
      <c r="L13" s="105"/>
      <c r="M13" t="s" s="104">
        <v>78</v>
      </c>
      <c r="N13" t="s" s="104">
        <v>79</v>
      </c>
      <c r="O13" s="105"/>
      <c r="P13" t="s" s="104">
        <v>80</v>
      </c>
      <c r="Q13" t="s" s="104">
        <v>81</v>
      </c>
      <c r="R13" s="105"/>
      <c r="S13" t="s" s="104">
        <v>82</v>
      </c>
      <c r="T13" t="s" s="104">
        <v>83</v>
      </c>
      <c r="U13" t="s" s="104">
        <v>84</v>
      </c>
      <c r="V13" s="106"/>
      <c r="W13" s="106"/>
      <c r="X13" s="87"/>
      <c r="Y13" s="87"/>
      <c r="Z13" s="87"/>
      <c r="AA13" s="87"/>
      <c r="AB13" s="87"/>
      <c r="AC13" s="87"/>
      <c r="AD13" s="87"/>
      <c r="AE13" s="87"/>
      <c r="AF13" s="87"/>
      <c r="AG13" s="87"/>
      <c r="AH13" s="87"/>
      <c r="AI13" s="87"/>
      <c r="AJ13" s="87"/>
      <c r="AK13" s="87"/>
      <c r="AL13" s="87"/>
      <c r="AM13" s="107"/>
    </row>
    <row r="14" ht="12.75" customHeight="1" hidden="1">
      <c r="A14" s="108">
        <v>2015</v>
      </c>
      <c r="B14" t="s" s="109">
        <v>85</v>
      </c>
      <c r="C14" t="s" s="110">
        <v>86</v>
      </c>
      <c r="D14" s="88">
        <v>7014.905775310835</v>
      </c>
      <c r="E14" s="88">
        <v>6627.757353666726</v>
      </c>
      <c r="F14" s="88">
        <v>387.1484216441096</v>
      </c>
      <c r="G14" s="88"/>
      <c r="H14" s="88">
        <v>9098.526440878250</v>
      </c>
      <c r="I14" s="88">
        <v>1594.522598341855</v>
      </c>
      <c r="J14" s="111"/>
      <c r="K14" s="90">
        <v>4216.076257155790</v>
      </c>
      <c r="L14" s="88"/>
      <c r="M14" s="88">
        <v>6786.970292189457</v>
      </c>
      <c r="N14" s="88">
        <v>4767.565516693852</v>
      </c>
      <c r="O14" s="88"/>
      <c r="P14" s="88">
        <v>717.033550346939</v>
      </c>
      <c r="Q14" s="88">
        <v>209.522</v>
      </c>
      <c r="R14" s="88"/>
      <c r="S14" s="88">
        <v>5186.468931313247</v>
      </c>
      <c r="T14" s="88">
        <v>3497.309</v>
      </c>
      <c r="U14" s="88">
        <v>295.47118</v>
      </c>
      <c r="V14" s="92"/>
      <c r="W14" s="92"/>
      <c r="X14" s="92"/>
      <c r="Y14" s="92"/>
      <c r="Z14" s="92"/>
      <c r="AA14" s="92"/>
      <c r="AB14" s="92"/>
      <c r="AC14" s="92"/>
      <c r="AD14" s="92"/>
      <c r="AE14" s="92"/>
      <c r="AF14" s="92"/>
      <c r="AG14" s="92"/>
      <c r="AH14" s="92"/>
      <c r="AI14" s="92"/>
      <c r="AJ14" s="92"/>
      <c r="AK14" s="92"/>
      <c r="AL14" s="92"/>
      <c r="AM14" s="93"/>
    </row>
    <row r="15" ht="12.75" customHeight="1" hidden="1">
      <c r="A15" s="112">
        <v>2016</v>
      </c>
      <c r="B15" t="s" s="113">
        <v>85</v>
      </c>
      <c r="C15" t="s" s="114">
        <v>86</v>
      </c>
      <c r="D15" s="94">
        <v>8198.034531609072</v>
      </c>
      <c r="E15" s="94">
        <v>7680.853131870834</v>
      </c>
      <c r="F15" s="94">
        <v>517.1813997382362</v>
      </c>
      <c r="G15" s="94"/>
      <c r="H15" s="94">
        <v>9889.836898984802</v>
      </c>
      <c r="I15" s="94">
        <v>2491.892990873445</v>
      </c>
      <c r="J15" s="87"/>
      <c r="K15" s="95">
        <v>3221.607490165699</v>
      </c>
      <c r="L15" s="94"/>
      <c r="M15" s="94">
        <v>6353.883300603913</v>
      </c>
      <c r="N15" s="94">
        <v>5531.665102799880</v>
      </c>
      <c r="O15" s="94"/>
      <c r="P15" s="94">
        <v>1044.060607507444</v>
      </c>
      <c r="Q15" s="94">
        <v>422.74</v>
      </c>
      <c r="R15" s="94"/>
      <c r="S15" s="94">
        <v>5830.775760854223</v>
      </c>
      <c r="T15" s="94">
        <v>4052.707075999999</v>
      </c>
      <c r="U15" s="94">
        <v>280.89568</v>
      </c>
      <c r="V15" s="94"/>
      <c r="W15" s="94"/>
      <c r="X15" s="92"/>
      <c r="Y15" s="92"/>
      <c r="Z15" s="92"/>
      <c r="AA15" s="92"/>
      <c r="AB15" s="92"/>
      <c r="AC15" s="92"/>
      <c r="AD15" s="92"/>
      <c r="AE15" s="92"/>
      <c r="AF15" s="92"/>
      <c r="AG15" s="92"/>
      <c r="AH15" s="92"/>
      <c r="AI15" s="92"/>
      <c r="AJ15" s="92"/>
      <c r="AK15" s="92"/>
      <c r="AL15" s="92"/>
      <c r="AM15" s="93"/>
    </row>
    <row r="16" ht="12.75" customHeight="1" hidden="1">
      <c r="A16" t="s" s="115">
        <v>71</v>
      </c>
      <c r="B16" s="116"/>
      <c r="C16" s="116"/>
      <c r="D16" t="s" s="104">
        <v>87</v>
      </c>
      <c r="E16" t="s" s="104">
        <v>88</v>
      </c>
      <c r="F16" t="s" s="104">
        <v>89</v>
      </c>
      <c r="G16" s="105"/>
      <c r="H16" t="s" s="104">
        <v>90</v>
      </c>
      <c r="I16" t="s" s="104">
        <v>91</v>
      </c>
      <c r="J16" s="103"/>
      <c r="K16" t="s" s="104">
        <v>92</v>
      </c>
      <c r="L16" s="105"/>
      <c r="M16" t="s" s="104">
        <v>93</v>
      </c>
      <c r="N16" t="s" s="104">
        <v>94</v>
      </c>
      <c r="O16" s="105"/>
      <c r="P16" t="s" s="104">
        <v>95</v>
      </c>
      <c r="Q16" t="s" s="104">
        <v>96</v>
      </c>
      <c r="R16" s="105"/>
      <c r="S16" t="s" s="104">
        <v>97</v>
      </c>
      <c r="T16" t="s" s="104">
        <v>88</v>
      </c>
      <c r="U16" t="s" s="104">
        <v>98</v>
      </c>
      <c r="V16" s="92"/>
      <c r="W16" s="92"/>
      <c r="X16" s="92"/>
      <c r="Y16" s="92"/>
      <c r="Z16" s="92"/>
      <c r="AA16" s="92"/>
      <c r="AB16" s="92"/>
      <c r="AC16" s="92"/>
      <c r="AD16" s="92"/>
      <c r="AE16" s="92"/>
      <c r="AF16" s="92"/>
      <c r="AG16" s="92"/>
      <c r="AH16" s="92"/>
      <c r="AI16" s="92"/>
      <c r="AJ16" s="92"/>
      <c r="AK16" s="92"/>
      <c r="AL16" s="92"/>
      <c r="AM16" s="93"/>
    </row>
    <row r="17" ht="12.75" customHeight="1">
      <c r="A17" s="108">
        <v>2014</v>
      </c>
      <c r="B17" t="s" s="110">
        <v>99</v>
      </c>
      <c r="C17" s="111"/>
      <c r="D17" s="88">
        <v>3629.764653072009</v>
      </c>
      <c r="E17" s="88">
        <v>3400.227060499406</v>
      </c>
      <c r="F17" s="88">
        <v>229.5375925726027</v>
      </c>
      <c r="G17" s="91"/>
      <c r="H17" s="88">
        <v>5920.882643684169</v>
      </c>
      <c r="I17" s="88">
        <v>799.6933281916172</v>
      </c>
      <c r="J17" s="111"/>
      <c r="K17" s="90">
        <v>2570.385385136698</v>
      </c>
      <c r="L17" s="91"/>
      <c r="M17" s="88">
        <v>4814.358265387045</v>
      </c>
      <c r="N17" s="88">
        <v>2811.010371599999</v>
      </c>
      <c r="O17" s="91"/>
      <c r="P17" s="88">
        <v>306.8310501055066</v>
      </c>
      <c r="Q17" s="88">
        <v>137.86546671</v>
      </c>
      <c r="R17" s="91"/>
      <c r="S17" s="88">
        <v>2363.591479777881</v>
      </c>
      <c r="T17" s="88">
        <v>1965.519571823736</v>
      </c>
      <c r="U17" s="88">
        <v>191.2333757402307</v>
      </c>
      <c r="V17" s="92"/>
      <c r="W17" s="100"/>
      <c r="X17" s="100"/>
      <c r="Y17" s="100"/>
      <c r="Z17" s="92"/>
      <c r="AA17" s="92"/>
      <c r="AB17" s="92"/>
      <c r="AC17" s="92"/>
      <c r="AD17" s="92"/>
      <c r="AE17" s="92"/>
      <c r="AF17" s="92"/>
      <c r="AG17" s="92"/>
      <c r="AH17" s="92"/>
      <c r="AI17" s="92"/>
      <c r="AJ17" s="92"/>
      <c r="AK17" s="92"/>
      <c r="AL17" s="92"/>
      <c r="AM17" s="93"/>
    </row>
    <row r="18" ht="12.75" customHeight="1">
      <c r="A18" s="117">
        <f>IF($B18="January",($A$17+1)," ")</f>
        <v>2015</v>
      </c>
      <c r="B18" t="s" s="118">
        <v>100</v>
      </c>
      <c r="C18" s="87"/>
      <c r="D18" s="94">
        <v>3805.470798548316</v>
      </c>
      <c r="E18" s="94">
        <v>3585.175295078865</v>
      </c>
      <c r="F18" s="94">
        <v>220.295503469452</v>
      </c>
      <c r="G18" s="89"/>
      <c r="H18" s="94">
        <v>4367.931373045059</v>
      </c>
      <c r="I18" s="94">
        <v>470.2375601151878</v>
      </c>
      <c r="J18" s="87"/>
      <c r="K18" s="95">
        <v>1693.862357401349</v>
      </c>
      <c r="L18" s="89"/>
      <c r="M18" s="94">
        <v>3498.578505664566</v>
      </c>
      <c r="N18" s="94">
        <v>2531.60643819</v>
      </c>
      <c r="O18" s="89"/>
      <c r="P18" s="94">
        <v>399.115307265306</v>
      </c>
      <c r="Q18" s="94">
        <v>90.012</v>
      </c>
      <c r="R18" s="89"/>
      <c r="S18" s="94">
        <v>2330.618982661477</v>
      </c>
      <c r="T18" s="94">
        <v>1912.832</v>
      </c>
      <c r="U18" s="94">
        <v>145.05918</v>
      </c>
      <c r="V18" s="92"/>
      <c r="W18" s="100"/>
      <c r="X18" s="100"/>
      <c r="Y18" s="100"/>
      <c r="Z18" s="92"/>
      <c r="AA18" s="92"/>
      <c r="AB18" s="92"/>
      <c r="AC18" s="92"/>
      <c r="AD18" s="92"/>
      <c r="AE18" s="92"/>
      <c r="AF18" s="92"/>
      <c r="AG18" s="92"/>
      <c r="AH18" s="92"/>
      <c r="AI18" s="92"/>
      <c r="AJ18" s="92"/>
      <c r="AK18" s="92"/>
      <c r="AL18" s="92"/>
      <c r="AM18" s="93"/>
    </row>
    <row r="19" ht="12.75" customHeight="1">
      <c r="A19" t="s" s="119">
        <f>IF($B19="January",($A$17+1)," ")</f>
        <v>101</v>
      </c>
      <c r="B19" t="s" s="120">
        <v>86</v>
      </c>
      <c r="C19" s="72"/>
      <c r="D19" s="94">
        <v>3209.434976762519</v>
      </c>
      <c r="E19" s="94">
        <v>3042.582058587861</v>
      </c>
      <c r="F19" s="94">
        <v>166.8529181746575</v>
      </c>
      <c r="G19" s="89"/>
      <c r="H19" s="94">
        <v>4730.595067833191</v>
      </c>
      <c r="I19" s="94">
        <v>1124.285038226668</v>
      </c>
      <c r="J19" s="87"/>
      <c r="K19" s="95">
        <v>2522.213899754441</v>
      </c>
      <c r="L19" s="89"/>
      <c r="M19" s="94">
        <v>3288.391786524890</v>
      </c>
      <c r="N19" s="94">
        <v>2235.959078503853</v>
      </c>
      <c r="O19" s="89"/>
      <c r="P19" s="94">
        <v>317.918243081633</v>
      </c>
      <c r="Q19" s="94">
        <v>119.51</v>
      </c>
      <c r="R19" s="89"/>
      <c r="S19" s="94">
        <v>2855.849948651770</v>
      </c>
      <c r="T19" s="94">
        <v>1584.477</v>
      </c>
      <c r="U19" s="94">
        <v>150.412</v>
      </c>
      <c r="V19" s="6"/>
      <c r="W19" s="100"/>
      <c r="X19" s="100"/>
      <c r="Y19" s="100"/>
      <c r="Z19" s="6"/>
      <c r="AA19" s="6"/>
      <c r="AB19" s="6"/>
      <c r="AC19" s="6"/>
      <c r="AD19" s="6"/>
      <c r="AE19" s="6"/>
      <c r="AF19" s="6"/>
      <c r="AG19" s="6"/>
      <c r="AH19" s="6"/>
      <c r="AI19" s="6"/>
      <c r="AJ19" s="6"/>
      <c r="AK19" s="6"/>
      <c r="AL19" s="6"/>
      <c r="AM19" s="7"/>
    </row>
    <row r="20" ht="12.75" customHeight="1">
      <c r="A20" t="s" s="121">
        <v>102</v>
      </c>
      <c r="B20" s="103"/>
      <c r="C20" s="103"/>
      <c r="D20" s="122">
        <f>SUM(D17:D19)</f>
        <v>10644.670428382844</v>
      </c>
      <c r="E20" s="122">
        <f>SUM(E17:E19)</f>
        <v>10027.984414166132</v>
      </c>
      <c r="F20" s="122">
        <f>SUM(F17:F19)</f>
        <v>616.6860142167122</v>
      </c>
      <c r="G20" s="123"/>
      <c r="H20" s="122">
        <f>SUM(H17:H19)</f>
        <v>15019.409084562420</v>
      </c>
      <c r="I20" s="122">
        <f>SUM(I17:I19)</f>
        <v>2394.215926533473</v>
      </c>
      <c r="J20" s="103"/>
      <c r="K20" s="124">
        <f>SUM(K17:K19)</f>
        <v>6786.461642292487</v>
      </c>
      <c r="L20" s="123"/>
      <c r="M20" s="122">
        <f>SUM(M17:M19)</f>
        <v>11601.3285575765</v>
      </c>
      <c r="N20" s="122">
        <f>SUM(N17:N19)</f>
        <v>7578.575888293852</v>
      </c>
      <c r="O20" s="123"/>
      <c r="P20" s="122">
        <f>SUM(P17:P19)</f>
        <v>1023.864600452446</v>
      </c>
      <c r="Q20" s="122">
        <f>SUM(Q17:Q19)</f>
        <v>347.38746671</v>
      </c>
      <c r="R20" s="123"/>
      <c r="S20" s="122">
        <f>SUM(S17:S19)</f>
        <v>7550.060411091128</v>
      </c>
      <c r="T20" s="122">
        <f>SUM(T17:T19)</f>
        <v>5462.828571823737</v>
      </c>
      <c r="U20" s="122">
        <f>SUM(U17:U19)</f>
        <v>486.7045557402307</v>
      </c>
      <c r="V20" s="100"/>
      <c r="W20" s="100"/>
      <c r="X20" s="100"/>
      <c r="Y20" s="100"/>
      <c r="Z20" s="92"/>
      <c r="AA20" s="92"/>
      <c r="AB20" s="92"/>
      <c r="AC20" s="92"/>
      <c r="AD20" s="92"/>
      <c r="AE20" s="92"/>
      <c r="AF20" s="92"/>
      <c r="AG20" s="92"/>
      <c r="AH20" s="92"/>
      <c r="AI20" s="92"/>
      <c r="AJ20" s="92"/>
      <c r="AK20" s="92"/>
      <c r="AL20" s="92"/>
      <c r="AM20" s="93"/>
    </row>
    <row r="21" ht="12.75" customHeight="1">
      <c r="A21" s="108">
        <v>2015</v>
      </c>
      <c r="B21" t="s" s="110">
        <v>99</v>
      </c>
      <c r="C21" s="75"/>
      <c r="D21" s="88">
        <v>4213.047439145419</v>
      </c>
      <c r="E21" s="88">
        <v>3945.310189988570</v>
      </c>
      <c r="F21" s="88">
        <v>267.7372491568493</v>
      </c>
      <c r="G21" s="91"/>
      <c r="H21" s="88">
        <v>4909.655702231667</v>
      </c>
      <c r="I21" s="88">
        <v>429.9599989111671</v>
      </c>
      <c r="J21" s="111"/>
      <c r="K21" s="90">
        <v>1564.424430378903</v>
      </c>
      <c r="L21" s="91"/>
      <c r="M21" s="88">
        <v>3944.951880130285</v>
      </c>
      <c r="N21" s="88">
        <v>3205.08912565</v>
      </c>
      <c r="O21" s="91"/>
      <c r="P21" s="88">
        <v>534.7438231902152</v>
      </c>
      <c r="Q21" s="88">
        <v>84.767</v>
      </c>
      <c r="R21" s="91"/>
      <c r="S21" s="88">
        <v>2384.253631041736</v>
      </c>
      <c r="T21" s="88">
        <v>2009.668778333333</v>
      </c>
      <c r="U21" s="88">
        <v>178.11177</v>
      </c>
      <c r="V21" s="92"/>
      <c r="W21" s="100"/>
      <c r="X21" s="100"/>
      <c r="Y21" s="100"/>
      <c r="Z21" s="92"/>
      <c r="AA21" s="92"/>
      <c r="AB21" s="92"/>
      <c r="AC21" s="92"/>
      <c r="AD21" s="92"/>
      <c r="AE21" s="92"/>
      <c r="AF21" s="92"/>
      <c r="AG21" s="92"/>
      <c r="AH21" s="92"/>
      <c r="AI21" s="92"/>
      <c r="AJ21" s="92"/>
      <c r="AK21" s="92"/>
      <c r="AL21" s="92"/>
      <c r="AM21" s="93"/>
    </row>
    <row r="22" ht="12.75" customHeight="1">
      <c r="A22" s="112">
        <v>2016</v>
      </c>
      <c r="B22" t="s" s="118">
        <v>100</v>
      </c>
      <c r="C22" s="72"/>
      <c r="D22" s="125">
        <v>4203.443576780121</v>
      </c>
      <c r="E22" s="125">
        <v>3937.072072791970</v>
      </c>
      <c r="F22" s="125">
        <v>266.3715039881507</v>
      </c>
      <c r="G22" s="89"/>
      <c r="H22" s="125">
        <v>5451.103825786417</v>
      </c>
      <c r="I22" s="125">
        <v>982.1114323536519</v>
      </c>
      <c r="J22" s="87"/>
      <c r="K22" s="126">
        <v>1927.900501311454</v>
      </c>
      <c r="L22" s="89"/>
      <c r="M22" s="125">
        <v>3879.334944273502</v>
      </c>
      <c r="N22" s="125">
        <v>2824.781596795</v>
      </c>
      <c r="O22" s="89"/>
      <c r="P22" s="125">
        <v>589.657449159263</v>
      </c>
      <c r="Q22" s="94">
        <v>244.594</v>
      </c>
      <c r="R22" s="89"/>
      <c r="S22" s="125">
        <v>2586.181232673689</v>
      </c>
      <c r="T22" s="94">
        <v>2057.897528</v>
      </c>
      <c r="U22" s="94">
        <v>141.85911</v>
      </c>
      <c r="V22" s="92"/>
      <c r="W22" s="100"/>
      <c r="X22" s="100"/>
      <c r="Y22" s="100"/>
      <c r="Z22" s="92"/>
      <c r="AA22" s="92"/>
      <c r="AB22" s="92"/>
      <c r="AC22" s="92"/>
      <c r="AD22" s="92"/>
      <c r="AE22" s="92"/>
      <c r="AF22" s="92"/>
      <c r="AG22" s="92"/>
      <c r="AH22" s="92"/>
      <c r="AI22" s="92"/>
      <c r="AJ22" s="92"/>
      <c r="AK22" s="92"/>
      <c r="AL22" s="92"/>
      <c r="AM22" s="93"/>
    </row>
    <row r="23" ht="12.75" customHeight="1">
      <c r="A23" t="s" s="119">
        <v>101</v>
      </c>
      <c r="B23" t="s" s="114">
        <v>86</v>
      </c>
      <c r="C23" s="72"/>
      <c r="D23" s="94">
        <v>3994.590954828950</v>
      </c>
      <c r="E23" s="94">
        <v>3743.781059078864</v>
      </c>
      <c r="F23" s="94">
        <v>250.8098957500854</v>
      </c>
      <c r="G23" s="89"/>
      <c r="H23" s="94">
        <v>4438.733073198386</v>
      </c>
      <c r="I23" s="94">
        <v>1509.781558519794</v>
      </c>
      <c r="J23" s="87"/>
      <c r="K23" s="95">
        <v>1293.706988854246</v>
      </c>
      <c r="L23" s="89"/>
      <c r="M23" s="94">
        <v>2474.548356330411</v>
      </c>
      <c r="N23" s="94">
        <v>2706.883506004880</v>
      </c>
      <c r="O23" s="89"/>
      <c r="P23" s="94">
        <v>454.4031583481807</v>
      </c>
      <c r="Q23" s="94">
        <v>178.146</v>
      </c>
      <c r="R23" s="89"/>
      <c r="S23" s="94">
        <v>3244.594528180534</v>
      </c>
      <c r="T23" s="94">
        <v>1994.809548</v>
      </c>
      <c r="U23" s="94">
        <v>139.03657</v>
      </c>
      <c r="V23" s="127"/>
      <c r="W23" s="100"/>
      <c r="X23" s="100"/>
      <c r="Y23" s="100"/>
      <c r="Z23" s="6"/>
      <c r="AA23" s="6"/>
      <c r="AB23" s="6"/>
      <c r="AC23" s="6"/>
      <c r="AD23" s="6"/>
      <c r="AE23" s="6"/>
      <c r="AF23" s="6"/>
      <c r="AG23" s="6"/>
      <c r="AH23" s="6"/>
      <c r="AI23" s="6"/>
      <c r="AJ23" s="6"/>
      <c r="AK23" s="6"/>
      <c r="AL23" s="6"/>
      <c r="AM23" s="7"/>
    </row>
    <row r="24" ht="15" customHeight="1">
      <c r="A24" t="s" s="121">
        <v>102</v>
      </c>
      <c r="B24" s="103"/>
      <c r="C24" s="103"/>
      <c r="D24" s="122">
        <f>SUM(D21:D23)</f>
        <v>12411.081970754491</v>
      </c>
      <c r="E24" s="122">
        <f>SUM(E21:E23)</f>
        <v>11626.1633218594</v>
      </c>
      <c r="F24" s="122">
        <f>SUM(F21:F23)</f>
        <v>784.9186488950854</v>
      </c>
      <c r="G24" s="123"/>
      <c r="H24" s="122">
        <f>SUM(H21:H23)</f>
        <v>14799.492601216469</v>
      </c>
      <c r="I24" s="122">
        <f>SUM(I21:I23)</f>
        <v>2921.852989784613</v>
      </c>
      <c r="J24" s="103"/>
      <c r="K24" s="124">
        <f>SUM(K21:K23)</f>
        <v>4786.031920544602</v>
      </c>
      <c r="L24" s="123"/>
      <c r="M24" s="122">
        <f>SUM(M21:M23)</f>
        <v>10298.8351807342</v>
      </c>
      <c r="N24" s="122">
        <f>SUM(N21:N23)</f>
        <v>8736.754228449881</v>
      </c>
      <c r="O24" s="123"/>
      <c r="P24" s="122">
        <f>SUM(P21:P23)</f>
        <v>1578.804430697659</v>
      </c>
      <c r="Q24" s="122">
        <f>SUM(Q21:Q23)</f>
        <v>507.5069999999999</v>
      </c>
      <c r="R24" s="123"/>
      <c r="S24" s="122">
        <f>SUM(S21:S23)</f>
        <v>8215.029391895960</v>
      </c>
      <c r="T24" s="122">
        <f>SUM(T21:T23)</f>
        <v>6062.375854333332</v>
      </c>
      <c r="U24" s="122">
        <f>SUM(U21:U23)</f>
        <v>459.0074499999999</v>
      </c>
      <c r="V24" s="128"/>
      <c r="W24" s="100"/>
      <c r="X24" s="100"/>
      <c r="Y24" s="100"/>
      <c r="Z24" s="92"/>
      <c r="AA24" s="92"/>
      <c r="AB24" s="92"/>
      <c r="AC24" s="92"/>
      <c r="AD24" s="92"/>
      <c r="AE24" s="92"/>
      <c r="AF24" s="92"/>
      <c r="AG24" s="92"/>
      <c r="AH24" s="92"/>
      <c r="AI24" s="92"/>
      <c r="AJ24" s="92"/>
      <c r="AK24" s="92"/>
      <c r="AL24" s="92"/>
      <c r="AM24" s="93"/>
    </row>
    <row r="25" ht="15" customHeight="1">
      <c r="A25" t="s" s="129">
        <v>71</v>
      </c>
      <c r="B25" s="130"/>
      <c r="C25" s="130"/>
      <c r="D25" t="s" s="131">
        <v>103</v>
      </c>
      <c r="E25" t="s" s="131">
        <v>88</v>
      </c>
      <c r="F25" t="s" s="131">
        <v>104</v>
      </c>
      <c r="G25" s="132"/>
      <c r="H25" t="s" s="131">
        <v>105</v>
      </c>
      <c r="I25" t="s" s="131">
        <v>106</v>
      </c>
      <c r="J25" s="130"/>
      <c r="K25" t="s" s="131">
        <v>107</v>
      </c>
      <c r="L25" s="132"/>
      <c r="M25" t="s" s="131">
        <v>108</v>
      </c>
      <c r="N25" t="s" s="131">
        <v>109</v>
      </c>
      <c r="O25" s="132"/>
      <c r="P25" t="s" s="131">
        <v>110</v>
      </c>
      <c r="Q25" t="s" s="131">
        <v>111</v>
      </c>
      <c r="R25" s="132"/>
      <c r="S25" t="s" s="131">
        <v>112</v>
      </c>
      <c r="T25" t="s" s="131">
        <v>113</v>
      </c>
      <c r="U25" t="s" s="131">
        <v>114</v>
      </c>
      <c r="V25" s="127"/>
      <c r="W25" s="100"/>
      <c r="X25" s="6"/>
      <c r="Y25" s="6"/>
      <c r="Z25" s="6"/>
      <c r="AA25" s="6"/>
      <c r="AB25" s="6"/>
      <c r="AC25" s="6"/>
      <c r="AD25" s="6"/>
      <c r="AE25" s="6"/>
      <c r="AF25" s="6"/>
      <c r="AG25" s="6"/>
      <c r="AH25" s="6"/>
      <c r="AI25" s="6"/>
      <c r="AJ25" s="6"/>
      <c r="AK25" s="6"/>
      <c r="AL25" s="6"/>
      <c r="AM25" s="7"/>
    </row>
    <row r="26" ht="12.75" customHeight="1">
      <c r="A26" s="133"/>
      <c r="B26" s="75"/>
      <c r="C26" s="75"/>
      <c r="D26" s="134"/>
      <c r="E26" s="134"/>
      <c r="F26" s="134"/>
      <c r="G26" s="134"/>
      <c r="H26" s="134"/>
      <c r="I26" s="134"/>
      <c r="J26" s="134"/>
      <c r="K26" s="134"/>
      <c r="L26" s="134"/>
      <c r="M26" s="134"/>
      <c r="N26" s="134"/>
      <c r="O26" s="134"/>
      <c r="P26" s="134"/>
      <c r="Q26" s="134"/>
      <c r="R26" s="134"/>
      <c r="S26" s="134"/>
      <c r="T26" s="134"/>
      <c r="U26" s="134"/>
      <c r="V26" s="127"/>
      <c r="W26" s="127"/>
      <c r="X26" s="6"/>
      <c r="Y26" s="6"/>
      <c r="Z26" s="6"/>
      <c r="AA26" s="6"/>
      <c r="AB26" s="6"/>
      <c r="AC26" s="6"/>
      <c r="AD26" s="6"/>
      <c r="AE26" s="6"/>
      <c r="AF26" s="6"/>
      <c r="AG26" s="6"/>
      <c r="AH26" s="6"/>
      <c r="AI26" s="6"/>
      <c r="AJ26" s="6"/>
      <c r="AK26" s="6"/>
      <c r="AL26" s="6"/>
      <c r="AM26" s="7"/>
    </row>
    <row r="27" ht="12.75" customHeight="1">
      <c r="A27" t="s" s="135">
        <v>115</v>
      </c>
      <c r="B27" s="136"/>
      <c r="C27" s="137"/>
      <c r="D27" s="137"/>
      <c r="E27" s="137"/>
      <c r="F27" s="137"/>
      <c r="G27" s="137"/>
      <c r="H27" s="137"/>
      <c r="I27" s="138"/>
      <c r="J27" s="137"/>
      <c r="K27" s="139"/>
      <c r="L27" s="137"/>
      <c r="M27" s="138"/>
      <c r="N27" s="138"/>
      <c r="O27" s="137"/>
      <c r="P27" s="138"/>
      <c r="Q27" s="138"/>
      <c r="R27" s="137"/>
      <c r="S27" s="138"/>
      <c r="T27" s="138"/>
      <c r="U27" s="138"/>
      <c r="V27" s="137"/>
      <c r="W27" s="137"/>
      <c r="X27" s="137"/>
      <c r="Y27" s="137"/>
      <c r="Z27" s="137"/>
      <c r="AA27" s="137"/>
      <c r="AB27" s="137"/>
      <c r="AC27" s="137"/>
      <c r="AD27" s="137"/>
      <c r="AE27" s="137"/>
      <c r="AF27" s="137"/>
      <c r="AG27" s="137"/>
      <c r="AH27" s="137"/>
      <c r="AI27" s="137"/>
      <c r="AJ27" s="137"/>
      <c r="AK27" s="137"/>
      <c r="AL27" s="137"/>
      <c r="AM27" s="140"/>
    </row>
    <row r="28" ht="12.75" customHeight="1">
      <c r="A28" t="s" s="135">
        <v>116</v>
      </c>
      <c r="B28" s="136"/>
      <c r="C28" s="137"/>
      <c r="D28" s="137"/>
      <c r="E28" s="137"/>
      <c r="F28" s="137"/>
      <c r="G28" s="137"/>
      <c r="H28" s="137"/>
      <c r="I28" s="137"/>
      <c r="J28" s="137"/>
      <c r="K28" s="141"/>
      <c r="L28" s="137"/>
      <c r="M28" s="138"/>
      <c r="N28" s="138"/>
      <c r="O28" s="137"/>
      <c r="P28" s="138"/>
      <c r="Q28" s="138"/>
      <c r="R28" s="137"/>
      <c r="S28" s="138"/>
      <c r="T28" s="138"/>
      <c r="U28" s="137"/>
      <c r="V28" s="137"/>
      <c r="W28" s="137"/>
      <c r="X28" s="137"/>
      <c r="Y28" s="137"/>
      <c r="Z28" s="137"/>
      <c r="AA28" s="137"/>
      <c r="AB28" s="137"/>
      <c r="AC28" s="137"/>
      <c r="AD28" s="137"/>
      <c r="AE28" s="137"/>
      <c r="AF28" s="137"/>
      <c r="AG28" s="137"/>
      <c r="AH28" s="137"/>
      <c r="AI28" s="137"/>
      <c r="AJ28" s="137"/>
      <c r="AK28" s="137"/>
      <c r="AL28" s="137"/>
      <c r="AM28" s="140"/>
    </row>
    <row r="29" ht="12.75" customHeight="1">
      <c r="A29" t="s" s="135">
        <v>117</v>
      </c>
      <c r="B29" s="136"/>
      <c r="C29" s="137"/>
      <c r="D29" s="137"/>
      <c r="E29" s="137"/>
      <c r="F29" s="137"/>
      <c r="G29" s="137"/>
      <c r="H29" s="137"/>
      <c r="I29" s="137"/>
      <c r="J29" s="137"/>
      <c r="K29" s="136"/>
      <c r="L29" s="137"/>
      <c r="M29" s="137"/>
      <c r="N29" s="137"/>
      <c r="O29" s="137"/>
      <c r="P29" s="137"/>
      <c r="Q29" s="137"/>
      <c r="R29" s="137"/>
      <c r="S29" s="138"/>
      <c r="T29" s="137"/>
      <c r="U29" s="137"/>
      <c r="V29" s="137"/>
      <c r="W29" s="137"/>
      <c r="X29" s="137"/>
      <c r="Y29" s="137"/>
      <c r="Z29" s="137"/>
      <c r="AA29" s="137"/>
      <c r="AB29" s="137"/>
      <c r="AC29" s="137"/>
      <c r="AD29" s="137"/>
      <c r="AE29" s="137"/>
      <c r="AF29" s="137"/>
      <c r="AG29" s="137"/>
      <c r="AH29" s="137"/>
      <c r="AI29" s="137"/>
      <c r="AJ29" s="137"/>
      <c r="AK29" s="137"/>
      <c r="AL29" s="137"/>
      <c r="AM29" s="140"/>
    </row>
    <row r="30" ht="12.75" customHeight="1">
      <c r="A30" t="s" s="135">
        <v>118</v>
      </c>
      <c r="B30" s="136"/>
      <c r="C30" s="137"/>
      <c r="D30" s="137"/>
      <c r="E30" s="137"/>
      <c r="F30" s="137"/>
      <c r="G30" s="137"/>
      <c r="H30" s="137"/>
      <c r="I30" s="137"/>
      <c r="J30" s="137"/>
      <c r="K30" s="136"/>
      <c r="L30" s="137"/>
      <c r="M30" s="137"/>
      <c r="N30" s="137"/>
      <c r="O30" s="137"/>
      <c r="P30" s="137"/>
      <c r="Q30" s="137"/>
      <c r="R30" s="137"/>
      <c r="S30" s="138"/>
      <c r="T30" s="137"/>
      <c r="U30" s="137"/>
      <c r="V30" s="137"/>
      <c r="W30" s="137"/>
      <c r="X30" s="137"/>
      <c r="Y30" s="137"/>
      <c r="Z30" s="137"/>
      <c r="AA30" s="137"/>
      <c r="AB30" s="137"/>
      <c r="AC30" s="137"/>
      <c r="AD30" s="137"/>
      <c r="AE30" s="137"/>
      <c r="AF30" s="137"/>
      <c r="AG30" s="137"/>
      <c r="AH30" s="137"/>
      <c r="AI30" s="137"/>
      <c r="AJ30" s="137"/>
      <c r="AK30" s="137"/>
      <c r="AL30" s="137"/>
      <c r="AM30" s="140"/>
    </row>
    <row r="31" ht="12.75" customHeight="1">
      <c r="A31" t="s" s="135">
        <v>119</v>
      </c>
      <c r="B31" s="136"/>
      <c r="C31" s="137"/>
      <c r="D31" s="137"/>
      <c r="E31" s="137"/>
      <c r="F31" s="137"/>
      <c r="G31" s="137"/>
      <c r="H31" s="137"/>
      <c r="I31" s="137"/>
      <c r="J31" s="137"/>
      <c r="K31" s="136"/>
      <c r="L31" s="137"/>
      <c r="M31" s="137"/>
      <c r="N31" s="137"/>
      <c r="O31" s="137"/>
      <c r="P31" s="137"/>
      <c r="Q31" s="137"/>
      <c r="R31" s="137"/>
      <c r="S31" s="138"/>
      <c r="T31" s="137"/>
      <c r="U31" s="137"/>
      <c r="V31" s="137"/>
      <c r="W31" s="137"/>
      <c r="X31" s="137"/>
      <c r="Y31" s="137"/>
      <c r="Z31" s="137"/>
      <c r="AA31" s="137"/>
      <c r="AB31" s="137"/>
      <c r="AC31" s="137"/>
      <c r="AD31" s="137"/>
      <c r="AE31" s="137"/>
      <c r="AF31" s="137"/>
      <c r="AG31" s="137"/>
      <c r="AH31" s="137"/>
      <c r="AI31" s="137"/>
      <c r="AJ31" s="137"/>
      <c r="AK31" s="137"/>
      <c r="AL31" s="137"/>
      <c r="AM31" s="140"/>
    </row>
    <row r="32" ht="12.75" customHeight="1">
      <c r="A32" t="s" s="135">
        <v>120</v>
      </c>
      <c r="B32" s="136"/>
      <c r="C32" s="137"/>
      <c r="D32" s="137"/>
      <c r="E32" s="137"/>
      <c r="F32" s="137"/>
      <c r="G32" s="137"/>
      <c r="H32" s="137"/>
      <c r="I32" s="137"/>
      <c r="J32" s="137"/>
      <c r="K32" s="136"/>
      <c r="L32" s="137"/>
      <c r="M32" s="137"/>
      <c r="N32" s="137"/>
      <c r="O32" s="137"/>
      <c r="P32" s="137"/>
      <c r="Q32" s="137"/>
      <c r="R32" s="137"/>
      <c r="S32" s="138"/>
      <c r="T32" s="137"/>
      <c r="U32" s="137"/>
      <c r="V32" s="137"/>
      <c r="W32" s="137"/>
      <c r="X32" s="137"/>
      <c r="Y32" s="137"/>
      <c r="Z32" s="137"/>
      <c r="AA32" s="137"/>
      <c r="AB32" s="137"/>
      <c r="AC32" s="137"/>
      <c r="AD32" s="137"/>
      <c r="AE32" s="137"/>
      <c r="AF32" s="137"/>
      <c r="AG32" s="137"/>
      <c r="AH32" s="137"/>
      <c r="AI32" s="137"/>
      <c r="AJ32" s="137"/>
      <c r="AK32" s="137"/>
      <c r="AL32" s="137"/>
      <c r="AM32" s="140"/>
    </row>
    <row r="33" ht="12.75" customHeight="1">
      <c r="A33" t="s" s="135">
        <v>121</v>
      </c>
      <c r="B33" s="136"/>
      <c r="C33" s="137"/>
      <c r="D33" s="137"/>
      <c r="E33" s="137"/>
      <c r="F33" s="137"/>
      <c r="G33" s="137"/>
      <c r="H33" s="137"/>
      <c r="I33" s="137"/>
      <c r="J33" s="137"/>
      <c r="K33" s="136"/>
      <c r="L33" s="137"/>
      <c r="M33" s="137"/>
      <c r="N33" s="137"/>
      <c r="O33" s="137"/>
      <c r="P33" s="137"/>
      <c r="Q33" s="137"/>
      <c r="R33" s="137"/>
      <c r="S33" s="138"/>
      <c r="T33" s="137"/>
      <c r="U33" s="137"/>
      <c r="V33" s="137"/>
      <c r="W33" s="137"/>
      <c r="X33" s="137"/>
      <c r="Y33" s="137"/>
      <c r="Z33" s="137"/>
      <c r="AA33" s="137"/>
      <c r="AB33" s="137"/>
      <c r="AC33" s="137"/>
      <c r="AD33" s="137"/>
      <c r="AE33" s="137"/>
      <c r="AF33" s="137"/>
      <c r="AG33" s="137"/>
      <c r="AH33" s="137"/>
      <c r="AI33" s="137"/>
      <c r="AJ33" s="137"/>
      <c r="AK33" s="137"/>
      <c r="AL33" s="137"/>
      <c r="AM33" s="140"/>
    </row>
    <row r="34" ht="12.75" customHeight="1">
      <c r="A34" t="s" s="135">
        <v>122</v>
      </c>
      <c r="B34" s="136"/>
      <c r="C34" s="137"/>
      <c r="D34" s="137"/>
      <c r="E34" s="137"/>
      <c r="F34" s="137"/>
      <c r="G34" s="137"/>
      <c r="H34" s="137"/>
      <c r="I34" s="137"/>
      <c r="J34" s="137"/>
      <c r="K34" s="136"/>
      <c r="L34" s="137"/>
      <c r="M34" s="137"/>
      <c r="N34" s="137"/>
      <c r="O34" s="137"/>
      <c r="P34" s="137"/>
      <c r="Q34" s="137"/>
      <c r="R34" s="137"/>
      <c r="S34" s="138"/>
      <c r="T34" s="137"/>
      <c r="U34" s="137"/>
      <c r="V34" s="137"/>
      <c r="W34" s="137"/>
      <c r="X34" s="137"/>
      <c r="Y34" s="137"/>
      <c r="Z34" s="137"/>
      <c r="AA34" s="137"/>
      <c r="AB34" s="137"/>
      <c r="AC34" s="137"/>
      <c r="AD34" s="137"/>
      <c r="AE34" s="137"/>
      <c r="AF34" s="137"/>
      <c r="AG34" s="137"/>
      <c r="AH34" s="137"/>
      <c r="AI34" s="137"/>
      <c r="AJ34" s="137"/>
      <c r="AK34" s="137"/>
      <c r="AL34" s="137"/>
      <c r="AM34" s="140"/>
    </row>
    <row r="35" ht="12.75" customHeight="1">
      <c r="A35" t="s" s="135">
        <v>123</v>
      </c>
      <c r="B35" s="136"/>
      <c r="C35" s="137"/>
      <c r="D35" s="137"/>
      <c r="E35" s="137"/>
      <c r="F35" s="137"/>
      <c r="G35" s="137"/>
      <c r="H35" s="137"/>
      <c r="I35" s="137"/>
      <c r="J35" s="137"/>
      <c r="K35" s="136"/>
      <c r="L35" s="137"/>
      <c r="M35" s="137"/>
      <c r="N35" s="137"/>
      <c r="O35" s="137"/>
      <c r="P35" s="137"/>
      <c r="Q35" s="137"/>
      <c r="R35" s="137"/>
      <c r="S35" s="138"/>
      <c r="T35" s="138"/>
      <c r="U35" s="137"/>
      <c r="V35" s="137"/>
      <c r="W35" s="137"/>
      <c r="X35" s="137"/>
      <c r="Y35" s="137"/>
      <c r="Z35" s="137"/>
      <c r="AA35" s="137"/>
      <c r="AB35" s="137"/>
      <c r="AC35" s="137"/>
      <c r="AD35" s="137"/>
      <c r="AE35" s="137"/>
      <c r="AF35" s="137"/>
      <c r="AG35" s="137"/>
      <c r="AH35" s="137"/>
      <c r="AI35" s="137"/>
      <c r="AJ35" s="137"/>
      <c r="AK35" s="137"/>
      <c r="AL35" s="137"/>
      <c r="AM35" s="140"/>
    </row>
    <row r="36" ht="12.75" customHeight="1">
      <c r="A36" t="s" s="142">
        <v>124</v>
      </c>
      <c r="B36" s="136"/>
      <c r="C36" s="137"/>
      <c r="D36" s="137"/>
      <c r="E36" s="137"/>
      <c r="F36" s="137"/>
      <c r="G36" s="137"/>
      <c r="H36" s="137"/>
      <c r="I36" s="137"/>
      <c r="J36" s="137"/>
      <c r="K36" s="136"/>
      <c r="L36" s="137"/>
      <c r="M36" s="137"/>
      <c r="N36" s="137"/>
      <c r="O36" s="137"/>
      <c r="P36" s="137"/>
      <c r="Q36" s="137"/>
      <c r="R36" s="137"/>
      <c r="S36" s="138"/>
      <c r="T36" s="137"/>
      <c r="U36" s="137"/>
      <c r="V36" s="137"/>
      <c r="W36" s="137"/>
      <c r="X36" s="137"/>
      <c r="Y36" s="137"/>
      <c r="Z36" s="137"/>
      <c r="AA36" s="137"/>
      <c r="AB36" s="137"/>
      <c r="AC36" s="137"/>
      <c r="AD36" s="137"/>
      <c r="AE36" s="137"/>
      <c r="AF36" s="137"/>
      <c r="AG36" s="137"/>
      <c r="AH36" s="137"/>
      <c r="AI36" s="137"/>
      <c r="AJ36" s="137"/>
      <c r="AK36" s="137"/>
      <c r="AL36" s="137"/>
      <c r="AM36" s="140"/>
    </row>
    <row r="37" ht="12.75" customHeight="1">
      <c r="A37" t="s" s="143">
        <v>125</v>
      </c>
      <c r="B37" s="136"/>
      <c r="C37" s="137"/>
      <c r="D37" s="137"/>
      <c r="E37" s="137"/>
      <c r="F37" s="137"/>
      <c r="G37" s="137"/>
      <c r="H37" s="137"/>
      <c r="I37" s="137"/>
      <c r="J37" s="137"/>
      <c r="K37" s="136"/>
      <c r="L37" s="137"/>
      <c r="M37" s="137"/>
      <c r="N37" s="137"/>
      <c r="O37" s="137"/>
      <c r="P37" s="137"/>
      <c r="Q37" s="137"/>
      <c r="R37" s="137"/>
      <c r="S37" s="138"/>
      <c r="T37" s="137"/>
      <c r="U37" s="137"/>
      <c r="V37" s="137"/>
      <c r="W37" s="137"/>
      <c r="X37" s="137"/>
      <c r="Y37" s="137"/>
      <c r="Z37" s="137"/>
      <c r="AA37" s="137"/>
      <c r="AB37" s="137"/>
      <c r="AC37" s="137"/>
      <c r="AD37" s="137"/>
      <c r="AE37" s="137"/>
      <c r="AF37" s="137"/>
      <c r="AG37" s="137"/>
      <c r="AH37" s="137"/>
      <c r="AI37" s="137"/>
      <c r="AJ37" s="137"/>
      <c r="AK37" s="137"/>
      <c r="AL37" s="137"/>
      <c r="AM37" s="140"/>
    </row>
    <row r="38" ht="12.75" customHeight="1">
      <c r="A38" t="s" s="144">
        <v>126</v>
      </c>
      <c r="B38" s="136"/>
      <c r="C38" s="137"/>
      <c r="D38" s="137"/>
      <c r="E38" s="137"/>
      <c r="F38" s="137"/>
      <c r="G38" s="137"/>
      <c r="H38" s="137"/>
      <c r="I38" s="137"/>
      <c r="J38" s="137"/>
      <c r="K38" s="136"/>
      <c r="L38" s="137"/>
      <c r="M38" s="137"/>
      <c r="N38" s="137"/>
      <c r="O38" s="137"/>
      <c r="P38" s="137"/>
      <c r="Q38" s="137"/>
      <c r="R38" s="137"/>
      <c r="S38" s="138"/>
      <c r="T38" s="137"/>
      <c r="U38" s="137"/>
      <c r="V38" s="137"/>
      <c r="W38" s="137"/>
      <c r="X38" s="137"/>
      <c r="Y38" s="137"/>
      <c r="Z38" s="137"/>
      <c r="AA38" s="137"/>
      <c r="AB38" s="137"/>
      <c r="AC38" s="137"/>
      <c r="AD38" s="137"/>
      <c r="AE38" s="137"/>
      <c r="AF38" s="137"/>
      <c r="AG38" s="137"/>
      <c r="AH38" s="137"/>
      <c r="AI38" s="137"/>
      <c r="AJ38" s="137"/>
      <c r="AK38" s="137"/>
      <c r="AL38" s="137"/>
      <c r="AM38" s="140"/>
    </row>
    <row r="39" ht="12" customHeight="1">
      <c r="A39" s="145"/>
      <c r="B39" s="127"/>
      <c r="C39" s="146"/>
      <c r="D39" s="6"/>
      <c r="E39" s="6"/>
      <c r="F39" s="6"/>
      <c r="G39" s="6"/>
      <c r="H39" s="6"/>
      <c r="I39" s="6"/>
      <c r="J39" s="6"/>
      <c r="K39" s="127"/>
      <c r="L39" s="6"/>
      <c r="M39" s="6"/>
      <c r="N39" s="6"/>
      <c r="O39" s="6"/>
      <c r="P39" s="6"/>
      <c r="Q39" s="6"/>
      <c r="R39" s="6"/>
      <c r="S39" s="127"/>
      <c r="T39" s="146"/>
      <c r="U39" s="6"/>
      <c r="V39" s="6"/>
      <c r="W39" s="6"/>
      <c r="X39" s="6"/>
      <c r="Y39" s="6"/>
      <c r="Z39" s="6"/>
      <c r="AA39" s="6"/>
      <c r="AB39" s="6"/>
      <c r="AC39" s="6"/>
      <c r="AD39" s="6"/>
      <c r="AE39" s="6"/>
      <c r="AF39" s="6"/>
      <c r="AG39" s="6"/>
      <c r="AH39" s="6"/>
      <c r="AI39" s="6"/>
      <c r="AJ39" s="6"/>
      <c r="AK39" s="6"/>
      <c r="AL39" s="6"/>
      <c r="AM39" s="7"/>
    </row>
    <row r="40" ht="13.35" customHeight="1">
      <c r="A40" t="s" s="147">
        <v>50</v>
      </c>
      <c r="B40" s="72"/>
      <c r="C40" s="72"/>
      <c r="D40" s="72"/>
      <c r="E40" s="73"/>
      <c r="F40" s="73"/>
      <c r="G40" s="73"/>
      <c r="H40" s="81"/>
      <c r="I40" s="73"/>
      <c r="J40" s="73"/>
      <c r="K40" s="73"/>
      <c r="L40" s="73"/>
      <c r="M40" s="73"/>
      <c r="N40" s="73"/>
      <c r="O40" s="81"/>
      <c r="P40" s="73"/>
      <c r="Q40" s="73"/>
      <c r="R40" s="72"/>
      <c r="S40" s="73"/>
      <c r="T40" s="73"/>
      <c r="U40" s="73"/>
      <c r="V40" s="6"/>
      <c r="W40" s="6"/>
      <c r="X40" s="6"/>
      <c r="Y40" s="6"/>
      <c r="Z40" s="6"/>
      <c r="AA40" s="6"/>
      <c r="AB40" s="6"/>
      <c r="AC40" s="6"/>
      <c r="AD40" s="6"/>
      <c r="AE40" s="6"/>
      <c r="AF40" s="6"/>
      <c r="AG40" s="6"/>
      <c r="AH40" s="6"/>
      <c r="AI40" s="6"/>
      <c r="AJ40" s="6"/>
      <c r="AK40" s="6"/>
      <c r="AL40" s="6"/>
      <c r="AM40" s="7"/>
    </row>
    <row r="41" ht="13.35" customHeight="1">
      <c r="A41" s="117"/>
      <c r="B41" s="72"/>
      <c r="C41" s="72"/>
      <c r="D41" s="72"/>
      <c r="E41" s="73"/>
      <c r="F41" s="73"/>
      <c r="G41" s="73"/>
      <c r="H41" s="81"/>
      <c r="I41" s="73"/>
      <c r="J41" s="73"/>
      <c r="K41" s="73"/>
      <c r="L41" s="73"/>
      <c r="M41" s="73"/>
      <c r="N41" s="148"/>
      <c r="O41" s="81"/>
      <c r="P41" s="73"/>
      <c r="Q41" s="73"/>
      <c r="R41" s="72"/>
      <c r="S41" s="73"/>
      <c r="T41" s="73"/>
      <c r="U41" s="73"/>
      <c r="V41" s="6"/>
      <c r="W41" s="6"/>
      <c r="X41" s="6"/>
      <c r="Y41" s="6"/>
      <c r="Z41" s="6"/>
      <c r="AA41" s="6"/>
      <c r="AB41" s="6"/>
      <c r="AC41" s="6"/>
      <c r="AD41" s="6"/>
      <c r="AE41" s="6"/>
      <c r="AF41" s="6"/>
      <c r="AG41" s="6"/>
      <c r="AH41" s="6"/>
      <c r="AI41" s="6"/>
      <c r="AJ41" s="6"/>
      <c r="AK41" s="6"/>
      <c r="AL41" s="6"/>
      <c r="AM41" s="7"/>
    </row>
    <row r="42" ht="15" customHeight="1">
      <c r="A42" s="117"/>
      <c r="B42" s="72"/>
      <c r="C42" s="72"/>
      <c r="D42" s="72"/>
      <c r="E42" s="73"/>
      <c r="F42" s="73"/>
      <c r="G42" s="73"/>
      <c r="H42" s="81"/>
      <c r="I42" s="73"/>
      <c r="J42" s="73"/>
      <c r="K42" s="73"/>
      <c r="L42" s="73"/>
      <c r="M42" s="73"/>
      <c r="N42" s="148"/>
      <c r="O42" s="81"/>
      <c r="P42" s="73"/>
      <c r="Q42" s="73"/>
      <c r="R42" s="72"/>
      <c r="S42" s="73"/>
      <c r="T42" s="73"/>
      <c r="U42" s="73"/>
      <c r="V42" s="6"/>
      <c r="W42" s="6"/>
      <c r="X42" s="6"/>
      <c r="Y42" s="6"/>
      <c r="Z42" s="6"/>
      <c r="AA42" s="6"/>
      <c r="AB42" s="6"/>
      <c r="AC42" s="6"/>
      <c r="AD42" s="6"/>
      <c r="AE42" s="6"/>
      <c r="AF42" s="6"/>
      <c r="AG42" s="6"/>
      <c r="AH42" s="6"/>
      <c r="AI42" s="6"/>
      <c r="AJ42" s="6"/>
      <c r="AK42" s="6"/>
      <c r="AL42" s="6"/>
      <c r="AM42" s="7"/>
    </row>
    <row r="43" ht="13.35" customHeight="1">
      <c r="A43" s="86"/>
      <c r="B43" s="72"/>
      <c r="C43" s="72"/>
      <c r="D43" s="72"/>
      <c r="E43" s="73"/>
      <c r="F43" s="73"/>
      <c r="G43" s="73"/>
      <c r="H43" s="81"/>
      <c r="I43" s="73"/>
      <c r="J43" s="73"/>
      <c r="K43" s="73"/>
      <c r="L43" s="73"/>
      <c r="M43" s="73"/>
      <c r="N43" s="73"/>
      <c r="O43" s="81"/>
      <c r="P43" s="73"/>
      <c r="Q43" s="73"/>
      <c r="R43" s="72"/>
      <c r="S43" s="73"/>
      <c r="T43" s="73"/>
      <c r="U43" s="73"/>
      <c r="V43" s="6"/>
      <c r="W43" s="6"/>
      <c r="X43" s="6"/>
      <c r="Y43" s="6"/>
      <c r="Z43" s="6"/>
      <c r="AA43" s="6"/>
      <c r="AB43" s="6"/>
      <c r="AC43" s="6"/>
      <c r="AD43" s="6"/>
      <c r="AE43" s="6"/>
      <c r="AF43" s="6"/>
      <c r="AG43" s="6"/>
      <c r="AH43" s="6"/>
      <c r="AI43" s="6"/>
      <c r="AJ43" s="6"/>
      <c r="AK43" s="6"/>
      <c r="AL43" s="6"/>
      <c r="AM43" s="7"/>
    </row>
    <row r="44" ht="13.35" customHeight="1">
      <c r="A44" s="86"/>
      <c r="B44" s="72"/>
      <c r="C44" s="72"/>
      <c r="D44" s="72"/>
      <c r="E44" s="73"/>
      <c r="F44" s="73"/>
      <c r="G44" s="73"/>
      <c r="H44" s="81"/>
      <c r="I44" s="73"/>
      <c r="J44" s="73"/>
      <c r="K44" s="73"/>
      <c r="L44" s="73"/>
      <c r="M44" s="73"/>
      <c r="N44" s="73"/>
      <c r="O44" s="81"/>
      <c r="P44" s="73"/>
      <c r="Q44" s="73"/>
      <c r="R44" s="72"/>
      <c r="S44" s="73"/>
      <c r="T44" s="73"/>
      <c r="U44" s="73"/>
      <c r="V44" s="6"/>
      <c r="W44" s="6"/>
      <c r="X44" s="6"/>
      <c r="Y44" s="6"/>
      <c r="Z44" s="6"/>
      <c r="AA44" s="6"/>
      <c r="AB44" s="6"/>
      <c r="AC44" s="6"/>
      <c r="AD44" s="6"/>
      <c r="AE44" s="6"/>
      <c r="AF44" s="6"/>
      <c r="AG44" s="6"/>
      <c r="AH44" s="6"/>
      <c r="AI44" s="6"/>
      <c r="AJ44" s="6"/>
      <c r="AK44" s="6"/>
      <c r="AL44" s="6"/>
      <c r="AM44" s="7"/>
    </row>
    <row r="45" ht="13.35" customHeight="1">
      <c r="A45" s="86"/>
      <c r="B45" s="72"/>
      <c r="C45" s="72"/>
      <c r="D45" s="72"/>
      <c r="E45" s="73"/>
      <c r="F45" s="73"/>
      <c r="G45" s="73"/>
      <c r="H45" s="81"/>
      <c r="I45" s="73"/>
      <c r="J45" s="73"/>
      <c r="K45" s="73"/>
      <c r="L45" s="73"/>
      <c r="M45" s="73"/>
      <c r="N45" s="73"/>
      <c r="O45" s="81"/>
      <c r="P45" s="73"/>
      <c r="Q45" s="73"/>
      <c r="R45" s="72"/>
      <c r="S45" s="73"/>
      <c r="T45" s="73"/>
      <c r="U45" s="73"/>
      <c r="V45" s="6"/>
      <c r="W45" s="6"/>
      <c r="X45" s="6"/>
      <c r="Y45" s="6"/>
      <c r="Z45" s="6"/>
      <c r="AA45" s="6"/>
      <c r="AB45" s="6"/>
      <c r="AC45" s="6"/>
      <c r="AD45" s="6"/>
      <c r="AE45" s="6"/>
      <c r="AF45" s="6"/>
      <c r="AG45" s="6"/>
      <c r="AH45" s="6"/>
      <c r="AI45" s="6"/>
      <c r="AJ45" s="6"/>
      <c r="AK45" s="6"/>
      <c r="AL45" s="6"/>
      <c r="AM45" s="7"/>
    </row>
    <row r="46" ht="13.35" customHeight="1">
      <c r="A46" s="86"/>
      <c r="B46" s="72"/>
      <c r="C46" s="72"/>
      <c r="D46" s="72"/>
      <c r="E46" s="73"/>
      <c r="F46" s="73"/>
      <c r="G46" s="73"/>
      <c r="H46" s="81"/>
      <c r="I46" s="73"/>
      <c r="J46" s="73"/>
      <c r="K46" s="73"/>
      <c r="L46" s="73"/>
      <c r="M46" s="73"/>
      <c r="N46" s="73"/>
      <c r="O46" s="81"/>
      <c r="P46" s="73"/>
      <c r="Q46" s="73"/>
      <c r="R46" s="72"/>
      <c r="S46" s="73"/>
      <c r="T46" s="73"/>
      <c r="U46" s="73"/>
      <c r="V46" s="6"/>
      <c r="W46" s="6"/>
      <c r="X46" s="6"/>
      <c r="Y46" s="6"/>
      <c r="Z46" s="6"/>
      <c r="AA46" s="6"/>
      <c r="AB46" s="6"/>
      <c r="AC46" s="6"/>
      <c r="AD46" s="6"/>
      <c r="AE46" s="6"/>
      <c r="AF46" s="6"/>
      <c r="AG46" s="6"/>
      <c r="AH46" s="6"/>
      <c r="AI46" s="6"/>
      <c r="AJ46" s="6"/>
      <c r="AK46" s="6"/>
      <c r="AL46" s="6"/>
      <c r="AM46" s="7"/>
    </row>
    <row r="47" ht="13.35" customHeight="1">
      <c r="A47" s="135"/>
      <c r="B47" s="72"/>
      <c r="C47" s="72"/>
      <c r="D47" s="72"/>
      <c r="E47" s="73"/>
      <c r="F47" s="73"/>
      <c r="G47" s="73"/>
      <c r="H47" s="81"/>
      <c r="I47" s="73"/>
      <c r="J47" s="73"/>
      <c r="K47" s="73"/>
      <c r="L47" s="73"/>
      <c r="M47" s="73"/>
      <c r="N47" s="73"/>
      <c r="O47" s="81"/>
      <c r="P47" s="73"/>
      <c r="Q47" s="73"/>
      <c r="R47" s="72"/>
      <c r="S47" s="73"/>
      <c r="T47" s="73"/>
      <c r="U47" s="73"/>
      <c r="V47" s="6"/>
      <c r="W47" s="6"/>
      <c r="X47" s="6"/>
      <c r="Y47" s="6"/>
      <c r="Z47" s="6"/>
      <c r="AA47" s="6"/>
      <c r="AB47" s="6"/>
      <c r="AC47" s="6"/>
      <c r="AD47" s="6"/>
      <c r="AE47" s="6"/>
      <c r="AF47" s="6"/>
      <c r="AG47" s="6"/>
      <c r="AH47" s="6"/>
      <c r="AI47" s="6"/>
      <c r="AJ47" s="6"/>
      <c r="AK47" s="6"/>
      <c r="AL47" s="6"/>
      <c r="AM47" s="7"/>
    </row>
    <row r="48" ht="13.35" customHeight="1">
      <c r="A48" s="149"/>
      <c r="B48" s="87"/>
      <c r="C48" s="87"/>
      <c r="D48" s="72"/>
      <c r="E48" s="73"/>
      <c r="F48" s="73"/>
      <c r="G48" s="73"/>
      <c r="H48" s="81"/>
      <c r="I48" s="73"/>
      <c r="J48" s="73"/>
      <c r="K48" s="73"/>
      <c r="L48" s="73"/>
      <c r="M48" s="73"/>
      <c r="N48" s="73"/>
      <c r="O48" s="81"/>
      <c r="P48" s="73"/>
      <c r="Q48" s="73"/>
      <c r="R48" s="72"/>
      <c r="S48" s="73"/>
      <c r="T48" s="73"/>
      <c r="U48" s="73"/>
      <c r="V48" s="6"/>
      <c r="W48" s="6"/>
      <c r="X48" s="6"/>
      <c r="Y48" s="6"/>
      <c r="Z48" s="6"/>
      <c r="AA48" s="6"/>
      <c r="AB48" s="6"/>
      <c r="AC48" s="6"/>
      <c r="AD48" s="6"/>
      <c r="AE48" s="6"/>
      <c r="AF48" s="6"/>
      <c r="AG48" s="6"/>
      <c r="AH48" s="6"/>
      <c r="AI48" s="6"/>
      <c r="AJ48" s="6"/>
      <c r="AK48" s="6"/>
      <c r="AL48" s="6"/>
      <c r="AM48" s="7"/>
    </row>
    <row r="49" ht="13.35" customHeight="1">
      <c r="A49" s="112"/>
      <c r="B49" s="150"/>
      <c r="C49" s="87"/>
      <c r="D49" s="72"/>
      <c r="E49" s="73"/>
      <c r="F49" s="73"/>
      <c r="G49" s="73"/>
      <c r="H49" s="81"/>
      <c r="I49" s="73"/>
      <c r="J49" s="73"/>
      <c r="K49" s="73"/>
      <c r="L49" s="73"/>
      <c r="M49" s="73"/>
      <c r="N49" s="73"/>
      <c r="O49" s="81"/>
      <c r="P49" s="73"/>
      <c r="Q49" s="73"/>
      <c r="R49" s="72"/>
      <c r="S49" s="73"/>
      <c r="T49" s="73"/>
      <c r="U49" s="73"/>
      <c r="V49" s="6"/>
      <c r="W49" s="6"/>
      <c r="X49" s="6"/>
      <c r="Y49" s="6"/>
      <c r="Z49" s="6"/>
      <c r="AA49" s="6"/>
      <c r="AB49" s="6"/>
      <c r="AC49" s="6"/>
      <c r="AD49" s="6"/>
      <c r="AE49" s="6"/>
      <c r="AF49" s="6"/>
      <c r="AG49" s="6"/>
      <c r="AH49" s="6"/>
      <c r="AI49" s="6"/>
      <c r="AJ49" s="6"/>
      <c r="AK49" s="6"/>
      <c r="AL49" s="6"/>
      <c r="AM49" s="7"/>
    </row>
    <row r="50" ht="13.35" customHeight="1">
      <c r="A50" s="117"/>
      <c r="B50" s="150"/>
      <c r="C50" s="87"/>
      <c r="D50" s="72"/>
      <c r="E50" s="73"/>
      <c r="F50" s="73"/>
      <c r="G50" s="73"/>
      <c r="H50" s="81"/>
      <c r="I50" s="73"/>
      <c r="J50" s="73"/>
      <c r="K50" s="73"/>
      <c r="L50" s="73"/>
      <c r="M50" s="73"/>
      <c r="N50" s="73"/>
      <c r="O50" s="81"/>
      <c r="P50" s="73"/>
      <c r="Q50" s="73"/>
      <c r="R50" s="72"/>
      <c r="S50" s="73"/>
      <c r="T50" s="73"/>
      <c r="U50" s="73"/>
      <c r="V50" s="6"/>
      <c r="W50" s="6"/>
      <c r="X50" s="6"/>
      <c r="Y50" s="6"/>
      <c r="Z50" s="6"/>
      <c r="AA50" s="6"/>
      <c r="AB50" s="6"/>
      <c r="AC50" s="6"/>
      <c r="AD50" s="6"/>
      <c r="AE50" s="6"/>
      <c r="AF50" s="6"/>
      <c r="AG50" s="6"/>
      <c r="AH50" s="6"/>
      <c r="AI50" s="6"/>
      <c r="AJ50" s="6"/>
      <c r="AK50" s="6"/>
      <c r="AL50" s="6"/>
      <c r="AM50" s="7"/>
    </row>
    <row r="51" ht="13.35" customHeight="1">
      <c r="A51" s="117"/>
      <c r="B51" s="150"/>
      <c r="C51" s="72"/>
      <c r="D51" s="72"/>
      <c r="E51" s="73"/>
      <c r="F51" s="73"/>
      <c r="G51" s="73"/>
      <c r="H51" s="81"/>
      <c r="I51" s="73"/>
      <c r="J51" s="73"/>
      <c r="K51" s="73"/>
      <c r="L51" s="73"/>
      <c r="M51" s="73"/>
      <c r="N51" s="73"/>
      <c r="O51" s="81"/>
      <c r="P51" s="73"/>
      <c r="Q51" s="73"/>
      <c r="R51" s="72"/>
      <c r="S51" s="73"/>
      <c r="T51" s="73"/>
      <c r="U51" s="73"/>
      <c r="V51" s="6"/>
      <c r="W51" s="6"/>
      <c r="X51" s="6"/>
      <c r="Y51" s="6"/>
      <c r="Z51" s="6"/>
      <c r="AA51" s="6"/>
      <c r="AB51" s="6"/>
      <c r="AC51" s="6"/>
      <c r="AD51" s="6"/>
      <c r="AE51" s="6"/>
      <c r="AF51" s="6"/>
      <c r="AG51" s="6"/>
      <c r="AH51" s="6"/>
      <c r="AI51" s="6"/>
      <c r="AJ51" s="6"/>
      <c r="AK51" s="6"/>
      <c r="AL51" s="6"/>
      <c r="AM51" s="7"/>
    </row>
    <row r="52" ht="15" customHeight="1">
      <c r="A52" s="117"/>
      <c r="B52" s="87"/>
      <c r="C52" s="87"/>
      <c r="D52" s="72"/>
      <c r="E52" s="73"/>
      <c r="F52" s="73"/>
      <c r="G52" s="73"/>
      <c r="H52" s="81"/>
      <c r="I52" s="73"/>
      <c r="J52" s="73"/>
      <c r="K52" s="73"/>
      <c r="L52" s="73"/>
      <c r="M52" s="73"/>
      <c r="N52" s="73"/>
      <c r="O52" s="81"/>
      <c r="P52" s="73"/>
      <c r="Q52" s="73"/>
      <c r="R52" s="72"/>
      <c r="S52" s="73"/>
      <c r="T52" s="73"/>
      <c r="U52" s="73"/>
      <c r="V52" s="6"/>
      <c r="W52" s="6"/>
      <c r="X52" s="6"/>
      <c r="Y52" s="6"/>
      <c r="Z52" s="6"/>
      <c r="AA52" s="6"/>
      <c r="AB52" s="6"/>
      <c r="AC52" s="6"/>
      <c r="AD52" s="6"/>
      <c r="AE52" s="6"/>
      <c r="AF52" s="6"/>
      <c r="AG52" s="6"/>
      <c r="AH52" s="6"/>
      <c r="AI52" s="6"/>
      <c r="AJ52" s="6"/>
      <c r="AK52" s="6"/>
      <c r="AL52" s="6"/>
      <c r="AM52" s="7"/>
    </row>
    <row r="53" ht="13.35" customHeight="1">
      <c r="A53" s="112"/>
      <c r="B53" s="150"/>
      <c r="C53" s="72"/>
      <c r="D53" s="72"/>
      <c r="E53" s="73"/>
      <c r="F53" s="73"/>
      <c r="G53" s="73"/>
      <c r="H53" s="81"/>
      <c r="I53" s="73"/>
      <c r="J53" s="73"/>
      <c r="K53" s="73"/>
      <c r="L53" s="73"/>
      <c r="M53" s="73"/>
      <c r="N53" s="73"/>
      <c r="O53" s="81"/>
      <c r="P53" s="73"/>
      <c r="Q53" s="73"/>
      <c r="R53" s="72"/>
      <c r="S53" s="73"/>
      <c r="T53" s="73"/>
      <c r="U53" s="73"/>
      <c r="V53" s="6"/>
      <c r="W53" s="6"/>
      <c r="X53" s="6"/>
      <c r="Y53" s="6"/>
      <c r="Z53" s="6"/>
      <c r="AA53" s="6"/>
      <c r="AB53" s="6"/>
      <c r="AC53" s="6"/>
      <c r="AD53" s="6"/>
      <c r="AE53" s="6"/>
      <c r="AF53" s="6"/>
      <c r="AG53" s="6"/>
      <c r="AH53" s="6"/>
      <c r="AI53" s="6"/>
      <c r="AJ53" s="6"/>
      <c r="AK53" s="6"/>
      <c r="AL53" s="6"/>
      <c r="AM53" s="7"/>
    </row>
    <row r="54" ht="13.35" customHeight="1">
      <c r="A54" s="117"/>
      <c r="B54" s="150"/>
      <c r="C54" s="72"/>
      <c r="D54" s="72"/>
      <c r="E54" s="73"/>
      <c r="F54" s="73"/>
      <c r="G54" s="73"/>
      <c r="H54" s="81"/>
      <c r="I54" s="73"/>
      <c r="J54" s="73"/>
      <c r="K54" s="73"/>
      <c r="L54" s="73"/>
      <c r="M54" s="73"/>
      <c r="N54" s="73"/>
      <c r="O54" s="81"/>
      <c r="P54" s="73"/>
      <c r="Q54" s="73"/>
      <c r="R54" s="72"/>
      <c r="S54" s="73"/>
      <c r="T54" s="73"/>
      <c r="U54" s="73"/>
      <c r="V54" s="6"/>
      <c r="W54" s="6"/>
      <c r="X54" s="6"/>
      <c r="Y54" s="6"/>
      <c r="Z54" s="6"/>
      <c r="AA54" s="6"/>
      <c r="AB54" s="6"/>
      <c r="AC54" s="6"/>
      <c r="AD54" s="6"/>
      <c r="AE54" s="6"/>
      <c r="AF54" s="6"/>
      <c r="AG54" s="6"/>
      <c r="AH54" s="6"/>
      <c r="AI54" s="6"/>
      <c r="AJ54" s="6"/>
      <c r="AK54" s="6"/>
      <c r="AL54" s="6"/>
      <c r="AM54" s="7"/>
    </row>
    <row r="55" ht="13.35" customHeight="1">
      <c r="A55" s="117"/>
      <c r="B55" s="114"/>
      <c r="C55" s="72"/>
      <c r="D55" s="72"/>
      <c r="E55" s="73"/>
      <c r="F55" s="73"/>
      <c r="G55" s="73"/>
      <c r="H55" s="81"/>
      <c r="I55" s="73"/>
      <c r="J55" s="73"/>
      <c r="K55" s="73"/>
      <c r="L55" s="73"/>
      <c r="M55" s="73"/>
      <c r="N55" s="73"/>
      <c r="O55" s="81"/>
      <c r="P55" s="73"/>
      <c r="Q55" s="73"/>
      <c r="R55" s="72"/>
      <c r="S55" s="73"/>
      <c r="T55" s="73"/>
      <c r="U55" s="73"/>
      <c r="V55" s="6"/>
      <c r="W55" s="6"/>
      <c r="X55" s="6"/>
      <c r="Y55" s="6"/>
      <c r="Z55" s="6"/>
      <c r="AA55" s="6"/>
      <c r="AB55" s="6"/>
      <c r="AC55" s="6"/>
      <c r="AD55" s="6"/>
      <c r="AE55" s="6"/>
      <c r="AF55" s="6"/>
      <c r="AG55" s="6"/>
      <c r="AH55" s="6"/>
      <c r="AI55" s="6"/>
      <c r="AJ55" s="6"/>
      <c r="AK55" s="6"/>
      <c r="AL55" s="6"/>
      <c r="AM55" s="7"/>
    </row>
    <row r="56" ht="15" customHeight="1">
      <c r="A56" s="117"/>
      <c r="B56" s="87"/>
      <c r="C56" s="87"/>
      <c r="D56" s="72"/>
      <c r="E56" s="73"/>
      <c r="F56" s="73"/>
      <c r="G56" s="73"/>
      <c r="H56" s="81"/>
      <c r="I56" s="73"/>
      <c r="J56" s="73"/>
      <c r="K56" s="73"/>
      <c r="L56" s="73"/>
      <c r="M56" s="73"/>
      <c r="N56" s="73"/>
      <c r="O56" s="81"/>
      <c r="P56" s="73"/>
      <c r="Q56" s="73"/>
      <c r="R56" s="72"/>
      <c r="S56" s="73"/>
      <c r="T56" s="73"/>
      <c r="U56" s="73"/>
      <c r="V56" s="6"/>
      <c r="W56" s="6"/>
      <c r="X56" s="6"/>
      <c r="Y56" s="6"/>
      <c r="Z56" s="6"/>
      <c r="AA56" s="6"/>
      <c r="AB56" s="6"/>
      <c r="AC56" s="6"/>
      <c r="AD56" s="6"/>
      <c r="AE56" s="6"/>
      <c r="AF56" s="6"/>
      <c r="AG56" s="6"/>
      <c r="AH56" s="6"/>
      <c r="AI56" s="6"/>
      <c r="AJ56" s="6"/>
      <c r="AK56" s="6"/>
      <c r="AL56" s="6"/>
      <c r="AM56" s="7"/>
    </row>
    <row r="57" ht="13.35" customHeight="1">
      <c r="A57" s="149"/>
      <c r="B57" s="87"/>
      <c r="C57" s="87"/>
      <c r="D57" s="72"/>
      <c r="E57" s="73"/>
      <c r="F57" s="73"/>
      <c r="G57" s="73"/>
      <c r="H57" s="81"/>
      <c r="I57" s="73"/>
      <c r="J57" s="73"/>
      <c r="K57" s="73"/>
      <c r="L57" s="73"/>
      <c r="M57" s="73"/>
      <c r="N57" s="73"/>
      <c r="O57" s="81"/>
      <c r="P57" s="73"/>
      <c r="Q57" s="73"/>
      <c r="R57" s="72"/>
      <c r="S57" s="73"/>
      <c r="T57" s="73"/>
      <c r="U57" s="73"/>
      <c r="V57" s="6"/>
      <c r="W57" s="6"/>
      <c r="X57" s="6"/>
      <c r="Y57" s="6"/>
      <c r="Z57" s="6"/>
      <c r="AA57" s="6"/>
      <c r="AB57" s="6"/>
      <c r="AC57" s="6"/>
      <c r="AD57" s="6"/>
      <c r="AE57" s="6"/>
      <c r="AF57" s="6"/>
      <c r="AG57" s="6"/>
      <c r="AH57" s="6"/>
      <c r="AI57" s="6"/>
      <c r="AJ57" s="6"/>
      <c r="AK57" s="6"/>
      <c r="AL57" s="6"/>
      <c r="AM57" s="7"/>
    </row>
    <row r="58" ht="13.35" customHeight="1">
      <c r="A58" s="151"/>
      <c r="B58" s="72"/>
      <c r="C58" s="72"/>
      <c r="D58" s="72"/>
      <c r="E58" s="73"/>
      <c r="F58" s="73"/>
      <c r="G58" s="73"/>
      <c r="H58" s="81"/>
      <c r="I58" s="73"/>
      <c r="J58" s="73"/>
      <c r="K58" s="73"/>
      <c r="L58" s="73"/>
      <c r="M58" s="73"/>
      <c r="N58" s="73"/>
      <c r="O58" s="81"/>
      <c r="P58" s="73"/>
      <c r="Q58" s="73"/>
      <c r="R58" s="72"/>
      <c r="S58" s="73"/>
      <c r="T58" s="73"/>
      <c r="U58" s="73"/>
      <c r="V58" s="6"/>
      <c r="W58" s="6"/>
      <c r="X58" s="6"/>
      <c r="Y58" s="6"/>
      <c r="Z58" s="6"/>
      <c r="AA58" s="6"/>
      <c r="AB58" s="6"/>
      <c r="AC58" s="6"/>
      <c r="AD58" s="6"/>
      <c r="AE58" s="6"/>
      <c r="AF58" s="6"/>
      <c r="AG58" s="6"/>
      <c r="AH58" s="6"/>
      <c r="AI58" s="6"/>
      <c r="AJ58" s="6"/>
      <c r="AK58" s="6"/>
      <c r="AL58" s="6"/>
      <c r="AM58" s="7"/>
    </row>
    <row r="59" ht="13.35" customHeight="1">
      <c r="A59" s="151"/>
      <c r="B59" s="72"/>
      <c r="C59" s="72"/>
      <c r="D59" s="72"/>
      <c r="E59" s="73"/>
      <c r="F59" s="73"/>
      <c r="G59" s="73"/>
      <c r="H59" s="81"/>
      <c r="I59" s="73"/>
      <c r="J59" s="73"/>
      <c r="K59" s="73"/>
      <c r="L59" s="73"/>
      <c r="M59" s="73"/>
      <c r="N59" s="73"/>
      <c r="O59" s="81"/>
      <c r="P59" s="73"/>
      <c r="Q59" s="73"/>
      <c r="R59" s="72"/>
      <c r="S59" s="73"/>
      <c r="T59" s="73"/>
      <c r="U59" s="73"/>
      <c r="V59" s="6"/>
      <c r="W59" s="6"/>
      <c r="X59" s="6"/>
      <c r="Y59" s="6"/>
      <c r="Z59" s="6"/>
      <c r="AA59" s="6"/>
      <c r="AB59" s="6"/>
      <c r="AC59" s="6"/>
      <c r="AD59" s="6"/>
      <c r="AE59" s="6"/>
      <c r="AF59" s="6"/>
      <c r="AG59" s="6"/>
      <c r="AH59" s="6"/>
      <c r="AI59" s="6"/>
      <c r="AJ59" s="6"/>
      <c r="AK59" s="6"/>
      <c r="AL59" s="6"/>
      <c r="AM59" s="7"/>
    </row>
    <row r="60" ht="13.35" customHeight="1">
      <c r="A60" s="151"/>
      <c r="B60" s="72"/>
      <c r="C60" s="72"/>
      <c r="D60" s="72"/>
      <c r="E60" s="73"/>
      <c r="F60" s="73"/>
      <c r="G60" s="73"/>
      <c r="H60" s="81"/>
      <c r="I60" s="73"/>
      <c r="J60" s="73"/>
      <c r="K60" s="73"/>
      <c r="L60" s="73"/>
      <c r="M60" s="73"/>
      <c r="N60" s="73"/>
      <c r="O60" s="81"/>
      <c r="P60" s="73"/>
      <c r="Q60" s="73"/>
      <c r="R60" s="72"/>
      <c r="S60" s="73"/>
      <c r="T60" s="73"/>
      <c r="U60" s="73"/>
      <c r="V60" s="6"/>
      <c r="W60" s="6"/>
      <c r="X60" s="6"/>
      <c r="Y60" s="6"/>
      <c r="Z60" s="6"/>
      <c r="AA60" s="6"/>
      <c r="AB60" s="6"/>
      <c r="AC60" s="6"/>
      <c r="AD60" s="6"/>
      <c r="AE60" s="6"/>
      <c r="AF60" s="6"/>
      <c r="AG60" s="6"/>
      <c r="AH60" s="6"/>
      <c r="AI60" s="6"/>
      <c r="AJ60" s="6"/>
      <c r="AK60" s="6"/>
      <c r="AL60" s="6"/>
      <c r="AM60" s="7"/>
    </row>
    <row r="61" ht="13.35" customHeight="1">
      <c r="A61" s="151"/>
      <c r="B61" s="72"/>
      <c r="C61" s="72"/>
      <c r="D61" s="72"/>
      <c r="E61" s="73"/>
      <c r="F61" s="73"/>
      <c r="G61" s="73"/>
      <c r="H61" s="81"/>
      <c r="I61" s="73"/>
      <c r="J61" s="73"/>
      <c r="K61" s="73"/>
      <c r="L61" s="73"/>
      <c r="M61" s="73"/>
      <c r="N61" s="73"/>
      <c r="O61" s="81"/>
      <c r="P61" s="73"/>
      <c r="Q61" s="73"/>
      <c r="R61" s="72"/>
      <c r="S61" s="73"/>
      <c r="T61" s="73"/>
      <c r="U61" s="73"/>
      <c r="V61" s="6"/>
      <c r="W61" s="6"/>
      <c r="X61" s="6"/>
      <c r="Y61" s="6"/>
      <c r="Z61" s="6"/>
      <c r="AA61" s="6"/>
      <c r="AB61" s="6"/>
      <c r="AC61" s="6"/>
      <c r="AD61" s="6"/>
      <c r="AE61" s="6"/>
      <c r="AF61" s="6"/>
      <c r="AG61" s="6"/>
      <c r="AH61" s="6"/>
      <c r="AI61" s="6"/>
      <c r="AJ61" s="6"/>
      <c r="AK61" s="6"/>
      <c r="AL61" s="6"/>
      <c r="AM61" s="7"/>
    </row>
    <row r="62" ht="13.35" customHeight="1">
      <c r="A62" s="151"/>
      <c r="B62" s="72"/>
      <c r="C62" s="72"/>
      <c r="D62" s="72"/>
      <c r="E62" s="73"/>
      <c r="F62" s="73"/>
      <c r="G62" s="73"/>
      <c r="H62" s="81"/>
      <c r="I62" s="73"/>
      <c r="J62" s="73"/>
      <c r="K62" s="73"/>
      <c r="L62" s="73"/>
      <c r="M62" s="73"/>
      <c r="N62" s="73"/>
      <c r="O62" s="81"/>
      <c r="P62" s="73"/>
      <c r="Q62" s="73"/>
      <c r="R62" s="72"/>
      <c r="S62" s="73"/>
      <c r="T62" s="73"/>
      <c r="U62" s="73"/>
      <c r="V62" s="6"/>
      <c r="W62" s="6"/>
      <c r="X62" s="6"/>
      <c r="Y62" s="6"/>
      <c r="Z62" s="6"/>
      <c r="AA62" s="6"/>
      <c r="AB62" s="6"/>
      <c r="AC62" s="6"/>
      <c r="AD62" s="6"/>
      <c r="AE62" s="6"/>
      <c r="AF62" s="6"/>
      <c r="AG62" s="6"/>
      <c r="AH62" s="6"/>
      <c r="AI62" s="6"/>
      <c r="AJ62" s="6"/>
      <c r="AK62" s="6"/>
      <c r="AL62" s="6"/>
      <c r="AM62" s="7"/>
    </row>
    <row r="63" ht="13.35" customHeight="1">
      <c r="A63" s="151"/>
      <c r="B63" s="72"/>
      <c r="C63" s="72"/>
      <c r="D63" s="72"/>
      <c r="E63" s="73"/>
      <c r="F63" s="73"/>
      <c r="G63" s="73"/>
      <c r="H63" s="81"/>
      <c r="I63" s="73"/>
      <c r="J63" s="73"/>
      <c r="K63" s="73"/>
      <c r="L63" s="73"/>
      <c r="M63" s="73"/>
      <c r="N63" s="73"/>
      <c r="O63" s="81"/>
      <c r="P63" s="73"/>
      <c r="Q63" s="73"/>
      <c r="R63" s="72"/>
      <c r="S63" s="73"/>
      <c r="T63" s="73"/>
      <c r="U63" s="73"/>
      <c r="V63" s="6"/>
      <c r="W63" s="6"/>
      <c r="X63" s="6"/>
      <c r="Y63" s="6"/>
      <c r="Z63" s="6"/>
      <c r="AA63" s="6"/>
      <c r="AB63" s="6"/>
      <c r="AC63" s="6"/>
      <c r="AD63" s="6"/>
      <c r="AE63" s="6"/>
      <c r="AF63" s="6"/>
      <c r="AG63" s="6"/>
      <c r="AH63" s="6"/>
      <c r="AI63" s="6"/>
      <c r="AJ63" s="6"/>
      <c r="AK63" s="6"/>
      <c r="AL63" s="6"/>
      <c r="AM63" s="7"/>
    </row>
    <row r="64" ht="13.35" customHeight="1">
      <c r="A64" s="151"/>
      <c r="B64" s="72"/>
      <c r="C64" s="72"/>
      <c r="D64" s="72"/>
      <c r="E64" s="73"/>
      <c r="F64" s="73"/>
      <c r="G64" s="73"/>
      <c r="H64" s="81"/>
      <c r="I64" s="73"/>
      <c r="J64" s="73"/>
      <c r="K64" s="73"/>
      <c r="L64" s="73"/>
      <c r="M64" s="73"/>
      <c r="N64" s="73"/>
      <c r="O64" s="81"/>
      <c r="P64" s="73"/>
      <c r="Q64" s="73"/>
      <c r="R64" s="72"/>
      <c r="S64" s="73"/>
      <c r="T64" s="73"/>
      <c r="U64" s="73"/>
      <c r="V64" s="6"/>
      <c r="W64" s="6"/>
      <c r="X64" s="6"/>
      <c r="Y64" s="6"/>
      <c r="Z64" s="6"/>
      <c r="AA64" s="6"/>
      <c r="AB64" s="6"/>
      <c r="AC64" s="6"/>
      <c r="AD64" s="6"/>
      <c r="AE64" s="6"/>
      <c r="AF64" s="6"/>
      <c r="AG64" s="6"/>
      <c r="AH64" s="6"/>
      <c r="AI64" s="6"/>
      <c r="AJ64" s="6"/>
      <c r="AK64" s="6"/>
      <c r="AL64" s="6"/>
      <c r="AM64" s="7"/>
    </row>
    <row r="65" ht="13.35" customHeight="1">
      <c r="A65" s="151"/>
      <c r="B65" s="72"/>
      <c r="C65" s="72"/>
      <c r="D65" s="72"/>
      <c r="E65" s="73"/>
      <c r="F65" s="73"/>
      <c r="G65" s="73"/>
      <c r="H65" s="81"/>
      <c r="I65" s="73"/>
      <c r="J65" s="73"/>
      <c r="K65" s="73"/>
      <c r="L65" s="73"/>
      <c r="M65" s="73"/>
      <c r="N65" s="73"/>
      <c r="O65" s="81"/>
      <c r="P65" s="73"/>
      <c r="Q65" s="73"/>
      <c r="R65" s="72"/>
      <c r="S65" s="73"/>
      <c r="T65" s="73"/>
      <c r="U65" s="73"/>
      <c r="V65" s="6"/>
      <c r="W65" s="6"/>
      <c r="X65" s="6"/>
      <c r="Y65" s="6"/>
      <c r="Z65" s="6"/>
      <c r="AA65" s="6"/>
      <c r="AB65" s="6"/>
      <c r="AC65" s="6"/>
      <c r="AD65" s="6"/>
      <c r="AE65" s="6"/>
      <c r="AF65" s="6"/>
      <c r="AG65" s="6"/>
      <c r="AH65" s="6"/>
      <c r="AI65" s="6"/>
      <c r="AJ65" s="6"/>
      <c r="AK65" s="6"/>
      <c r="AL65" s="6"/>
      <c r="AM65" s="7"/>
    </row>
    <row r="66" ht="13.35" customHeight="1">
      <c r="A66" s="151"/>
      <c r="B66" s="72"/>
      <c r="C66" s="72"/>
      <c r="D66" s="72"/>
      <c r="E66" s="73"/>
      <c r="F66" s="73"/>
      <c r="G66" s="73"/>
      <c r="H66" s="81"/>
      <c r="I66" s="73"/>
      <c r="J66" s="73"/>
      <c r="K66" s="73"/>
      <c r="L66" s="73"/>
      <c r="M66" s="73"/>
      <c r="N66" s="73"/>
      <c r="O66" s="81"/>
      <c r="P66" s="73"/>
      <c r="Q66" s="73"/>
      <c r="R66" s="72"/>
      <c r="S66" s="73"/>
      <c r="T66" s="73"/>
      <c r="U66" s="73"/>
      <c r="V66" s="6"/>
      <c r="W66" s="6"/>
      <c r="X66" s="6"/>
      <c r="Y66" s="6"/>
      <c r="Z66" s="6"/>
      <c r="AA66" s="6"/>
      <c r="AB66" s="6"/>
      <c r="AC66" s="6"/>
      <c r="AD66" s="6"/>
      <c r="AE66" s="6"/>
      <c r="AF66" s="6"/>
      <c r="AG66" s="6"/>
      <c r="AH66" s="6"/>
      <c r="AI66" s="6"/>
      <c r="AJ66" s="6"/>
      <c r="AK66" s="6"/>
      <c r="AL66" s="6"/>
      <c r="AM66" s="7"/>
    </row>
    <row r="67" ht="13.35" customHeight="1">
      <c r="A67" s="151"/>
      <c r="B67" s="72"/>
      <c r="C67" s="72"/>
      <c r="D67" s="72"/>
      <c r="E67" s="73"/>
      <c r="F67" s="73"/>
      <c r="G67" s="73"/>
      <c r="H67" s="81"/>
      <c r="I67" s="73"/>
      <c r="J67" s="73"/>
      <c r="K67" s="73"/>
      <c r="L67" s="73"/>
      <c r="M67" s="73"/>
      <c r="N67" s="73"/>
      <c r="O67" s="81"/>
      <c r="P67" s="73"/>
      <c r="Q67" s="73"/>
      <c r="R67" s="72"/>
      <c r="S67" s="73"/>
      <c r="T67" s="73"/>
      <c r="U67" s="73"/>
      <c r="V67" s="6"/>
      <c r="W67" s="6"/>
      <c r="X67" s="6"/>
      <c r="Y67" s="6"/>
      <c r="Z67" s="6"/>
      <c r="AA67" s="6"/>
      <c r="AB67" s="6"/>
      <c r="AC67" s="6"/>
      <c r="AD67" s="6"/>
      <c r="AE67" s="6"/>
      <c r="AF67" s="6"/>
      <c r="AG67" s="6"/>
      <c r="AH67" s="6"/>
      <c r="AI67" s="6"/>
      <c r="AJ67" s="6"/>
      <c r="AK67" s="6"/>
      <c r="AL67" s="6"/>
      <c r="AM67" s="7"/>
    </row>
    <row r="68" ht="12.75" customHeight="1">
      <c r="A68" s="28"/>
      <c r="B68" s="29"/>
      <c r="C68" s="29"/>
      <c r="D68" s="152"/>
      <c r="E68" s="153"/>
      <c r="F68" s="153"/>
      <c r="G68" s="153"/>
      <c r="H68" s="154"/>
      <c r="I68" s="153"/>
      <c r="J68" s="153"/>
      <c r="K68" s="153"/>
      <c r="L68" s="153"/>
      <c r="M68" s="153"/>
      <c r="N68" s="153"/>
      <c r="O68" s="154"/>
      <c r="P68" s="153"/>
      <c r="Q68" s="153"/>
      <c r="R68" s="152"/>
      <c r="S68" s="153"/>
      <c r="T68" s="153"/>
      <c r="U68" s="153"/>
      <c r="V68" s="29"/>
      <c r="W68" s="29"/>
      <c r="X68" s="29"/>
      <c r="Y68" s="29"/>
      <c r="Z68" s="29"/>
      <c r="AA68" s="29"/>
      <c r="AB68" s="29"/>
      <c r="AC68" s="29"/>
      <c r="AD68" s="29"/>
      <c r="AE68" s="29"/>
      <c r="AF68" s="29"/>
      <c r="AG68" s="29"/>
      <c r="AH68" s="29"/>
      <c r="AI68" s="29"/>
      <c r="AJ68" s="29"/>
      <c r="AK68" s="29"/>
      <c r="AL68" s="29"/>
      <c r="AM68" s="52"/>
    </row>
  </sheetData>
  <mergeCells count="6">
    <mergeCell ref="H4:I4"/>
    <mergeCell ref="P5:Q5"/>
    <mergeCell ref="M5:N5"/>
    <mergeCell ref="S5:U5"/>
    <mergeCell ref="K4:U4"/>
    <mergeCell ref="D4:F4"/>
  </mergeCells>
  <pageMargins left="0.748031" right="0.748031" top="0.787402" bottom="0.787402" header="0.393701" footer="0.393701"/>
  <pageSetup firstPageNumber="1" fitToHeight="1" fitToWidth="1" scale="88" useFirstPageNumber="0" orientation="landscape" pageOrder="downThenOver"/>
  <headerFooter>
    <oddFooter>&amp;C&amp;"Helvetica,Regular"&amp;12&amp;K000000&amp;P</oddFooter>
  </headerFooter>
</worksheet>
</file>

<file path=xl/worksheets/sheet4.xml><?xml version="1.0" encoding="utf-8"?>
<worksheet xmlns:r="http://schemas.openxmlformats.org/officeDocument/2006/relationships" xmlns="http://schemas.openxmlformats.org/spreadsheetml/2006/main">
  <dimension ref="A1:R42"/>
  <sheetViews>
    <sheetView workbookViewId="0" showGridLines="0" defaultGridColor="1"/>
  </sheetViews>
  <sheetFormatPr defaultColWidth="8.83333" defaultRowHeight="12.75" customHeight="1" outlineLevelRow="0" outlineLevelCol="0"/>
  <cols>
    <col min="1" max="1" width="9.5" style="155" customWidth="1"/>
    <col min="2" max="2" width="6.5" style="155" customWidth="1"/>
    <col min="3" max="3" width="8.85156" style="155" customWidth="1"/>
    <col min="4" max="4" width="8.85156" style="155" customWidth="1"/>
    <col min="5" max="5" width="8.85156" style="155" customWidth="1"/>
    <col min="6" max="6" width="8.85156" style="155" customWidth="1"/>
    <col min="7" max="7" width="8.85156" style="155" customWidth="1"/>
    <col min="8" max="8" width="8.85156" style="155" customWidth="1"/>
    <col min="9" max="9" width="8.85156" style="155" customWidth="1"/>
    <col min="10" max="10" width="8.85156" style="155" customWidth="1"/>
    <col min="11" max="11" width="8.5" style="155" customWidth="1"/>
    <col min="12" max="12" width="8.5" style="155" customWidth="1"/>
    <col min="13" max="13" width="8.5" style="155" customWidth="1"/>
    <col min="14" max="14" width="8.5" style="155" customWidth="1"/>
    <col min="15" max="15" width="8.85156" style="155" customWidth="1"/>
    <col min="16" max="16" width="8.85156" style="155" customWidth="1"/>
    <col min="17" max="17" width="8.85156" style="155" customWidth="1"/>
    <col min="18" max="18" width="8.85156" style="155" customWidth="1"/>
    <col min="19" max="256" width="8.85156" style="155" customWidth="1"/>
  </cols>
  <sheetData>
    <row r="1" ht="30.75" customHeight="1">
      <c r="A1" t="s" s="156">
        <v>36</v>
      </c>
      <c r="B1" s="157"/>
      <c r="C1" s="158"/>
      <c r="D1" s="158"/>
      <c r="E1" s="158"/>
      <c r="F1" s="158"/>
      <c r="G1" s="158"/>
      <c r="H1" s="158"/>
      <c r="I1" s="158"/>
      <c r="J1" s="158"/>
      <c r="K1" s="157"/>
      <c r="L1" s="157"/>
      <c r="M1" s="157"/>
      <c r="N1" s="157"/>
      <c r="O1" s="158"/>
      <c r="P1" s="159"/>
      <c r="Q1" s="159"/>
      <c r="R1" s="159"/>
    </row>
    <row r="2" ht="13.5" customHeight="1">
      <c r="A2" t="s" s="160">
        <v>127</v>
      </c>
      <c r="B2" s="161"/>
      <c r="C2" s="162"/>
      <c r="D2" s="163"/>
      <c r="E2" s="162"/>
      <c r="F2" s="162"/>
      <c r="G2" s="162"/>
      <c r="H2" s="162"/>
      <c r="I2" s="162"/>
      <c r="J2" s="162"/>
      <c r="K2" s="162"/>
      <c r="L2" s="162"/>
      <c r="M2" s="162"/>
      <c r="N2" s="162"/>
      <c r="O2" t="s" s="164">
        <v>52</v>
      </c>
      <c r="P2" s="159"/>
      <c r="Q2" s="159"/>
      <c r="R2" s="159"/>
    </row>
    <row r="3" ht="13.5" customHeight="1">
      <c r="A3" s="165"/>
      <c r="B3" s="166"/>
      <c r="C3" s="166"/>
      <c r="D3" s="166"/>
      <c r="E3" s="166"/>
      <c r="F3" s="166"/>
      <c r="G3" s="166"/>
      <c r="H3" s="166"/>
      <c r="I3" s="166"/>
      <c r="J3" s="166"/>
      <c r="K3" s="166"/>
      <c r="L3" s="166"/>
      <c r="M3" s="166"/>
      <c r="N3" s="166"/>
      <c r="O3" s="166"/>
      <c r="P3" s="159"/>
      <c r="Q3" s="159"/>
      <c r="R3" s="159"/>
    </row>
    <row r="4" ht="12.75" customHeight="1">
      <c r="A4" s="167"/>
      <c r="B4" s="167"/>
      <c r="C4" s="159"/>
      <c r="D4" s="159"/>
      <c r="E4" s="159"/>
      <c r="F4" s="159"/>
      <c r="G4" s="159"/>
      <c r="H4" s="159"/>
      <c r="I4" s="159"/>
      <c r="J4" s="159"/>
      <c r="K4" s="167"/>
      <c r="L4" s="167"/>
      <c r="M4" s="167"/>
      <c r="N4" s="167"/>
      <c r="O4" s="159"/>
      <c r="P4" s="159"/>
      <c r="Q4" s="159"/>
      <c r="R4" s="159"/>
    </row>
    <row r="5" ht="12.75" customHeight="1">
      <c r="A5" t="s" s="168">
        <v>128</v>
      </c>
      <c r="B5" s="167"/>
      <c r="C5" t="s" s="169">
        <v>129</v>
      </c>
      <c r="D5" s="170"/>
      <c r="E5" s="170"/>
      <c r="F5" t="s" s="169">
        <v>54</v>
      </c>
      <c r="G5" s="170"/>
      <c r="H5" t="s" s="169">
        <v>130</v>
      </c>
      <c r="I5" s="170"/>
      <c r="J5" s="170"/>
      <c r="K5" s="170"/>
      <c r="L5" s="170"/>
      <c r="M5" s="170"/>
      <c r="N5" s="170"/>
      <c r="O5" s="170"/>
      <c r="P5" s="159"/>
      <c r="Q5" s="159"/>
      <c r="R5" s="159"/>
    </row>
    <row r="6" ht="12.75" customHeight="1">
      <c r="A6" s="167"/>
      <c r="B6" s="167"/>
      <c r="C6" s="171"/>
      <c r="D6" t="s" s="172">
        <v>60</v>
      </c>
      <c r="E6" s="171"/>
      <c r="F6" t="s" s="173">
        <v>102</v>
      </c>
      <c r="G6" s="171"/>
      <c r="H6" t="s" s="172">
        <v>131</v>
      </c>
      <c r="I6" t="s" s="174">
        <v>57</v>
      </c>
      <c r="J6" s="175"/>
      <c r="K6" t="s" s="174">
        <v>58</v>
      </c>
      <c r="L6" s="175"/>
      <c r="M6" t="s" s="174">
        <v>59</v>
      </c>
      <c r="N6" s="175"/>
      <c r="O6" s="175"/>
      <c r="P6" s="159"/>
      <c r="Q6" s="159"/>
      <c r="R6" s="159"/>
    </row>
    <row r="7" ht="12.75" customHeight="1">
      <c r="A7" t="s" s="176">
        <v>132</v>
      </c>
      <c r="B7" s="167"/>
      <c r="C7" t="s" s="177">
        <v>61</v>
      </c>
      <c r="D7" t="s" s="178">
        <v>63</v>
      </c>
      <c r="E7" t="s" s="178">
        <v>133</v>
      </c>
      <c r="F7" t="s" s="177">
        <v>134</v>
      </c>
      <c r="G7" t="s" s="178">
        <v>135</v>
      </c>
      <c r="H7" t="s" s="178">
        <v>136</v>
      </c>
      <c r="I7" t="s" s="179">
        <v>137</v>
      </c>
      <c r="J7" t="s" s="179">
        <v>138</v>
      </c>
      <c r="K7" t="s" s="179">
        <v>137</v>
      </c>
      <c r="L7" t="s" s="179">
        <v>138</v>
      </c>
      <c r="M7" t="s" s="179">
        <v>137</v>
      </c>
      <c r="N7" t="s" s="179">
        <v>138</v>
      </c>
      <c r="O7" t="s" s="179">
        <v>139</v>
      </c>
      <c r="P7" s="159"/>
      <c r="Q7" s="159"/>
      <c r="R7" s="159"/>
    </row>
    <row r="8" ht="12.75" customHeight="1">
      <c r="A8" s="167"/>
      <c r="B8" s="167"/>
      <c r="C8" s="180"/>
      <c r="D8" s="181"/>
      <c r="E8" s="181"/>
      <c r="F8" s="180"/>
      <c r="G8" s="181"/>
      <c r="H8" s="181"/>
      <c r="I8" s="182"/>
      <c r="J8" s="182"/>
      <c r="K8" s="182"/>
      <c r="L8" s="182"/>
      <c r="M8" s="182"/>
      <c r="N8" s="182"/>
      <c r="O8" s="182"/>
      <c r="P8" s="159"/>
      <c r="Q8" s="159"/>
      <c r="R8" s="159"/>
    </row>
    <row r="9" ht="12.75" customHeight="1">
      <c r="A9" s="183">
        <v>1995</v>
      </c>
      <c r="B9" s="167"/>
      <c r="C9" s="184">
        <f>SUM('Month'!C8:C19)</f>
        <v>129894</v>
      </c>
      <c r="D9" s="185">
        <f>SUM('Month'!D8:D19)</f>
        <v>121794</v>
      </c>
      <c r="E9" s="185">
        <f>SUM('Month'!E8:E19)</f>
        <v>8100</v>
      </c>
      <c r="F9" s="184">
        <f>SUM('Month'!F8:F19)</f>
        <v>90436.143</v>
      </c>
      <c r="G9" s="185">
        <f>SUM('Month'!G8:G19)</f>
        <v>43740.289999999994</v>
      </c>
      <c r="H9" s="185">
        <f>SUM('Month'!H8:H19)</f>
        <v>-44152.449000000008</v>
      </c>
      <c r="I9" s="185">
        <f>SUM('Month'!I8:I19)</f>
        <v>41240.361</v>
      </c>
      <c r="J9" s="185">
        <f>SUM('Month'!J8:J19)</f>
        <v>77205.129</v>
      </c>
      <c r="K9" s="185">
        <f>SUM('Month'!K8:K19)</f>
        <v>7702.491999999999</v>
      </c>
      <c r="L9" s="185">
        <f>SUM('Month'!L8:L19)</f>
        <v>1349.134</v>
      </c>
      <c r="M9" s="185">
        <f>SUM('Month'!M8:M19)</f>
        <v>9878.901</v>
      </c>
      <c r="N9" s="185">
        <f>SUM('Month'!N8:N19)</f>
        <v>24419.94</v>
      </c>
      <c r="O9" s="185">
        <f>SUM('Month'!O8:O19)</f>
        <v>2465.57</v>
      </c>
      <c r="P9" s="159"/>
      <c r="Q9" s="159"/>
      <c r="R9" s="186"/>
    </row>
    <row r="10" ht="12.75" customHeight="1">
      <c r="A10" s="183">
        <v>1996</v>
      </c>
      <c r="B10" s="167"/>
      <c r="C10" s="184">
        <f>SUM('Month'!C20:C31)</f>
        <v>129740.961</v>
      </c>
      <c r="D10" s="185">
        <f>SUM('Month'!D20:D31)</f>
        <v>121930</v>
      </c>
      <c r="E10" s="185">
        <f>SUM('Month'!E20:E31)</f>
        <v>7810.961</v>
      </c>
      <c r="F10" s="184">
        <f>SUM('Month'!F20:F31)</f>
        <v>99546</v>
      </c>
      <c r="G10" s="185">
        <f>SUM('Month'!G20:G31)</f>
        <v>49447</v>
      </c>
      <c r="H10" s="185">
        <f>SUM('Month'!H20:H31)</f>
        <v>-48171.120400000014</v>
      </c>
      <c r="I10" s="185">
        <f>SUM('Month'!I20:I31)</f>
        <v>41897</v>
      </c>
      <c r="J10" s="185">
        <f>SUM('Month'!J20:J31)</f>
        <v>79738.1204</v>
      </c>
      <c r="K10" s="185">
        <f>SUM('Month'!K20:K31)</f>
        <v>8202</v>
      </c>
      <c r="L10" s="185">
        <f>SUM('Month'!L20:L31)</f>
        <v>1824</v>
      </c>
      <c r="M10" s="185">
        <f>SUM('Month'!M20:M31)</f>
        <v>9310</v>
      </c>
      <c r="N10" s="185">
        <f>SUM('Month'!N20:N31)</f>
        <v>26018</v>
      </c>
      <c r="O10" s="185">
        <f>SUM('Month'!O20:O31)</f>
        <v>2663</v>
      </c>
      <c r="P10" s="159"/>
      <c r="Q10" s="159"/>
      <c r="R10" s="186"/>
    </row>
    <row r="11" ht="12.75" customHeight="1">
      <c r="A11" s="183">
        <v>1997</v>
      </c>
      <c r="B11" s="167"/>
      <c r="C11" s="184">
        <f>SUM('Month'!C32:C43)</f>
        <v>128175</v>
      </c>
      <c r="D11" s="185">
        <f>SUM('Month'!D32:D43)</f>
        <v>120263</v>
      </c>
      <c r="E11" s="185">
        <f>SUM('Month'!E32:E43)</f>
        <v>7912</v>
      </c>
      <c r="F11" s="184">
        <f>SUM('Month'!F32:F43)</f>
        <v>97152.046000000017</v>
      </c>
      <c r="G11" s="185">
        <f>SUM('Month'!G32:G43)</f>
        <v>47589.045999999995</v>
      </c>
      <c r="H11" s="185">
        <f>SUM('Month'!H32:H43)</f>
        <v>-48688.559999999983</v>
      </c>
      <c r="I11" s="185">
        <f>SUM('Month'!I32:I43)</f>
        <v>40903.000000000007</v>
      </c>
      <c r="J11" s="185">
        <f>SUM('Month'!J32:J43)</f>
        <v>76494</v>
      </c>
      <c r="K11" s="185">
        <f>SUM('Month'!K32:K43)</f>
        <v>8660</v>
      </c>
      <c r="L11" s="185">
        <f>SUM('Month'!L32:L43)</f>
        <v>1345</v>
      </c>
      <c r="M11" s="185">
        <f>SUM('Month'!M32:M43)</f>
        <v>8705.833000000001</v>
      </c>
      <c r="N11" s="185">
        <f>SUM('Month'!N32:N43)</f>
        <v>29118.393</v>
      </c>
      <c r="O11" s="185">
        <f>SUM('Month'!O32:O43)</f>
        <v>2961.925</v>
      </c>
      <c r="P11" s="159"/>
      <c r="Q11" s="159"/>
      <c r="R11" s="186"/>
    </row>
    <row r="12" ht="12.75" customHeight="1">
      <c r="A12" s="183">
        <v>1998</v>
      </c>
      <c r="B12" s="167"/>
      <c r="C12" s="184">
        <f>SUM('Month'!C44:C55)</f>
        <v>132647.1786666667</v>
      </c>
      <c r="D12" s="185">
        <f>SUM('Month'!D44:D55)</f>
        <v>124236.661</v>
      </c>
      <c r="E12" s="185">
        <f>SUM('Month'!E44:E55)</f>
        <v>8410.517666666667</v>
      </c>
      <c r="F12" s="184">
        <f>SUM('Month'!F44:F55)</f>
        <v>94588.656</v>
      </c>
      <c r="G12" s="185">
        <f>SUM('Month'!G44:G55)</f>
        <v>46630.656</v>
      </c>
      <c r="H12" s="185">
        <f>SUM('Month'!H44:H55)</f>
        <v>-49608.999999999993</v>
      </c>
      <c r="I12" s="185">
        <f>SUM('Month'!I44:I55)</f>
        <v>39459.999999999993</v>
      </c>
      <c r="J12" s="185">
        <f>SUM('Month'!J44:J55)</f>
        <v>83029</v>
      </c>
      <c r="K12" s="185">
        <f>SUM('Month'!K44:K55)</f>
        <v>8498</v>
      </c>
      <c r="L12" s="185">
        <f>SUM('Month'!L44:L55)</f>
        <v>1581</v>
      </c>
      <c r="M12" s="185">
        <f>SUM('Month'!M44:M55)</f>
        <v>11418</v>
      </c>
      <c r="N12" s="185">
        <f>SUM('Month'!N44:N55)</f>
        <v>24375</v>
      </c>
      <c r="O12" s="185">
        <f>SUM('Month'!O44:O55)</f>
        <v>3080.049</v>
      </c>
      <c r="P12" s="159"/>
      <c r="Q12" s="159"/>
      <c r="R12" s="186"/>
    </row>
    <row r="13" ht="12.75" customHeight="1">
      <c r="A13" s="183">
        <v>1999</v>
      </c>
      <c r="B13" s="167"/>
      <c r="C13" s="184">
        <f>SUM('Month'!C56:C67)</f>
        <v>137099</v>
      </c>
      <c r="D13" s="185">
        <f>SUM('Month'!D56:D67)</f>
        <v>128262</v>
      </c>
      <c r="E13" s="185">
        <f>SUM('Month'!E56:E67)</f>
        <v>8837</v>
      </c>
      <c r="F13" s="184">
        <f>SUM('Month'!F56:F67)</f>
        <v>95755.431</v>
      </c>
      <c r="G13" s="185">
        <f>SUM('Month'!G56:G67)</f>
        <v>50886.431</v>
      </c>
      <c r="H13" s="185">
        <f>SUM('Month'!H56:H67)</f>
        <v>-54761.999999999993</v>
      </c>
      <c r="I13" s="185">
        <f>SUM('Month'!I56:I67)</f>
        <v>39321</v>
      </c>
      <c r="J13" s="185">
        <f>SUM('Month'!J56:J67)</f>
        <v>88922</v>
      </c>
      <c r="K13" s="185">
        <f>SUM('Month'!K56:K67)</f>
        <v>5548.000000000001</v>
      </c>
      <c r="L13" s="185">
        <f>SUM('Month'!L56:L67)</f>
        <v>2875</v>
      </c>
      <c r="M13" s="185">
        <f>SUM('Month'!M56:M67)</f>
        <v>13896</v>
      </c>
      <c r="N13" s="185">
        <f>SUM('Month'!N56:N67)</f>
        <v>21730.000000000007</v>
      </c>
      <c r="O13" s="185">
        <f>SUM('Month'!O56:O67)</f>
        <v>2329.281</v>
      </c>
      <c r="P13" s="159"/>
      <c r="Q13" s="159"/>
      <c r="R13" s="186"/>
    </row>
    <row r="14" ht="12.75" customHeight="1">
      <c r="A14" s="183">
        <v>2000</v>
      </c>
      <c r="B14" s="167"/>
      <c r="C14" s="184">
        <f>SUM('Month'!C68:C79)</f>
        <v>126245</v>
      </c>
      <c r="D14" s="185">
        <f>SUM('Month'!D68:D79)</f>
        <v>117882.4889706993</v>
      </c>
      <c r="E14" s="185">
        <f>SUM('Month'!E68:E79)</f>
        <v>8362.511029300669</v>
      </c>
      <c r="F14" s="184">
        <f>SUM('Month'!F68:F79)</f>
        <v>92072.829000000012</v>
      </c>
      <c r="G14" s="185">
        <f>SUM('Month'!G68:G79)</f>
        <v>37686.532000000007</v>
      </c>
      <c r="H14" s="185">
        <f>SUM('Month'!H68:H79)</f>
        <v>-44995.346431576145</v>
      </c>
      <c r="I14" s="185">
        <f>SUM('Month'!I68:I79)</f>
        <v>48867.686</v>
      </c>
      <c r="J14" s="185">
        <f>SUM('Month'!J68:J79)</f>
        <v>90081.375309148483</v>
      </c>
      <c r="K14" s="185">
        <f>SUM('Month'!K68:K79)</f>
        <v>5518.611000000001</v>
      </c>
      <c r="L14" s="185">
        <f>SUM('Month'!L68:L79)</f>
        <v>2835.813</v>
      </c>
      <c r="M14" s="185">
        <f>SUM('Month'!M68:M79)</f>
        <v>14212.136048</v>
      </c>
      <c r="N14" s="185">
        <f>SUM('Month'!N68:N79)</f>
        <v>20676.591170427680</v>
      </c>
      <c r="O14" s="185">
        <f>SUM('Month'!O68:O79)</f>
        <v>2079.058</v>
      </c>
      <c r="P14" s="187"/>
      <c r="Q14" s="188"/>
      <c r="R14" s="186"/>
    </row>
    <row r="15" ht="12.75" customHeight="1">
      <c r="A15" t="s" s="189">
        <v>140</v>
      </c>
      <c r="B15" s="167"/>
      <c r="C15" s="184">
        <f>SUM('Month'!C80:C91)</f>
        <v>116678.3860032143</v>
      </c>
      <c r="D15" s="185">
        <f>SUM('Month'!D80:D91)</f>
        <v>108386.558532215</v>
      </c>
      <c r="E15" s="185">
        <f>SUM('Month'!E80:E91)</f>
        <v>8291.827470999298</v>
      </c>
      <c r="F15" s="184">
        <f>SUM('Month'!F80:F91)</f>
        <v>82954.746</v>
      </c>
      <c r="G15" s="185">
        <f>SUM('Month'!G80:G91)</f>
        <v>29403.314</v>
      </c>
      <c r="H15" s="185">
        <f>SUM('Month'!H80:H91)</f>
        <v>-35232.731245201649</v>
      </c>
      <c r="I15" s="185">
        <f>SUM('Month'!I80:I91)</f>
        <v>48992.272</v>
      </c>
      <c r="J15" s="185">
        <f>SUM('Month'!J80:J91)</f>
        <v>84440.745816223</v>
      </c>
      <c r="K15" s="185">
        <f>SUM('Month'!K80:K91)</f>
        <v>4559.16</v>
      </c>
      <c r="L15" s="185">
        <f>SUM('Month'!L80:L91)</f>
        <v>2488.995</v>
      </c>
      <c r="M15" s="185">
        <f>SUM('Month'!M80:M91)</f>
        <v>17233.580207</v>
      </c>
      <c r="N15" s="185">
        <f>SUM('Month'!N80:N91)</f>
        <v>19088.002635978643</v>
      </c>
      <c r="O15" s="185">
        <f>SUM('Month'!O80:O91)</f>
        <v>2274.431910125824</v>
      </c>
      <c r="P15" s="159"/>
      <c r="Q15" s="188"/>
      <c r="R15" s="186"/>
    </row>
    <row r="16" ht="12.75" customHeight="1">
      <c r="A16" s="183">
        <v>2002</v>
      </c>
      <c r="B16" s="190"/>
      <c r="C16" s="184">
        <f>SUM('Month'!C92:C103)</f>
        <v>115944.2525444437</v>
      </c>
      <c r="D16" s="185">
        <f>SUM('Month'!D92:D103)</f>
        <v>107430.1925876456</v>
      </c>
      <c r="E16" s="185">
        <f>SUM('Month'!E92:E103)</f>
        <v>8514.059956798130</v>
      </c>
      <c r="F16" s="184">
        <f>SUM('Month'!F92:F103)</f>
        <v>85511.920999999988</v>
      </c>
      <c r="G16" s="185">
        <f>SUM('Month'!G92:G103)</f>
        <v>28544.005</v>
      </c>
      <c r="H16" s="185">
        <f>SUM('Month'!H92:H103)</f>
        <v>-38719.581427396828</v>
      </c>
      <c r="I16" s="185">
        <f>SUM('Month'!I92:I103)</f>
        <v>52041.526000000005</v>
      </c>
      <c r="J16" s="185">
        <f>SUM('Month'!J92:J103)</f>
        <v>85028.099758753320</v>
      </c>
      <c r="K16" s="185">
        <f>SUM('Month'!K92:K103)</f>
        <v>4926.389999999999</v>
      </c>
      <c r="L16" s="185">
        <f>SUM('Month'!L92:L103)</f>
        <v>2115.614</v>
      </c>
      <c r="M16" s="185">
        <f>SUM('Month'!M92:M103)</f>
        <v>14900.444498859986</v>
      </c>
      <c r="N16" s="185">
        <f>SUM('Month'!N92:N103)</f>
        <v>23444.2281675035</v>
      </c>
      <c r="O16" s="185">
        <f>SUM('Month'!O92:O103)</f>
        <v>1913.239</v>
      </c>
      <c r="P16" s="159"/>
      <c r="Q16" s="188"/>
      <c r="R16" s="186"/>
    </row>
    <row r="17" ht="12.75" customHeight="1">
      <c r="A17" s="183">
        <v>2003</v>
      </c>
      <c r="B17" s="190"/>
      <c r="C17" s="184">
        <f>SUM('Month'!C104:C115)</f>
        <v>106072.932708994</v>
      </c>
      <c r="D17" s="185">
        <f>SUM('Month'!D104:D115)</f>
        <v>97834.921491821442</v>
      </c>
      <c r="E17" s="185">
        <f>SUM('Month'!E104:E115)</f>
        <v>8238.011217172572</v>
      </c>
      <c r="F17" s="184">
        <f>SUM('Month'!F104:F115)</f>
        <v>85006.164609822314</v>
      </c>
      <c r="G17" s="185">
        <f>SUM('Month'!G104:G115)</f>
        <v>30828.838342570751</v>
      </c>
      <c r="H17" s="185">
        <f>SUM('Month'!H104:H115)</f>
        <v>-27571.150333704521</v>
      </c>
      <c r="I17" s="185">
        <f>SUM('Month'!I104:I115)</f>
        <v>48588.917255125125</v>
      </c>
      <c r="J17" s="185">
        <f>SUM('Month'!J104:J115)</f>
        <v>72526.194046038465</v>
      </c>
      <c r="K17" s="185">
        <f>SUM('Month'!K104:K115)</f>
        <v>5588.409012126438</v>
      </c>
      <c r="L17" s="185">
        <f>SUM('Month'!L104:L115)</f>
        <v>2371.559399018290</v>
      </c>
      <c r="M17" s="185">
        <f>SUM('Month'!M104:M115)</f>
        <v>16472.136751586833</v>
      </c>
      <c r="N17" s="185">
        <f>SUM('Month'!N104:N115)</f>
        <v>23322.859907486145</v>
      </c>
      <c r="O17" s="185">
        <f>SUM('Month'!O104:O115)</f>
        <v>1764.041195689991</v>
      </c>
      <c r="P17" s="159"/>
      <c r="Q17" s="188"/>
      <c r="R17" s="186"/>
    </row>
    <row r="18" ht="12.75" customHeight="1">
      <c r="A18" s="183">
        <v>2004</v>
      </c>
      <c r="B18" s="190"/>
      <c r="C18" s="184">
        <f>SUM('Month'!C116:C127)</f>
        <v>95374.015400863806</v>
      </c>
      <c r="D18" s="185">
        <f>SUM('Month'!D116:D127)</f>
        <v>87516.430920413753</v>
      </c>
      <c r="E18" s="185">
        <f>SUM('Month'!E116:E127)</f>
        <v>7857.584480450069</v>
      </c>
      <c r="F18" s="184">
        <f>SUM('Month'!F116:F127)</f>
        <v>90021.987808959937</v>
      </c>
      <c r="G18" s="185">
        <f>SUM('Month'!G116:G127)</f>
        <v>27505.206742471884</v>
      </c>
      <c r="H18" s="185">
        <f>SUM('Month'!H116:H127)</f>
        <v>-13937.053358136849</v>
      </c>
      <c r="I18" s="185">
        <f>SUM('Month'!I116:I127)</f>
        <v>55858.078433982810</v>
      </c>
      <c r="J18" s="185">
        <f>SUM('Month'!J116:J127)</f>
        <v>63412.830951208758</v>
      </c>
      <c r="K18" s="185">
        <f>SUM('Month'!K116:K127)</f>
        <v>6658.702632505255</v>
      </c>
      <c r="L18" s="185">
        <f>SUM('Month'!L116:L127)</f>
        <v>1091.161247547170</v>
      </c>
      <c r="M18" s="185">
        <f>SUM('Month'!M116:M127)</f>
        <v>18544.730766813762</v>
      </c>
      <c r="N18" s="185">
        <f>SUM('Month'!N116:N127)</f>
        <v>30494.572992682748</v>
      </c>
      <c r="O18" s="185">
        <f>SUM('Month'!O116:O127)</f>
        <v>2085.416096639645</v>
      </c>
      <c r="P18" s="159"/>
      <c r="Q18" s="188"/>
      <c r="R18" s="186"/>
    </row>
    <row r="19" ht="12.75" customHeight="1">
      <c r="A19" s="191">
        <v>2005</v>
      </c>
      <c r="B19" s="190"/>
      <c r="C19" s="184">
        <f>SUM('Month'!C128:C139)</f>
        <v>84721.128701905982</v>
      </c>
      <c r="D19" s="185">
        <f>SUM('Month'!D128:D139)</f>
        <v>77178.506686712644</v>
      </c>
      <c r="E19" s="185">
        <f>SUM('Month'!E128:E139)</f>
        <v>7542.622015193330</v>
      </c>
      <c r="F19" s="184">
        <f>SUM('Month'!F128:F139)</f>
        <v>85809.978536268827</v>
      </c>
      <c r="G19" s="185">
        <f>SUM('Month'!G128:G139)</f>
        <v>26924.845507686907</v>
      </c>
      <c r="H19" s="185">
        <f>SUM('Month'!H128:H139)</f>
        <v>-2454.702039474135</v>
      </c>
      <c r="I19" s="185">
        <f>SUM('Month'!I128:I139)</f>
        <v>52210.487</v>
      </c>
      <c r="J19" s="185">
        <f>SUM('Month'!J128:J139)</f>
        <v>52106.895655100743</v>
      </c>
      <c r="K19" s="185">
        <f>SUM('Month'!K128:K139)</f>
        <v>6674.646028581918</v>
      </c>
      <c r="L19" s="185">
        <f>SUM('Month'!L128:L139)</f>
        <v>1991.817404386906</v>
      </c>
      <c r="M19" s="185">
        <f>SUM('Month'!M128:M139)</f>
        <v>22480.787351646712</v>
      </c>
      <c r="N19" s="185">
        <f>SUM('Month'!N128:N139)</f>
        <v>29721.909360215119</v>
      </c>
      <c r="O19" s="185">
        <f>SUM('Month'!O128:O139)</f>
        <v>2054.882239</v>
      </c>
      <c r="P19" s="159"/>
      <c r="Q19" s="188"/>
      <c r="R19" s="186"/>
    </row>
    <row r="20" ht="12.75" customHeight="1">
      <c r="A20" s="191">
        <v>2006</v>
      </c>
      <c r="B20" s="190"/>
      <c r="C20" s="184">
        <f>SUM('Month'!C140:C151)</f>
        <v>76577.836697466395</v>
      </c>
      <c r="D20" s="185">
        <f>SUM('Month'!D140:D151)</f>
        <v>69664.638000185485</v>
      </c>
      <c r="E20" s="185">
        <f>SUM('Month'!E140:E151)</f>
        <v>6913.198697280930</v>
      </c>
      <c r="F20" s="184">
        <f>SUM('Month'!F140:F151)</f>
        <v>84648.840699425418</v>
      </c>
      <c r="G20" s="185">
        <f>SUM('Month'!G140:G151)</f>
        <v>25205.684775415306</v>
      </c>
      <c r="H20" s="192">
        <f>SUM('Month'!H140:H151)</f>
        <v>7139.563796262224</v>
      </c>
      <c r="I20" s="185">
        <f>SUM('Month'!I140:I151)</f>
        <v>51446.3823248206</v>
      </c>
      <c r="J20" s="185">
        <f>SUM('Month'!J140:J151)</f>
        <v>47551.429704076589</v>
      </c>
      <c r="K20" s="185">
        <f>SUM('Month'!K140:K151)</f>
        <v>7996.773599189512</v>
      </c>
      <c r="L20" s="185">
        <f>SUM('Month'!L140:L151)</f>
        <v>2643.190245620695</v>
      </c>
      <c r="M20" s="185">
        <f>SUM('Month'!M140:M151)</f>
        <v>26836.046169574871</v>
      </c>
      <c r="N20" s="185">
        <f>SUM('Month'!N140:N151)</f>
        <v>28945.018347625490</v>
      </c>
      <c r="O20" s="185">
        <f>SUM('Month'!O140:O151)</f>
        <v>2347.972349</v>
      </c>
      <c r="P20" s="159"/>
      <c r="Q20" s="188"/>
      <c r="R20" s="186"/>
    </row>
    <row r="21" ht="12.75" customHeight="1">
      <c r="A21" s="191">
        <v>2007</v>
      </c>
      <c r="B21" s="167"/>
      <c r="C21" s="184">
        <f>SUM('Month'!C152:C163)</f>
        <v>76575.100252368371</v>
      </c>
      <c r="D21" s="185">
        <f>SUM('Month'!D152:D163)</f>
        <v>70357.022740530854</v>
      </c>
      <c r="E21" s="185">
        <f>SUM('Month'!E152:E163)</f>
        <v>6218.077511837520</v>
      </c>
      <c r="F21" s="184">
        <f>SUM('Month'!F152:F163)</f>
        <v>83940.449756352158</v>
      </c>
      <c r="G21" s="185">
        <f>SUM('Month'!G152:G163)</f>
        <v>26583.712958289605</v>
      </c>
      <c r="H21" s="192">
        <f>SUM('Month'!H152:H163)</f>
        <v>1483.861980130521</v>
      </c>
      <c r="I21" s="185">
        <f>SUM('Month'!I152:I163)</f>
        <v>50150.599580905066</v>
      </c>
      <c r="J21" s="185">
        <f>SUM('Month'!J152:J163)</f>
        <v>47712.649226011243</v>
      </c>
      <c r="K21" s="185">
        <f>SUM('Month'!K152:K163)</f>
        <v>7206.137217157508</v>
      </c>
      <c r="L21" s="185">
        <f>SUM('Month'!L152:L163)</f>
        <v>3286.7168195957</v>
      </c>
      <c r="M21" s="185">
        <f>SUM('Month'!M152:M163)</f>
        <v>25109.511137638281</v>
      </c>
      <c r="N21" s="185">
        <f>SUM('Month'!N152:N163)</f>
        <v>29983.019909963379</v>
      </c>
      <c r="O21" s="185">
        <f>SUM('Month'!O152:O163)</f>
        <v>2371.399715778</v>
      </c>
      <c r="P21" s="159"/>
      <c r="Q21" s="188"/>
      <c r="R21" s="186"/>
    </row>
    <row r="22" ht="12.75" customHeight="1">
      <c r="A22" s="183">
        <v>2008</v>
      </c>
      <c r="B22" s="167"/>
      <c r="C22" s="184">
        <f>SUM('Month'!C164:C175)</f>
        <v>71788.836079604720</v>
      </c>
      <c r="D22" s="185">
        <f>SUM('Month'!D164:D175)</f>
        <v>65496.754241275194</v>
      </c>
      <c r="E22" s="185">
        <f>SUM('Month'!E164:E175)</f>
        <v>6292.081838329517</v>
      </c>
      <c r="F22" s="184">
        <f>SUM('Month'!F164:F175)</f>
        <v>83961.922815230369</v>
      </c>
      <c r="G22" s="185">
        <f>SUM('Month'!G164:G175)</f>
        <v>23627.062551332</v>
      </c>
      <c r="H22" s="192">
        <f>SUM('Month'!H164:H175)</f>
        <v>7037.259589887826</v>
      </c>
      <c r="I22" s="185">
        <f>SUM('Month'!I164:I175)</f>
        <v>52408.922684598372</v>
      </c>
      <c r="J22" s="185">
        <f>SUM('Month'!J164:J175)</f>
        <v>44377.415478324328</v>
      </c>
      <c r="K22" s="185">
        <f>SUM('Month'!K164:K175)</f>
        <v>7925.937579300001</v>
      </c>
      <c r="L22" s="185">
        <f>SUM('Month'!L164:L175)</f>
        <v>3857.93980712</v>
      </c>
      <c r="M22" s="185">
        <f>SUM('Month'!M164:M175)</f>
        <v>23740.975608411783</v>
      </c>
      <c r="N22" s="185">
        <f>SUM('Month'!N164:N175)</f>
        <v>28803.220996978</v>
      </c>
      <c r="O22" s="185">
        <f>SUM('Month'!O164:O175)</f>
        <v>3472.436507688357</v>
      </c>
      <c r="P22" s="159"/>
      <c r="Q22" s="188"/>
      <c r="R22" s="186"/>
    </row>
    <row r="23" ht="12.75" customHeight="1">
      <c r="A23" s="191">
        <v>2009</v>
      </c>
      <c r="B23" s="167"/>
      <c r="C23" s="184">
        <f>SUM('Month'!C176:C187)</f>
        <v>68198.546715704870</v>
      </c>
      <c r="D23" s="185">
        <f>SUM('Month'!D176:D187)</f>
        <v>62820.050491495662</v>
      </c>
      <c r="E23" s="185">
        <f>SUM('Month'!E176:E187)</f>
        <v>5378.496224209216</v>
      </c>
      <c r="F23" s="184">
        <f>SUM('Month'!F176:F187)</f>
        <v>79692.863512076961</v>
      </c>
      <c r="G23" s="185">
        <f>SUM('Month'!G176:G187)</f>
        <v>24690.602664234</v>
      </c>
      <c r="H23" s="192">
        <f>SUM('Month'!H176:H187)</f>
        <v>6332.655398295258</v>
      </c>
      <c r="I23" s="185">
        <f>SUM('Month'!I176:I187)</f>
        <v>48231.398460122960</v>
      </c>
      <c r="J23" s="185">
        <f>SUM('Month'!J176:J187)</f>
        <v>41709.6664792994</v>
      </c>
      <c r="K23" s="185">
        <f>SUM('Month'!K176:K187)</f>
        <v>6770.862387719999</v>
      </c>
      <c r="L23" s="185">
        <f>SUM('Month'!L176:L187)</f>
        <v>3641.07401701</v>
      </c>
      <c r="M23" s="185">
        <f>SUM('Month'!M176:M187)</f>
        <v>22172.3878864349</v>
      </c>
      <c r="N23" s="185">
        <f>SUM('Month'!N176:N187)</f>
        <v>25491.252839673194</v>
      </c>
      <c r="O23" s="185">
        <f>SUM('Month'!O176:O187)</f>
        <v>3305.883240017117</v>
      </c>
      <c r="P23" s="159"/>
      <c r="Q23" s="188"/>
      <c r="R23" s="186"/>
    </row>
    <row r="24" ht="12.75" customHeight="1">
      <c r="A24" s="191">
        <v>2010</v>
      </c>
      <c r="B24" s="167"/>
      <c r="C24" s="184">
        <f>SUM('Month'!C188:C199)</f>
        <v>62961.614280209076</v>
      </c>
      <c r="D24" s="185">
        <f>SUM('Month'!D188:D199)</f>
        <v>58046.598404783159</v>
      </c>
      <c r="E24" s="185">
        <f>SUM('Month'!E188:E199)</f>
        <v>4915.015875425919</v>
      </c>
      <c r="F24" s="184">
        <f>SUM('Month'!F188:F199)</f>
        <v>77812.669016293992</v>
      </c>
      <c r="G24" s="185">
        <f>SUM('Month'!G188:G199)</f>
        <v>22748.6669170088</v>
      </c>
      <c r="H24" s="192">
        <f>SUM('Month'!H188:H199)</f>
        <v>10599.680815629865</v>
      </c>
      <c r="I24" s="185">
        <f>SUM('Month'!I188:I199)</f>
        <v>48430.844314691174</v>
      </c>
      <c r="J24" s="185">
        <f>SUM('Month'!J188:J199)</f>
        <v>39107.1514377979</v>
      </c>
      <c r="K24" s="185">
        <f>SUM('Month'!K188:K199)</f>
        <v>6633.157784594001</v>
      </c>
      <c r="L24" s="185">
        <f>SUM('Month'!L188:L199)</f>
        <v>2957.005091</v>
      </c>
      <c r="M24" s="185">
        <f>SUM('Month'!M188:M199)</f>
        <v>23665.091187509584</v>
      </c>
      <c r="N24" s="185">
        <f>SUM('Month'!N188:N199)</f>
        <v>26065.255942367</v>
      </c>
      <c r="O24" s="185">
        <f>SUM('Month'!O188:O199)</f>
        <v>2807.242059622128</v>
      </c>
      <c r="P24" s="159"/>
      <c r="Q24" s="188"/>
      <c r="R24" s="186"/>
    </row>
    <row r="25" ht="12.75" customHeight="1">
      <c r="A25" s="191">
        <v>2011</v>
      </c>
      <c r="B25" s="167"/>
      <c r="C25" s="184">
        <f>SUM('Month'!C200:C211)</f>
        <v>51972.4253521931</v>
      </c>
      <c r="D25" s="185">
        <f>SUM('Month'!D200:D211)</f>
        <v>48571.073408449192</v>
      </c>
      <c r="E25" s="185">
        <f>SUM('Month'!E200:E211)</f>
        <v>3401.351943743918</v>
      </c>
      <c r="F25" s="184">
        <f>SUM('Month'!F200:F211)</f>
        <v>79745.620891639584</v>
      </c>
      <c r="G25" s="185">
        <f>SUM('Month'!G200:G211)</f>
        <v>21653.321548</v>
      </c>
      <c r="H25" s="192">
        <f>SUM('Month'!H200:H211)</f>
        <v>19322.793844603835</v>
      </c>
      <c r="I25" s="185">
        <f>SUM('Month'!I200:I211)</f>
        <v>50953.6803106657</v>
      </c>
      <c r="J25" s="185">
        <f>SUM('Month'!J200:J211)</f>
        <v>29716.389406395949</v>
      </c>
      <c r="K25" s="185">
        <f>SUM('Month'!K200:K211)</f>
        <v>7138.619032973899</v>
      </c>
      <c r="L25" s="185">
        <f>SUM('Month'!L200:L211)</f>
        <v>3908.287335999999</v>
      </c>
      <c r="M25" s="185">
        <f>SUM('Month'!M200:M211)</f>
        <v>22655.5785807162</v>
      </c>
      <c r="N25" s="185">
        <f>SUM('Month'!N200:N211)</f>
        <v>27800.407337356</v>
      </c>
      <c r="O25" s="185">
        <f>SUM('Month'!O200:O211)</f>
        <v>3129.577020501801</v>
      </c>
      <c r="P25" s="159"/>
      <c r="Q25" s="188"/>
      <c r="R25" s="186"/>
    </row>
    <row r="26" ht="12.75" customHeight="1">
      <c r="A26" s="191">
        <v>2012</v>
      </c>
      <c r="B26" s="167"/>
      <c r="C26" s="184">
        <f>SUM('Month'!C212:C223)</f>
        <v>44560.807430457564</v>
      </c>
      <c r="D26" s="185">
        <f>SUM('Month'!D212:D223)</f>
        <v>42052.395055627094</v>
      </c>
      <c r="E26" s="185">
        <f>SUM('Month'!E212:E223)</f>
        <v>2508.412374830466</v>
      </c>
      <c r="F26" s="184">
        <f>SUM('Month'!F212:F223)</f>
        <v>74296.820676849617</v>
      </c>
      <c r="G26" s="185">
        <f>SUM('Month'!G212:G223)</f>
        <v>13821.106353540150</v>
      </c>
      <c r="H26" s="192">
        <f>SUM('Month'!H212:H223)</f>
        <v>25831.838917429846</v>
      </c>
      <c r="I26" s="185">
        <f>SUM('Month'!I212:I223)</f>
        <v>55340.274159201676</v>
      </c>
      <c r="J26" s="185">
        <f>SUM('Month'!J212:J223)</f>
        <v>29826.307835431</v>
      </c>
      <c r="K26" s="185">
        <f>SUM('Month'!K212:K223)</f>
        <v>5135.4401641078</v>
      </c>
      <c r="L26" s="185">
        <f>SUM('Month'!L212:L223)</f>
        <v>1119.918308953394</v>
      </c>
      <c r="M26" s="185">
        <f>SUM('Month'!M212:M223)</f>
        <v>26206.686658993574</v>
      </c>
      <c r="N26" s="185">
        <f>SUM('Month'!N212:N223)</f>
        <v>29904.335920488807</v>
      </c>
      <c r="O26" s="185">
        <f>SUM('Month'!O212:O223)</f>
        <v>2663.301488029760</v>
      </c>
      <c r="P26" s="159"/>
      <c r="Q26" s="159"/>
      <c r="R26" s="186"/>
    </row>
    <row r="27" ht="12.75" customHeight="1">
      <c r="A27" s="191">
        <v>2013</v>
      </c>
      <c r="B27" s="167"/>
      <c r="C27" s="184">
        <f>SUM('Month'!C224:C235)</f>
        <v>40646.393941748109</v>
      </c>
      <c r="D27" s="185">
        <f>SUM('Month'!D224:D235)</f>
        <v>38456.3559157284</v>
      </c>
      <c r="E27" s="185">
        <f>SUM('Month'!E224:E235)</f>
        <v>2190.038026019706</v>
      </c>
      <c r="F27" s="184">
        <f>SUM('Month'!F224:F235)</f>
        <v>68574.509098217022</v>
      </c>
      <c r="G27" s="185">
        <f>SUM('Month'!G224:G235)</f>
        <v>9437.771367943329</v>
      </c>
      <c r="H27" s="192">
        <f>SUM('Month'!H224:H235)</f>
        <v>27891.237132072063</v>
      </c>
      <c r="I27" s="185">
        <f>SUM('Month'!I224:I235)</f>
        <v>52469.893400402907</v>
      </c>
      <c r="J27" s="185">
        <f>SUM('Month'!J224:J235)</f>
        <v>31669.660236161351</v>
      </c>
      <c r="K27" s="185">
        <f>SUM('Month'!K224:K235)</f>
        <v>6666.844329870788</v>
      </c>
      <c r="L27" s="185">
        <f>SUM('Month'!L224:L235)</f>
        <v>1435.5049065246</v>
      </c>
      <c r="M27" s="185">
        <f>SUM('Month'!M224:M235)</f>
        <v>28769.362234949589</v>
      </c>
      <c r="N27" s="185">
        <f>SUM('Month'!N224:N235)</f>
        <v>26909.697690465266</v>
      </c>
      <c r="O27" s="185">
        <f>SUM('Month'!O224:O235)</f>
        <v>2539.928777685449</v>
      </c>
      <c r="P27" s="159"/>
      <c r="Q27" s="159"/>
      <c r="R27" s="186"/>
    </row>
    <row r="28" ht="12.75" customHeight="1">
      <c r="A28" s="191">
        <v>2014</v>
      </c>
      <c r="B28" s="167"/>
      <c r="C28" s="184">
        <f>SUM('Month'!C236:C247)</f>
        <v>39927.921107438633</v>
      </c>
      <c r="D28" s="185">
        <f>SUM('Month'!D236:D247)</f>
        <v>37474.259440628761</v>
      </c>
      <c r="E28" s="185">
        <f>SUM('Month'!E236:E247)</f>
        <v>2453.661666809870</v>
      </c>
      <c r="F28" s="184">
        <f>SUM('Month'!F236:F247)</f>
        <v>63398.554082805109</v>
      </c>
      <c r="G28" s="185">
        <f>SUM('Month'!G236:G247)</f>
        <v>9601.007896712323</v>
      </c>
      <c r="H28" s="192">
        <f>SUM('Month'!H236:H247)</f>
        <v>29235.765517146905</v>
      </c>
      <c r="I28" s="185">
        <f>SUM('Month'!I236:I247)</f>
        <v>48890.147319492571</v>
      </c>
      <c r="J28" s="185">
        <f>SUM('Month'!J236:J247)</f>
        <v>29809.3361953963</v>
      </c>
      <c r="K28" s="185">
        <f>SUM('Month'!K236:K247)</f>
        <v>4907.398866600222</v>
      </c>
      <c r="L28" s="185">
        <f>SUM('Month'!L236:L247)</f>
        <v>1059.563835071283</v>
      </c>
      <c r="M28" s="185">
        <f>SUM('Month'!M236:M247)</f>
        <v>29055.384072259112</v>
      </c>
      <c r="N28" s="185">
        <f>SUM('Month'!N236:N247)</f>
        <v>22748.264710737407</v>
      </c>
      <c r="O28" s="185">
        <f>SUM('Month'!O236:O247)</f>
        <v>2339.718092738199</v>
      </c>
      <c r="P28" s="159"/>
      <c r="Q28" s="159"/>
      <c r="R28" s="186"/>
    </row>
    <row r="29" ht="12.75" customHeight="1">
      <c r="A29" s="193">
        <v>2015</v>
      </c>
      <c r="B29" s="167"/>
      <c r="C29" s="184">
        <f>SUM('Month'!C248:C259)</f>
        <v>45287.731467246587</v>
      </c>
      <c r="D29" s="185">
        <f>SUM('Month'!D248:D259)</f>
        <v>42825.884350514141</v>
      </c>
      <c r="E29" s="185">
        <f>SUM('Month'!E248:E259)</f>
        <v>2461.847116732446</v>
      </c>
      <c r="F29" s="184">
        <f>SUM('Month'!F248:F259)</f>
        <v>61007.708894315816</v>
      </c>
      <c r="G29" s="185">
        <f>SUM('Month'!G248:G259)</f>
        <v>10456.531018342608</v>
      </c>
      <c r="H29" s="192">
        <f>SUM('Month'!H248:H259)</f>
        <v>26182.131803183962</v>
      </c>
      <c r="I29" s="185">
        <f>SUM('Month'!I248:I259)</f>
        <v>45186.364033353944</v>
      </c>
      <c r="J29" s="185">
        <f>SUM('Month'!J248:J259)</f>
        <v>31770.849338992037</v>
      </c>
      <c r="K29" s="185">
        <f>SUM('Month'!K248:K259)</f>
        <v>5364.813842619267</v>
      </c>
      <c r="L29" s="185">
        <f>SUM('Month'!L248:L259)</f>
        <v>1929.608</v>
      </c>
      <c r="M29" s="185">
        <f>SUM('Month'!M248:M259)</f>
        <v>32060.630409202786</v>
      </c>
      <c r="N29" s="185">
        <f>SUM('Month'!N248:N259)</f>
        <v>22729.219142999995</v>
      </c>
      <c r="O29" s="185">
        <f>SUM('Month'!O248:O259)</f>
        <v>2271.735484</v>
      </c>
      <c r="P29" s="159"/>
      <c r="Q29" s="159"/>
      <c r="R29" s="186"/>
    </row>
    <row r="30" ht="12.75" customHeight="1">
      <c r="A30" s="193"/>
      <c r="B30" s="167"/>
      <c r="C30" s="184"/>
      <c r="D30" s="185"/>
      <c r="E30" s="185"/>
      <c r="F30" s="184"/>
      <c r="G30" s="185"/>
      <c r="H30" s="192"/>
      <c r="I30" s="185"/>
      <c r="J30" s="185"/>
      <c r="K30" s="185"/>
      <c r="L30" s="185"/>
      <c r="M30" s="185"/>
      <c r="N30" s="185"/>
      <c r="O30" s="185"/>
      <c r="P30" s="159"/>
      <c r="Q30" s="159"/>
      <c r="R30" s="186"/>
    </row>
    <row r="31" ht="12.75" customHeight="1">
      <c r="A31" s="194"/>
      <c r="B31" s="167"/>
      <c r="C31" s="195"/>
      <c r="D31" s="196"/>
      <c r="E31" s="197"/>
      <c r="F31" s="197"/>
      <c r="G31" s="197"/>
      <c r="H31" s="197"/>
      <c r="I31" s="197"/>
      <c r="J31" s="197"/>
      <c r="K31" s="197"/>
      <c r="L31" s="197"/>
      <c r="M31" s="197"/>
      <c r="N31" s="197"/>
      <c r="O31" s="197"/>
      <c r="P31" s="159"/>
      <c r="Q31" s="159"/>
      <c r="R31" s="159"/>
    </row>
    <row r="32" ht="12.75" customHeight="1">
      <c r="A32" t="s" s="147">
        <v>50</v>
      </c>
      <c r="B32" s="198"/>
      <c r="C32" s="195"/>
      <c r="D32" s="159"/>
      <c r="E32" s="197"/>
      <c r="F32" s="197"/>
      <c r="G32" s="197"/>
      <c r="H32" s="197"/>
      <c r="I32" s="197"/>
      <c r="J32" s="197"/>
      <c r="K32" s="197"/>
      <c r="L32" s="197"/>
      <c r="M32" s="197"/>
      <c r="N32" s="197"/>
      <c r="O32" s="197"/>
      <c r="P32" s="159"/>
      <c r="Q32" s="159"/>
      <c r="R32" s="159"/>
    </row>
    <row r="33" ht="12.75" customHeight="1">
      <c r="A33" s="199"/>
      <c r="B33" s="167"/>
      <c r="C33" s="195"/>
      <c r="D33" s="159"/>
      <c r="E33" s="197"/>
      <c r="F33" s="197"/>
      <c r="G33" s="197"/>
      <c r="H33" s="197"/>
      <c r="I33" s="197"/>
      <c r="J33" s="197"/>
      <c r="K33" s="197"/>
      <c r="L33" s="197"/>
      <c r="M33" s="197"/>
      <c r="N33" s="197"/>
      <c r="O33" s="197"/>
      <c r="P33" s="159"/>
      <c r="Q33" s="159"/>
      <c r="R33" s="159"/>
    </row>
    <row r="34" ht="12.75" customHeight="1">
      <c r="A34" s="167"/>
      <c r="B34" s="167"/>
      <c r="C34" s="159"/>
      <c r="D34" s="159"/>
      <c r="E34" s="197"/>
      <c r="F34" s="197"/>
      <c r="G34" s="197"/>
      <c r="H34" s="197"/>
      <c r="I34" s="197"/>
      <c r="J34" s="197"/>
      <c r="K34" s="197"/>
      <c r="L34" s="197"/>
      <c r="M34" s="197"/>
      <c r="N34" s="197"/>
      <c r="O34" s="197"/>
      <c r="P34" s="159"/>
      <c r="Q34" s="159"/>
      <c r="R34" s="159"/>
    </row>
    <row r="35" ht="12.75" customHeight="1">
      <c r="A35" s="167"/>
      <c r="B35" s="167"/>
      <c r="C35" s="159"/>
      <c r="D35" s="159"/>
      <c r="E35" s="197"/>
      <c r="F35" s="197"/>
      <c r="G35" s="197"/>
      <c r="H35" s="197"/>
      <c r="I35" s="197"/>
      <c r="J35" s="197"/>
      <c r="K35" s="197"/>
      <c r="L35" s="197"/>
      <c r="M35" s="197"/>
      <c r="N35" s="197"/>
      <c r="O35" s="197"/>
      <c r="P35" s="159"/>
      <c r="Q35" s="159"/>
      <c r="R35" s="159"/>
    </row>
    <row r="36" ht="12.75" customHeight="1">
      <c r="A36" s="167"/>
      <c r="B36" s="167"/>
      <c r="C36" s="159"/>
      <c r="D36" s="159"/>
      <c r="E36" s="197"/>
      <c r="F36" s="197"/>
      <c r="G36" s="197"/>
      <c r="H36" s="197"/>
      <c r="I36" s="197"/>
      <c r="J36" s="197"/>
      <c r="K36" s="197"/>
      <c r="L36" s="197"/>
      <c r="M36" s="197"/>
      <c r="N36" s="197"/>
      <c r="O36" s="197"/>
      <c r="P36" s="159"/>
      <c r="Q36" s="159"/>
      <c r="R36" s="159"/>
    </row>
    <row r="37" ht="12.75" customHeight="1">
      <c r="A37" s="167"/>
      <c r="B37" s="167"/>
      <c r="C37" s="159"/>
      <c r="D37" s="159"/>
      <c r="E37" s="197"/>
      <c r="F37" s="197"/>
      <c r="G37" s="197"/>
      <c r="H37" s="197"/>
      <c r="I37" s="197"/>
      <c r="J37" s="197"/>
      <c r="K37" s="197"/>
      <c r="L37" s="197"/>
      <c r="M37" s="197"/>
      <c r="N37" s="197"/>
      <c r="O37" s="197"/>
      <c r="P37" s="159"/>
      <c r="Q37" s="159"/>
      <c r="R37" s="159"/>
    </row>
    <row r="38" ht="12.75" customHeight="1">
      <c r="A38" s="167"/>
      <c r="B38" s="167"/>
      <c r="C38" s="159"/>
      <c r="D38" s="159"/>
      <c r="E38" s="197"/>
      <c r="F38" s="197"/>
      <c r="G38" s="197"/>
      <c r="H38" s="197"/>
      <c r="I38" s="197"/>
      <c r="J38" s="197"/>
      <c r="K38" s="197"/>
      <c r="L38" s="197"/>
      <c r="M38" s="197"/>
      <c r="N38" s="197"/>
      <c r="O38" s="197"/>
      <c r="P38" s="159"/>
      <c r="Q38" s="159"/>
      <c r="R38" s="159"/>
    </row>
    <row r="39" ht="12.75" customHeight="1">
      <c r="A39" s="167"/>
      <c r="B39" s="167"/>
      <c r="C39" s="159"/>
      <c r="D39" s="159"/>
      <c r="E39" s="197"/>
      <c r="F39" s="197"/>
      <c r="G39" s="197"/>
      <c r="H39" s="197"/>
      <c r="I39" s="197"/>
      <c r="J39" s="197"/>
      <c r="K39" s="197"/>
      <c r="L39" s="197"/>
      <c r="M39" s="197"/>
      <c r="N39" s="197"/>
      <c r="O39" s="197"/>
      <c r="P39" s="159"/>
      <c r="Q39" s="159"/>
      <c r="R39" s="159"/>
    </row>
    <row r="40" ht="12.75" customHeight="1">
      <c r="A40" s="167"/>
      <c r="B40" s="167"/>
      <c r="C40" s="159"/>
      <c r="D40" s="159"/>
      <c r="E40" s="197"/>
      <c r="F40" s="197"/>
      <c r="G40" s="197"/>
      <c r="H40" s="197"/>
      <c r="I40" s="197"/>
      <c r="J40" s="197"/>
      <c r="K40" s="197"/>
      <c r="L40" s="197"/>
      <c r="M40" s="197"/>
      <c r="N40" s="197"/>
      <c r="O40" s="197"/>
      <c r="P40" s="159"/>
      <c r="Q40" s="159"/>
      <c r="R40" s="159"/>
    </row>
    <row r="41" ht="12.75" customHeight="1">
      <c r="A41" s="167"/>
      <c r="B41" s="167"/>
      <c r="C41" s="159"/>
      <c r="D41" s="159"/>
      <c r="E41" s="197"/>
      <c r="F41" s="197"/>
      <c r="G41" s="197"/>
      <c r="H41" s="197"/>
      <c r="I41" s="197"/>
      <c r="J41" s="197"/>
      <c r="K41" s="197"/>
      <c r="L41" s="197"/>
      <c r="M41" s="197"/>
      <c r="N41" s="197"/>
      <c r="O41" s="197"/>
      <c r="P41" s="159"/>
      <c r="Q41" s="159"/>
      <c r="R41" s="159"/>
    </row>
    <row r="42" ht="12.75" customHeight="1">
      <c r="A42" s="167"/>
      <c r="B42" s="167"/>
      <c r="C42" s="159"/>
      <c r="D42" s="159"/>
      <c r="E42" s="197"/>
      <c r="F42" s="197"/>
      <c r="G42" s="197"/>
      <c r="H42" s="197"/>
      <c r="I42" s="197"/>
      <c r="J42" s="197"/>
      <c r="K42" s="197"/>
      <c r="L42" s="197"/>
      <c r="M42" s="197"/>
      <c r="N42" s="197"/>
      <c r="O42" s="197"/>
      <c r="P42" s="159"/>
      <c r="Q42" s="159"/>
      <c r="R42" s="159"/>
    </row>
  </sheetData>
  <mergeCells count="6">
    <mergeCell ref="M6:O6"/>
    <mergeCell ref="C5:E5"/>
    <mergeCell ref="K6:L6"/>
    <mergeCell ref="F5:G5"/>
    <mergeCell ref="I6:J6"/>
    <mergeCell ref="H5:O5"/>
  </mergeCells>
  <conditionalFormatting sqref="C31:O31 C32:C33 E32:O42">
    <cfRule type="cellIs" dxfId="0" priority="1" operator="lessThan" stopIfTrue="1">
      <formula>0</formula>
    </cfRule>
  </conditionalFormatting>
  <pageMargins left="0.75" right="0.75" top="1" bottom="1" header="0.5" footer="0.5"/>
  <pageSetup firstPageNumber="1" fitToHeight="1" fitToWidth="1" scale="87" useFirstPageNumber="0" orientation="landscape" pageOrder="downThenOver"/>
  <headerFooter>
    <oddFooter>&amp;C&amp;"Helvetica,Regular"&amp;12&amp;K000000&amp;P</oddFooter>
  </headerFooter>
  <drawing r:id="rId1"/>
</worksheet>
</file>

<file path=xl/worksheets/sheet5.xml><?xml version="1.0" encoding="utf-8"?>
<worksheet xmlns:r="http://schemas.openxmlformats.org/officeDocument/2006/relationships" xmlns="http://schemas.openxmlformats.org/spreadsheetml/2006/main">
  <dimension ref="A1:AR105"/>
  <sheetViews>
    <sheetView workbookViewId="0" showGridLines="0" defaultGridColor="1"/>
  </sheetViews>
  <sheetFormatPr defaultColWidth="8.83333" defaultRowHeight="12.75" customHeight="1" outlineLevelRow="0" outlineLevelCol="0"/>
  <cols>
    <col min="1" max="1" width="9.5" style="200" customWidth="1"/>
    <col min="2" max="2" width="12" style="200" customWidth="1"/>
    <col min="3" max="3" width="9.5" style="200" customWidth="1"/>
    <col min="4" max="4" width="9.5" style="200" customWidth="1"/>
    <col min="5" max="5" width="9.5" style="200" customWidth="1"/>
    <col min="6" max="6" width="9.5" style="200" customWidth="1"/>
    <col min="7" max="7" width="9.5" style="200" customWidth="1"/>
    <col min="8" max="8" width="9.5" style="200" customWidth="1"/>
    <col min="9" max="9" width="9.5" style="200" customWidth="1"/>
    <col min="10" max="10" width="9.5" style="200" customWidth="1"/>
    <col min="11" max="11" width="9.5" style="200" customWidth="1"/>
    <col min="12" max="12" width="9.5" style="200" customWidth="1"/>
    <col min="13" max="13" width="9.5" style="200" customWidth="1"/>
    <col min="14" max="14" width="9.5" style="200" customWidth="1"/>
    <col min="15" max="15" width="8.5" style="200" customWidth="1"/>
    <col min="16" max="16" width="8.85156" style="200" customWidth="1"/>
    <col min="17" max="17" width="8.85156" style="200" customWidth="1"/>
    <col min="18" max="18" width="8.85156" style="200" customWidth="1"/>
    <col min="19" max="19" width="8.85156" style="200" customWidth="1"/>
    <col min="20" max="20" width="8.85156" style="200" customWidth="1"/>
    <col min="21" max="21" width="8.85156" style="200" customWidth="1"/>
    <col min="22" max="22" width="8.85156" style="200" customWidth="1"/>
    <col min="23" max="23" width="8.85156" style="200" customWidth="1"/>
    <col min="24" max="24" width="8.85156" style="200" customWidth="1"/>
    <col min="25" max="25" width="8.85156" style="200" customWidth="1"/>
    <col min="26" max="26" width="8.85156" style="200" customWidth="1"/>
    <col min="27" max="27" width="8.85156" style="200" customWidth="1"/>
    <col min="28" max="28" width="8.85156" style="200" customWidth="1"/>
    <col min="29" max="29" width="8.85156" style="200" customWidth="1"/>
    <col min="30" max="30" width="8.85156" style="200" customWidth="1"/>
    <col min="31" max="31" width="8.85156" style="200" customWidth="1"/>
    <col min="32" max="32" width="8.85156" style="200" customWidth="1"/>
    <col min="33" max="33" width="8.85156" style="200" customWidth="1"/>
    <col min="34" max="34" width="8.85156" style="200" customWidth="1"/>
    <col min="35" max="35" width="8.85156" style="200" customWidth="1"/>
    <col min="36" max="36" width="8.85156" style="200" customWidth="1"/>
    <col min="37" max="37" width="8.85156" style="200" customWidth="1"/>
    <col min="38" max="38" width="8.85156" style="200" customWidth="1"/>
    <col min="39" max="39" width="8.85156" style="200" customWidth="1"/>
    <col min="40" max="40" width="8.85156" style="200" customWidth="1"/>
    <col min="41" max="41" width="8.85156" style="200" customWidth="1"/>
    <col min="42" max="42" width="8.85156" style="200" customWidth="1"/>
    <col min="43" max="43" width="8.85156" style="200" customWidth="1"/>
    <col min="44" max="44" width="8.85156" style="200" customWidth="1"/>
    <col min="45" max="256" width="8.85156" style="200" customWidth="1"/>
  </cols>
  <sheetData>
    <row r="1" ht="30.75" customHeight="1">
      <c r="A1" t="s" s="156">
        <v>36</v>
      </c>
      <c r="B1" s="157"/>
      <c r="C1" s="157"/>
      <c r="D1" s="157"/>
      <c r="E1" s="157"/>
      <c r="F1" s="157"/>
      <c r="G1" s="157"/>
      <c r="H1" s="157"/>
      <c r="I1" s="157"/>
      <c r="J1" s="157"/>
      <c r="K1" s="157"/>
      <c r="L1" s="157"/>
      <c r="M1" s="157"/>
      <c r="N1" s="157"/>
      <c r="O1" s="157"/>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row>
    <row r="2" ht="13.5" customHeight="1">
      <c r="A2" t="s" s="160">
        <v>127</v>
      </c>
      <c r="B2" s="161"/>
      <c r="C2" s="162"/>
      <c r="D2" s="163"/>
      <c r="E2" s="162"/>
      <c r="F2" s="162"/>
      <c r="G2" s="162"/>
      <c r="H2" s="162"/>
      <c r="I2" s="162"/>
      <c r="J2" s="162"/>
      <c r="K2" s="162"/>
      <c r="L2" s="162"/>
      <c r="M2" s="162"/>
      <c r="N2" s="162"/>
      <c r="O2" t="s" s="164">
        <v>52</v>
      </c>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row>
    <row r="3" ht="13.5" customHeight="1">
      <c r="A3" s="201"/>
      <c r="B3" s="201"/>
      <c r="C3" s="201"/>
      <c r="D3" s="201"/>
      <c r="E3" s="201"/>
      <c r="F3" s="201"/>
      <c r="G3" s="201"/>
      <c r="H3" s="201"/>
      <c r="I3" s="201"/>
      <c r="J3" s="201"/>
      <c r="K3" s="201"/>
      <c r="L3" s="201"/>
      <c r="M3" s="201"/>
      <c r="N3" s="201"/>
      <c r="O3" s="201"/>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row>
    <row r="4" ht="12.75" customHeight="1">
      <c r="A4" s="167"/>
      <c r="B4" s="167"/>
      <c r="C4" s="167"/>
      <c r="D4" s="167"/>
      <c r="E4" s="167"/>
      <c r="F4" s="167"/>
      <c r="G4" s="167"/>
      <c r="H4" s="167"/>
      <c r="I4" s="167"/>
      <c r="J4" s="167"/>
      <c r="K4" s="167"/>
      <c r="L4" s="167"/>
      <c r="M4" s="167"/>
      <c r="N4" s="167"/>
      <c r="O4" s="167"/>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row>
    <row r="5" ht="12.75" customHeight="1">
      <c r="A5" t="s" s="168">
        <v>141</v>
      </c>
      <c r="B5" s="167"/>
      <c r="C5" t="s" s="169">
        <v>129</v>
      </c>
      <c r="D5" s="170"/>
      <c r="E5" s="170"/>
      <c r="F5" t="s" s="169">
        <v>54</v>
      </c>
      <c r="G5" s="170"/>
      <c r="H5" t="s" s="169">
        <v>130</v>
      </c>
      <c r="I5" s="170"/>
      <c r="J5" s="170"/>
      <c r="K5" s="170"/>
      <c r="L5" s="170"/>
      <c r="M5" s="170"/>
      <c r="N5" s="170"/>
      <c r="O5" s="170"/>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row>
    <row r="6" ht="12.75" customHeight="1">
      <c r="A6" s="167"/>
      <c r="B6" s="167"/>
      <c r="C6" s="171"/>
      <c r="D6" t="s" s="172">
        <v>60</v>
      </c>
      <c r="E6" s="171"/>
      <c r="F6" t="s" s="173">
        <v>102</v>
      </c>
      <c r="G6" s="171"/>
      <c r="H6" t="s" s="172">
        <v>131</v>
      </c>
      <c r="I6" t="s" s="174">
        <v>57</v>
      </c>
      <c r="J6" s="175"/>
      <c r="K6" t="s" s="174">
        <v>58</v>
      </c>
      <c r="L6" s="175"/>
      <c r="M6" t="s" s="174">
        <v>59</v>
      </c>
      <c r="N6" s="175"/>
      <c r="O6" s="175"/>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row>
    <row r="7" ht="13.5" customHeight="1">
      <c r="A7" t="s" s="176">
        <v>132</v>
      </c>
      <c r="B7" t="s" s="202">
        <v>142</v>
      </c>
      <c r="C7" t="s" s="203">
        <v>61</v>
      </c>
      <c r="D7" t="s" s="204">
        <v>63</v>
      </c>
      <c r="E7" t="s" s="204">
        <v>133</v>
      </c>
      <c r="F7" t="s" s="203">
        <v>134</v>
      </c>
      <c r="G7" t="s" s="204">
        <v>135</v>
      </c>
      <c r="H7" t="s" s="204">
        <v>136</v>
      </c>
      <c r="I7" t="s" s="205">
        <v>137</v>
      </c>
      <c r="J7" t="s" s="205">
        <v>138</v>
      </c>
      <c r="K7" t="s" s="205">
        <v>137</v>
      </c>
      <c r="L7" t="s" s="205">
        <v>138</v>
      </c>
      <c r="M7" t="s" s="205">
        <v>137</v>
      </c>
      <c r="N7" t="s" s="205">
        <v>138</v>
      </c>
      <c r="O7" t="s" s="205">
        <v>139</v>
      </c>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row>
    <row r="8" ht="12.75" customHeight="1">
      <c r="A8" s="206"/>
      <c r="B8" s="207"/>
      <c r="C8" s="208"/>
      <c r="D8" s="208"/>
      <c r="E8" s="208"/>
      <c r="F8" s="209"/>
      <c r="G8" s="208"/>
      <c r="H8" s="208"/>
      <c r="I8" s="208"/>
      <c r="J8" s="208"/>
      <c r="K8" s="208"/>
      <c r="L8" s="208"/>
      <c r="M8" s="208"/>
      <c r="N8" s="208"/>
      <c r="O8" s="208"/>
      <c r="P8" s="159"/>
      <c r="Q8" s="196"/>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row>
    <row r="9" ht="12.75" customHeight="1">
      <c r="A9" s="210">
        <v>1995</v>
      </c>
      <c r="B9" t="s" s="211">
        <v>143</v>
      </c>
      <c r="C9" s="184">
        <f>SUM('Month'!C8:C10)</f>
        <v>33446</v>
      </c>
      <c r="D9" s="185">
        <f>SUM('Month'!D8:D10)</f>
        <v>31226</v>
      </c>
      <c r="E9" s="185">
        <f>SUM('Month'!E8:E10)</f>
        <v>2220</v>
      </c>
      <c r="F9" s="184">
        <f>SUM('Month'!F8:F10)</f>
        <v>20153</v>
      </c>
      <c r="G9" s="185">
        <f>SUM('Month'!G8:G10)</f>
        <v>10453</v>
      </c>
      <c r="H9" s="192">
        <f>SUM('Month'!H8:H10)</f>
        <v>-12802</v>
      </c>
      <c r="I9" s="185">
        <f>SUM('Month'!I8:I10)</f>
        <v>9700</v>
      </c>
      <c r="J9" s="185">
        <f>SUM('Month'!J8:J10)</f>
        <v>20602</v>
      </c>
      <c r="K9" s="185">
        <f>SUM('Month'!K8:K10)</f>
        <v>1456</v>
      </c>
      <c r="L9" s="185">
        <f>SUM('Month'!L8:L10)</f>
        <v>561</v>
      </c>
      <c r="M9" s="185">
        <f>SUM('Month'!M8:M10)</f>
        <v>2615</v>
      </c>
      <c r="N9" s="185">
        <f>SUM('Month'!N8:N10)</f>
        <v>5410</v>
      </c>
      <c r="O9" s="185">
        <f>SUM('Month'!O8:O10)</f>
        <v>548</v>
      </c>
      <c r="P9" s="159"/>
      <c r="Q9" s="196"/>
      <c r="R9" s="186"/>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row>
    <row r="10" ht="12.75" customHeight="1">
      <c r="A10" s="210">
        <v>1995</v>
      </c>
      <c r="B10" t="s" s="211">
        <v>144</v>
      </c>
      <c r="C10" s="184">
        <f>SUM('Month'!C11:C13)</f>
        <v>29596</v>
      </c>
      <c r="D10" s="185">
        <f>SUM('Month'!D11:D13)</f>
        <v>27808</v>
      </c>
      <c r="E10" s="185">
        <f>SUM('Month'!E11:E13)</f>
        <v>1788</v>
      </c>
      <c r="F10" s="184">
        <f>SUM('Month'!F11:F13)</f>
        <v>20780</v>
      </c>
      <c r="G10" s="185">
        <f>SUM('Month'!G11:G13)</f>
        <v>9299</v>
      </c>
      <c r="H10" s="192">
        <f>SUM('Month'!H11:H13)</f>
        <v>-8949</v>
      </c>
      <c r="I10" s="185">
        <f>SUM('Month'!I11:I13)</f>
        <v>9884</v>
      </c>
      <c r="J10" s="185">
        <f>SUM('Month'!J11:J13)</f>
        <v>18023</v>
      </c>
      <c r="K10" s="185">
        <f>SUM('Month'!K11:K13)</f>
        <v>2388</v>
      </c>
      <c r="L10" s="185">
        <f>SUM('Month'!L11:L13)</f>
        <v>349</v>
      </c>
      <c r="M10" s="185">
        <f>SUM('Month'!M11:M13)</f>
        <v>2636</v>
      </c>
      <c r="N10" s="185">
        <f>SUM('Month'!N11:N13)</f>
        <v>5485</v>
      </c>
      <c r="O10" s="185">
        <f>SUM('Month'!O11:O13)</f>
        <v>647</v>
      </c>
      <c r="P10" s="159"/>
      <c r="Q10" s="196"/>
      <c r="R10" s="186"/>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row>
    <row r="11" ht="12.75" customHeight="1">
      <c r="A11" s="210">
        <v>1995</v>
      </c>
      <c r="B11" t="s" s="211">
        <v>145</v>
      </c>
      <c r="C11" s="184">
        <f>SUM('Month'!C14:C16)</f>
        <v>32401</v>
      </c>
      <c r="D11" s="185">
        <f>SUM('Month'!D14:D16)</f>
        <v>30524</v>
      </c>
      <c r="E11" s="185">
        <f>SUM('Month'!E14:E16)</f>
        <v>1877</v>
      </c>
      <c r="F11" s="184">
        <f>SUM('Month'!F14:F16)</f>
        <v>24253</v>
      </c>
      <c r="G11" s="185">
        <f>SUM('Month'!G14:G16)</f>
        <v>11136</v>
      </c>
      <c r="H11" s="192">
        <f>SUM('Month'!H14:H16)</f>
        <v>-10383</v>
      </c>
      <c r="I11" s="185">
        <f>SUM('Month'!I14:I16)</f>
        <v>10750</v>
      </c>
      <c r="J11" s="185">
        <f>SUM('Month'!J14:J16)</f>
        <v>19155</v>
      </c>
      <c r="K11" s="185">
        <f>SUM('Month'!K14:K16)</f>
        <v>2367</v>
      </c>
      <c r="L11" s="185">
        <f>SUM('Month'!L14:L16)</f>
        <v>137</v>
      </c>
      <c r="M11" s="185">
        <f>SUM('Month'!M14:M16)</f>
        <v>2305</v>
      </c>
      <c r="N11" s="185">
        <f>SUM('Month'!N14:N16)</f>
        <v>6513</v>
      </c>
      <c r="O11" s="185">
        <f>SUM('Month'!O14:O16)</f>
        <v>625</v>
      </c>
      <c r="P11" s="159"/>
      <c r="Q11" s="196"/>
      <c r="R11" s="186"/>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row>
    <row r="12" ht="12.75" customHeight="1">
      <c r="A12" s="212">
        <v>1995</v>
      </c>
      <c r="B12" t="s" s="213">
        <v>146</v>
      </c>
      <c r="C12" s="214">
        <f>SUM('Month'!C17:C19)</f>
        <v>34451</v>
      </c>
      <c r="D12" s="215">
        <f>SUM('Month'!D17:D19)</f>
        <v>32236</v>
      </c>
      <c r="E12" s="215">
        <f>SUM('Month'!E17:E19)</f>
        <v>2215</v>
      </c>
      <c r="F12" s="214">
        <f>SUM('Month'!F17:F19)</f>
        <v>25250.143</v>
      </c>
      <c r="G12" s="215">
        <f>SUM('Month'!G17:G19)</f>
        <v>12852.29</v>
      </c>
      <c r="H12" s="216">
        <f>SUM('Month'!H17:H19)</f>
        <v>-12018.449</v>
      </c>
      <c r="I12" s="215">
        <f>SUM('Month'!I17:I19)</f>
        <v>10906.361</v>
      </c>
      <c r="J12" s="215">
        <f>SUM('Month'!J17:J19)</f>
        <v>19425.129</v>
      </c>
      <c r="K12" s="215">
        <f>SUM('Month'!K17:K19)</f>
        <v>1491.492</v>
      </c>
      <c r="L12" s="215">
        <f>SUM('Month'!L17:L19)</f>
        <v>302.134</v>
      </c>
      <c r="M12" s="215">
        <f>SUM('Month'!M17:M19)</f>
        <v>2322.901</v>
      </c>
      <c r="N12" s="215">
        <f>SUM('Month'!N17:N19)</f>
        <v>7011.940000000001</v>
      </c>
      <c r="O12" s="215">
        <f>SUM('Month'!O17:O19)</f>
        <v>645.5699999999999</v>
      </c>
      <c r="P12" s="159"/>
      <c r="Q12" s="196"/>
      <c r="R12" s="186"/>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row>
    <row r="13" ht="12.75" customHeight="1">
      <c r="A13" s="217">
        <v>1996</v>
      </c>
      <c r="B13" t="s" s="218">
        <v>143</v>
      </c>
      <c r="C13" s="219">
        <f>SUM('Month'!C20:C22)</f>
        <v>32595.454</v>
      </c>
      <c r="D13" s="220">
        <f>SUM('Month'!D20:D22)</f>
        <v>30521</v>
      </c>
      <c r="E13" s="220">
        <f>SUM('Month'!E20:E22)</f>
        <v>2074.454</v>
      </c>
      <c r="F13" s="219">
        <f>SUM('Month'!F20:F22)</f>
        <v>24735.75</v>
      </c>
      <c r="G13" s="220">
        <f>SUM('Month'!G20:G22)</f>
        <v>12211</v>
      </c>
      <c r="H13" s="221">
        <f>SUM('Month'!H20:H22)</f>
        <v>-11201.17</v>
      </c>
      <c r="I13" s="220">
        <f>SUM('Month'!I20:I22)</f>
        <v>10474.25</v>
      </c>
      <c r="J13" s="220">
        <f>SUM('Month'!J20:J22)</f>
        <v>20023.92</v>
      </c>
      <c r="K13" s="220">
        <f>SUM('Month'!K20:K22)</f>
        <v>2050.5</v>
      </c>
      <c r="L13" s="220">
        <f>SUM('Month'!L20:L22)</f>
        <v>456</v>
      </c>
      <c r="M13" s="220">
        <f>SUM('Month'!M20:M22)</f>
        <v>2522</v>
      </c>
      <c r="N13" s="220">
        <f>SUM('Month'!N20:N22)</f>
        <v>5768</v>
      </c>
      <c r="O13" s="220">
        <f>SUM('Month'!O20:O22)</f>
        <v>578</v>
      </c>
      <c r="P13" s="159"/>
      <c r="Q13" s="196"/>
      <c r="R13" s="186"/>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row>
    <row r="14" ht="12.75" customHeight="1">
      <c r="A14" s="210">
        <v>1996</v>
      </c>
      <c r="B14" t="s" s="211">
        <v>144</v>
      </c>
      <c r="C14" s="184">
        <f>SUM('Month'!C23:C25)</f>
        <v>31316.1</v>
      </c>
      <c r="D14" s="185">
        <f>SUM('Month'!D23:D25)</f>
        <v>29472</v>
      </c>
      <c r="E14" s="185">
        <f>SUM('Month'!E23:E25)</f>
        <v>1844.1</v>
      </c>
      <c r="F14" s="184">
        <f>SUM('Month'!F23:F25)</f>
        <v>23089.75</v>
      </c>
      <c r="G14" s="185">
        <f>SUM('Month'!G23:G25)</f>
        <v>10565</v>
      </c>
      <c r="H14" s="192">
        <f>SUM('Month'!H23:H25)</f>
        <v>-12171.815</v>
      </c>
      <c r="I14" s="185">
        <f>SUM('Month'!I23:I25)</f>
        <v>10474.25</v>
      </c>
      <c r="J14" s="185">
        <f>SUM('Month'!J23:J25)</f>
        <v>19815.565</v>
      </c>
      <c r="K14" s="185">
        <f>SUM('Month'!K23:K25)</f>
        <v>2050.5</v>
      </c>
      <c r="L14" s="185">
        <f>SUM('Month'!L23:L25)</f>
        <v>456</v>
      </c>
      <c r="M14" s="185">
        <f>SUM('Month'!M23:M25)</f>
        <v>2065</v>
      </c>
      <c r="N14" s="185">
        <f>SUM('Month'!N23:N25)</f>
        <v>6490</v>
      </c>
      <c r="O14" s="185">
        <f>SUM('Month'!O23:O25)</f>
        <v>641</v>
      </c>
      <c r="P14" s="159"/>
      <c r="Q14" s="196"/>
      <c r="R14" s="186"/>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row>
    <row r="15" ht="12.75" customHeight="1">
      <c r="A15" s="210">
        <v>1996</v>
      </c>
      <c r="B15" t="s" s="211">
        <v>145</v>
      </c>
      <c r="C15" s="184">
        <f>SUM('Month'!C26:C28)</f>
        <v>31339.578</v>
      </c>
      <c r="D15" s="185">
        <f>SUM('Month'!D26:D28)</f>
        <v>29580</v>
      </c>
      <c r="E15" s="185">
        <f>SUM('Month'!E26:E28)</f>
        <v>1759.578</v>
      </c>
      <c r="F15" s="184">
        <f>SUM('Month'!F26:F28)</f>
        <v>25026.75</v>
      </c>
      <c r="G15" s="185">
        <f>SUM('Month'!G26:G28)</f>
        <v>12502</v>
      </c>
      <c r="H15" s="192">
        <f>SUM('Month'!H26:H28)</f>
        <v>-12807.9052</v>
      </c>
      <c r="I15" s="185">
        <f>SUM('Month'!I26:I28)</f>
        <v>10474.25</v>
      </c>
      <c r="J15" s="185">
        <f>SUM('Month'!J26:J28)</f>
        <v>19868.6552</v>
      </c>
      <c r="K15" s="185">
        <f>SUM('Month'!K26:K28)</f>
        <v>2050.5</v>
      </c>
      <c r="L15" s="185">
        <f>SUM('Month'!L26:L28)</f>
        <v>456</v>
      </c>
      <c r="M15" s="185">
        <f>SUM('Month'!M26:M28)</f>
        <v>2045</v>
      </c>
      <c r="N15" s="185">
        <f>SUM('Month'!N26:N28)</f>
        <v>7053</v>
      </c>
      <c r="O15" s="185">
        <f>SUM('Month'!O26:O28)</f>
        <v>753</v>
      </c>
      <c r="P15" s="159"/>
      <c r="Q15" s="196"/>
      <c r="R15" s="186"/>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row>
    <row r="16" ht="12.75" customHeight="1">
      <c r="A16" s="212">
        <v>1996</v>
      </c>
      <c r="B16" t="s" s="213">
        <v>146</v>
      </c>
      <c r="C16" s="214">
        <f>SUM('Month'!C29:C31)</f>
        <v>34489.829</v>
      </c>
      <c r="D16" s="215">
        <f>SUM('Month'!D29:D31)</f>
        <v>32357</v>
      </c>
      <c r="E16" s="215">
        <f>SUM('Month'!E29:E31)</f>
        <v>2132.829</v>
      </c>
      <c r="F16" s="214">
        <f>SUM('Month'!F29:F31)</f>
        <v>26693.75</v>
      </c>
      <c r="G16" s="215">
        <f>SUM('Month'!G29:G31)</f>
        <v>14169</v>
      </c>
      <c r="H16" s="216">
        <f>SUM('Month'!H29:H31)</f>
        <v>-11990.2302</v>
      </c>
      <c r="I16" s="215">
        <f>SUM('Month'!I29:I31)</f>
        <v>10474.25</v>
      </c>
      <c r="J16" s="215">
        <f>SUM('Month'!J29:J31)</f>
        <v>20029.9802</v>
      </c>
      <c r="K16" s="215">
        <f>SUM('Month'!K29:K31)</f>
        <v>2050.5</v>
      </c>
      <c r="L16" s="215">
        <f>SUM('Month'!L29:L31)</f>
        <v>456</v>
      </c>
      <c r="M16" s="215">
        <f>SUM('Month'!M29:M31)</f>
        <v>2678</v>
      </c>
      <c r="N16" s="215">
        <f>SUM('Month'!N29:N31)</f>
        <v>6707</v>
      </c>
      <c r="O16" s="215">
        <f>SUM('Month'!O29:O31)</f>
        <v>691</v>
      </c>
      <c r="P16" s="159"/>
      <c r="Q16" s="196"/>
      <c r="R16" s="186"/>
      <c r="S16" s="159"/>
      <c r="T16" s="159"/>
      <c r="U16" s="159"/>
      <c r="V16" s="159"/>
      <c r="W16" s="159"/>
      <c r="X16" s="159"/>
      <c r="Y16" s="159"/>
      <c r="Z16" s="159"/>
      <c r="AA16" s="159"/>
      <c r="AB16" s="159"/>
      <c r="AC16" s="159"/>
      <c r="AD16" s="159"/>
      <c r="AE16" s="159"/>
      <c r="AF16" s="159"/>
      <c r="AG16" s="159"/>
      <c r="AH16" s="159"/>
      <c r="AI16" s="159"/>
      <c r="AJ16" s="159"/>
      <c r="AK16" s="159"/>
      <c r="AL16" s="159"/>
      <c r="AM16" s="159"/>
      <c r="AN16" s="159"/>
      <c r="AO16" s="159"/>
      <c r="AP16" s="159"/>
      <c r="AQ16" s="159"/>
      <c r="AR16" s="159"/>
    </row>
    <row r="17" ht="12.75" customHeight="1">
      <c r="A17" s="217">
        <v>1997</v>
      </c>
      <c r="B17" t="s" s="218">
        <v>143</v>
      </c>
      <c r="C17" s="219">
        <f>SUM('Month'!C32:C34)</f>
        <v>33045</v>
      </c>
      <c r="D17" s="220">
        <f>SUM('Month'!D32:D34)</f>
        <v>30903</v>
      </c>
      <c r="E17" s="220">
        <f>SUM('Month'!E32:E34)</f>
        <v>2142</v>
      </c>
      <c r="F17" s="219">
        <f>SUM('Month'!F32:F34)</f>
        <v>24033.869000000006</v>
      </c>
      <c r="G17" s="220">
        <f>SUM('Month'!G32:G34)</f>
        <v>11948.869</v>
      </c>
      <c r="H17" s="221">
        <f>SUM('Month'!H32:H34)</f>
        <v>-13392.961999999992</v>
      </c>
      <c r="I17" s="220">
        <f>SUM('Month'!I32:I34)</f>
        <v>9821.000000000007</v>
      </c>
      <c r="J17" s="220">
        <f>SUM('Month'!J32:J34)</f>
        <v>20738</v>
      </c>
      <c r="K17" s="220">
        <f>SUM('Month'!K32:K34)</f>
        <v>2264</v>
      </c>
      <c r="L17" s="220">
        <f>SUM('Month'!L32:L34)</f>
        <v>540</v>
      </c>
      <c r="M17" s="220">
        <f>SUM('Month'!M32:M34)</f>
        <v>2171.327</v>
      </c>
      <c r="N17" s="220">
        <f>SUM('Month'!N32:N34)</f>
        <v>6371.289</v>
      </c>
      <c r="O17" s="220">
        <f>SUM('Month'!O32:O34)</f>
        <v>613.956</v>
      </c>
      <c r="P17" s="159"/>
      <c r="Q17" s="196"/>
      <c r="R17" s="186"/>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row>
    <row r="18" ht="12.75" customHeight="1">
      <c r="A18" s="210">
        <v>1997</v>
      </c>
      <c r="B18" t="s" s="211">
        <v>144</v>
      </c>
      <c r="C18" s="184">
        <f>SUM('Month'!C35:C37)</f>
        <v>29320</v>
      </c>
      <c r="D18" s="185">
        <f>SUM('Month'!D35:D37)</f>
        <v>27602</v>
      </c>
      <c r="E18" s="185">
        <f>SUM('Month'!E35:E37)</f>
        <v>1718</v>
      </c>
      <c r="F18" s="184">
        <f>SUM('Month'!F35:F37)</f>
        <v>23947.958</v>
      </c>
      <c r="G18" s="185">
        <f>SUM('Month'!G35:G37)</f>
        <v>11118.958</v>
      </c>
      <c r="H18" s="192">
        <f>SUM('Month'!H35:H37)</f>
        <v>-9574.850999999999</v>
      </c>
      <c r="I18" s="185">
        <f>SUM('Month'!I35:I37)</f>
        <v>10712</v>
      </c>
      <c r="J18" s="185">
        <f>SUM('Month'!J35:J37)</f>
        <v>17627</v>
      </c>
      <c r="K18" s="185">
        <f>SUM('Month'!K35:K37)</f>
        <v>2117</v>
      </c>
      <c r="L18" s="185">
        <f>SUM('Month'!L35:L37)</f>
        <v>339.9999999999999</v>
      </c>
      <c r="M18" s="185">
        <f>SUM('Month'!M35:M37)</f>
        <v>2159.171</v>
      </c>
      <c r="N18" s="185">
        <f>SUM('Month'!N35:N37)</f>
        <v>6596.022</v>
      </c>
      <c r="O18" s="185">
        <f>SUM('Month'!O35:O37)</f>
        <v>794.4110000000001</v>
      </c>
      <c r="P18" s="159"/>
      <c r="Q18" s="196"/>
      <c r="R18" s="186"/>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row>
    <row r="19" ht="12.75" customHeight="1">
      <c r="A19" s="210">
        <v>1997</v>
      </c>
      <c r="B19" t="s" s="211">
        <v>145</v>
      </c>
      <c r="C19" s="184">
        <f>SUM('Month'!C38:C40)</f>
        <v>31557</v>
      </c>
      <c r="D19" s="185">
        <f>SUM('Month'!D38:D40)</f>
        <v>29731</v>
      </c>
      <c r="E19" s="185">
        <f>SUM('Month'!E38:E40)</f>
        <v>1826</v>
      </c>
      <c r="F19" s="184">
        <f>SUM('Month'!F38:F40)</f>
        <v>25160.536</v>
      </c>
      <c r="G19" s="185">
        <f>SUM('Month'!G38:G40)</f>
        <v>11986.536</v>
      </c>
      <c r="H19" s="192">
        <f>SUM('Month'!H38:H40)</f>
        <v>-12352.708</v>
      </c>
      <c r="I19" s="185">
        <f>SUM('Month'!I38:I40)</f>
        <v>11095</v>
      </c>
      <c r="J19" s="185">
        <f>SUM('Month'!J38:J40)</f>
        <v>18587</v>
      </c>
      <c r="K19" s="185">
        <f>SUM('Month'!K38:K40)</f>
        <v>2079</v>
      </c>
      <c r="L19" s="185">
        <f>SUM('Month'!L38:L40)</f>
        <v>223</v>
      </c>
      <c r="M19" s="185">
        <f>SUM('Month'!M38:M40)</f>
        <v>1832.025</v>
      </c>
      <c r="N19" s="185">
        <f>SUM('Month'!N38:N40)</f>
        <v>8548.733</v>
      </c>
      <c r="O19" s="185">
        <f>SUM('Month'!O38:O40)</f>
        <v>807.377</v>
      </c>
      <c r="P19" s="159"/>
      <c r="Q19" s="196"/>
      <c r="R19" s="186"/>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row>
    <row r="20" ht="12.75" customHeight="1">
      <c r="A20" s="212">
        <v>1997</v>
      </c>
      <c r="B20" t="s" s="213">
        <v>146</v>
      </c>
      <c r="C20" s="214">
        <f>SUM('Month'!C41:C43)</f>
        <v>34253</v>
      </c>
      <c r="D20" s="215">
        <f>SUM('Month'!D41:D43)</f>
        <v>32027</v>
      </c>
      <c r="E20" s="215">
        <f>SUM('Month'!E41:E43)</f>
        <v>2226</v>
      </c>
      <c r="F20" s="214">
        <f>SUM('Month'!F41:F43)</f>
        <v>24009.683</v>
      </c>
      <c r="G20" s="215">
        <f>SUM('Month'!G41:G43)</f>
        <v>12534.683</v>
      </c>
      <c r="H20" s="216">
        <f>SUM('Month'!H41:H43)</f>
        <v>-13368.039</v>
      </c>
      <c r="I20" s="215">
        <f>SUM('Month'!I41:I43)</f>
        <v>9275</v>
      </c>
      <c r="J20" s="215">
        <f>SUM('Month'!J41:J43)</f>
        <v>19542</v>
      </c>
      <c r="K20" s="215">
        <f>SUM('Month'!K41:K43)</f>
        <v>2200</v>
      </c>
      <c r="L20" s="215">
        <f>SUM('Month'!L41:L43)</f>
        <v>242</v>
      </c>
      <c r="M20" s="215">
        <f>SUM('Month'!M41:M43)</f>
        <v>2543.31</v>
      </c>
      <c r="N20" s="215">
        <f>SUM('Month'!N41:N43)</f>
        <v>7602.349</v>
      </c>
      <c r="O20" s="215">
        <f>SUM('Month'!O41:O43)</f>
        <v>746.181</v>
      </c>
      <c r="P20" s="159"/>
      <c r="Q20" s="196"/>
      <c r="R20" s="186"/>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row>
    <row r="21" ht="12.75" customHeight="1">
      <c r="A21" s="217">
        <v>1998</v>
      </c>
      <c r="B21" t="s" s="218">
        <v>143</v>
      </c>
      <c r="C21" s="219">
        <f>SUM('Month'!C44:C46)</f>
        <v>33182.178666666667</v>
      </c>
      <c r="D21" s="220">
        <f>SUM('Month'!D44:D46)</f>
        <v>30912.661</v>
      </c>
      <c r="E21" s="220">
        <f>SUM('Month'!E44:E46)</f>
        <v>2269.517666666667</v>
      </c>
      <c r="F21" s="219">
        <f>SUM('Month'!F44:F46)</f>
        <v>22735.476</v>
      </c>
      <c r="G21" s="220">
        <f>SUM('Month'!G44:G46)</f>
        <v>11130.016</v>
      </c>
      <c r="H21" s="221">
        <f>SUM('Month'!H44:H46)</f>
        <v>-12884.637643696082</v>
      </c>
      <c r="I21" s="220">
        <f>SUM('Month'!I44:I46)</f>
        <v>9559.189749999998</v>
      </c>
      <c r="J21" s="220">
        <f>SUM('Month'!J44:J46)</f>
        <v>21656.377375</v>
      </c>
      <c r="K21" s="220">
        <f>SUM('Month'!K44:K46)</f>
        <v>2046.27025</v>
      </c>
      <c r="L21" s="220">
        <f>SUM('Month'!L44:L46)</f>
        <v>237.0209999999999</v>
      </c>
      <c r="M21" s="220">
        <f>SUM('Month'!M44:M46)</f>
        <v>2965.019181578227</v>
      </c>
      <c r="N21" s="220">
        <f>SUM('Month'!N44:N46)</f>
        <v>5561.718450274311</v>
      </c>
      <c r="O21" s="220">
        <f>SUM('Month'!O44:O46)</f>
        <v>724.489</v>
      </c>
      <c r="P21" s="159"/>
      <c r="Q21" s="196"/>
      <c r="R21" s="186"/>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row>
    <row r="22" ht="12.75" customHeight="1">
      <c r="A22" s="210">
        <v>1998</v>
      </c>
      <c r="B22" t="s" s="211">
        <v>144</v>
      </c>
      <c r="C22" s="184">
        <f>SUM('Month'!C47:C49)</f>
        <v>31892</v>
      </c>
      <c r="D22" s="185">
        <f>SUM('Month'!D47:D49)</f>
        <v>29926</v>
      </c>
      <c r="E22" s="185">
        <f>SUM('Month'!E47:E49)</f>
        <v>1966</v>
      </c>
      <c r="F22" s="184">
        <f>SUM('Month'!F47:F49)</f>
        <v>24986.605</v>
      </c>
      <c r="G22" s="185">
        <f>SUM('Month'!G47:G49)</f>
        <v>10873.647</v>
      </c>
      <c r="H22" s="192">
        <f>SUM('Month'!H47:H49)</f>
        <v>-11370.891005085763</v>
      </c>
      <c r="I22" s="185">
        <f>SUM('Month'!I47:I49)</f>
        <v>11616.55375</v>
      </c>
      <c r="J22" s="185">
        <f>SUM('Month'!J47:J49)</f>
        <v>19960.177475</v>
      </c>
      <c r="K22" s="185">
        <f>SUM('Month'!K47:K49)</f>
        <v>2496.40425</v>
      </c>
      <c r="L22" s="185">
        <f>SUM('Month'!L47:L49)</f>
        <v>342.579</v>
      </c>
      <c r="M22" s="185">
        <f>SUM('Month'!M47:M49)</f>
        <v>2026.044376336506</v>
      </c>
      <c r="N22" s="185">
        <f>SUM('Month'!N47:N49)</f>
        <v>7207.136906422271</v>
      </c>
      <c r="O22" s="185">
        <f>SUM('Month'!O47:O49)</f>
        <v>814.827</v>
      </c>
      <c r="P22" s="159"/>
      <c r="Q22" s="196"/>
      <c r="R22" s="186"/>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row>
    <row r="23" ht="12.75" customHeight="1">
      <c r="A23" s="210">
        <v>1998</v>
      </c>
      <c r="B23" t="s" s="211">
        <v>145</v>
      </c>
      <c r="C23" s="184">
        <f>SUM('Month'!C50:C52)</f>
        <v>32599</v>
      </c>
      <c r="D23" s="185">
        <f>SUM('Month'!D50:D52)</f>
        <v>30691</v>
      </c>
      <c r="E23" s="185">
        <f>SUM('Month'!E50:E52)</f>
        <v>1908</v>
      </c>
      <c r="F23" s="184">
        <f>SUM('Month'!F50:F52)</f>
        <v>22962.717</v>
      </c>
      <c r="G23" s="185">
        <f>SUM('Month'!G50:G52)</f>
        <v>11488.969</v>
      </c>
      <c r="H23" s="192">
        <f>SUM('Month'!H50:H52)</f>
        <v>-11803.026046254492</v>
      </c>
      <c r="I23" s="185">
        <f>SUM('Month'!I50:I52)</f>
        <v>9319.267749999999</v>
      </c>
      <c r="J23" s="185">
        <f>SUM('Month'!J50:J52)</f>
        <v>20055.775375</v>
      </c>
      <c r="K23" s="185">
        <f>SUM('Month'!K50:K52)</f>
        <v>2154.48025</v>
      </c>
      <c r="L23" s="185">
        <f>SUM('Month'!L50:L52)</f>
        <v>466.0700000000001</v>
      </c>
      <c r="M23" s="185">
        <f>SUM('Month'!M50:M52)</f>
        <v>3118.819359876008</v>
      </c>
      <c r="N23" s="185">
        <f>SUM('Month'!N50:N52)</f>
        <v>5873.748031130498</v>
      </c>
      <c r="O23" s="185">
        <f>SUM('Month'!O50:O52)</f>
        <v>771.274</v>
      </c>
      <c r="P23" s="159"/>
      <c r="Q23" s="196"/>
      <c r="R23" s="186"/>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159"/>
      <c r="AQ23" s="159"/>
      <c r="AR23" s="159"/>
    </row>
    <row r="24" ht="12.75" customHeight="1">
      <c r="A24" s="212">
        <v>1998</v>
      </c>
      <c r="B24" t="s" s="213">
        <v>146</v>
      </c>
      <c r="C24" s="214">
        <f>SUM('Month'!C53:C55)</f>
        <v>34974</v>
      </c>
      <c r="D24" s="215">
        <f>SUM('Month'!D53:D55)</f>
        <v>32707</v>
      </c>
      <c r="E24" s="215">
        <f>SUM('Month'!E53:E55)</f>
        <v>2267</v>
      </c>
      <c r="F24" s="214">
        <f>SUM('Month'!F53:F55)</f>
        <v>23903.858</v>
      </c>
      <c r="G24" s="215">
        <f>SUM('Month'!G53:G55)</f>
        <v>13138.024</v>
      </c>
      <c r="H24" s="216">
        <f>SUM('Month'!H53:H55)</f>
        <v>-13550.445304963660</v>
      </c>
      <c r="I24" s="215">
        <f>SUM('Month'!I53:I55)</f>
        <v>8964.988749999999</v>
      </c>
      <c r="J24" s="215">
        <f>SUM('Month'!J53:J55)</f>
        <v>21356.669775</v>
      </c>
      <c r="K24" s="215">
        <f>SUM('Month'!K53:K55)</f>
        <v>1800.84525</v>
      </c>
      <c r="L24" s="215">
        <f>SUM('Month'!L53:L55)</f>
        <v>535.3300000000002</v>
      </c>
      <c r="M24" s="215">
        <f>SUM('Month'!M53:M55)</f>
        <v>3308.117082209262</v>
      </c>
      <c r="N24" s="215">
        <f>SUM('Month'!N53:N55)</f>
        <v>5732.396612172924</v>
      </c>
      <c r="O24" s="215">
        <f>SUM('Month'!O53:O55)</f>
        <v>769.4589999999999</v>
      </c>
      <c r="P24" s="159"/>
      <c r="Q24" s="196"/>
      <c r="R24" s="186"/>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row>
    <row r="25" ht="12.75" customHeight="1">
      <c r="A25" s="217">
        <v>1999</v>
      </c>
      <c r="B25" t="s" s="218">
        <v>143</v>
      </c>
      <c r="C25" s="219">
        <f>SUM('Month'!C56:C58)</f>
        <v>34382.561143315870</v>
      </c>
      <c r="D25" s="220">
        <f>SUM('Month'!D56:D58)</f>
        <v>32030.899557108416</v>
      </c>
      <c r="E25" s="220">
        <f>SUM('Month'!E56:E58)</f>
        <v>2351.661586207450</v>
      </c>
      <c r="F25" s="219">
        <f>SUM('Month'!F56:F58)</f>
        <v>23023.14</v>
      </c>
      <c r="G25" s="220">
        <f>SUM('Month'!G56:G58)</f>
        <v>12936.463</v>
      </c>
      <c r="H25" s="221">
        <f>SUM('Month'!H56:H58)</f>
        <v>-12443.330232415177</v>
      </c>
      <c r="I25" s="220">
        <f>SUM('Month'!I56:I58)</f>
        <v>8937.417500000001</v>
      </c>
      <c r="J25" s="220">
        <f>SUM('Month'!J56:J58)</f>
        <v>19890.7467881</v>
      </c>
      <c r="K25" s="220">
        <f>SUM('Month'!K56:K58)</f>
        <v>1149.2595</v>
      </c>
      <c r="L25" s="220">
        <f>SUM('Month'!L56:L58)</f>
        <v>852.6612500000001</v>
      </c>
      <c r="M25" s="220">
        <f>SUM('Month'!M56:M58)</f>
        <v>3833.021022092098</v>
      </c>
      <c r="N25" s="220">
        <f>SUM('Month'!N56:N58)</f>
        <v>5619.620216407278</v>
      </c>
      <c r="O25" s="220">
        <f>SUM('Month'!O56:O58)</f>
        <v>648.3679999999999</v>
      </c>
      <c r="P25" s="159"/>
      <c r="Q25" s="196"/>
      <c r="R25" s="186"/>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row>
    <row r="26" ht="12.75" customHeight="1">
      <c r="A26" s="210">
        <v>1999</v>
      </c>
      <c r="B26" t="s" s="211">
        <v>144</v>
      </c>
      <c r="C26" s="184">
        <f>SUM('Month'!C59:C61)</f>
        <v>33060.347301480368</v>
      </c>
      <c r="D26" s="185">
        <f>SUM('Month'!D59:D61)</f>
        <v>31037.140737268579</v>
      </c>
      <c r="E26" s="185">
        <f>SUM('Month'!E59:E61)</f>
        <v>2023.206564211789</v>
      </c>
      <c r="F26" s="184">
        <f>SUM('Month'!F59:F61)</f>
        <v>22702.44</v>
      </c>
      <c r="G26" s="185">
        <f>SUM('Month'!G59:G61)</f>
        <v>11812.558</v>
      </c>
      <c r="H26" s="192">
        <f>SUM('Month'!H59:H61)</f>
        <v>-13402.710557634040</v>
      </c>
      <c r="I26" s="185">
        <f>SUM('Month'!I59:I61)</f>
        <v>9397.8765</v>
      </c>
      <c r="J26" s="185">
        <f>SUM('Month'!J59:J61)</f>
        <v>20758.264772</v>
      </c>
      <c r="K26" s="185">
        <f>SUM('Month'!K59:K61)</f>
        <v>1492.0055</v>
      </c>
      <c r="L26" s="185">
        <f>SUM('Month'!L59:L61)</f>
        <v>582.97025</v>
      </c>
      <c r="M26" s="185">
        <f>SUM('Month'!M59:M61)</f>
        <v>3280.880908328160</v>
      </c>
      <c r="N26" s="185">
        <f>SUM('Month'!N59:N61)</f>
        <v>6232.238443962197</v>
      </c>
      <c r="O26" s="185">
        <f>SUM('Month'!O59:O61)</f>
        <v>565.732</v>
      </c>
      <c r="P26" s="159"/>
      <c r="Q26" s="196"/>
      <c r="R26" s="186"/>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row>
    <row r="27" ht="12.75" customHeight="1">
      <c r="A27" s="210">
        <v>1999</v>
      </c>
      <c r="B27" t="s" s="211">
        <v>145</v>
      </c>
      <c r="C27" s="184">
        <f>SUM('Month'!C62:C64)</f>
        <v>34314.674777706314</v>
      </c>
      <c r="D27" s="185">
        <f>SUM('Month'!D62:D64)</f>
        <v>32261.6121223349</v>
      </c>
      <c r="E27" s="185">
        <f>SUM('Month'!E62:E64)</f>
        <v>2053.062655371410</v>
      </c>
      <c r="F27" s="184">
        <f>SUM('Month'!F62:F64)</f>
        <v>25078.128</v>
      </c>
      <c r="G27" s="185">
        <f>SUM('Month'!G62:G64)</f>
        <v>13249.487</v>
      </c>
      <c r="H27" s="192">
        <f>SUM('Month'!H62:H64)</f>
        <v>-13927.731679821645</v>
      </c>
      <c r="I27" s="185">
        <f>SUM('Month'!I62:I64)</f>
        <v>10350.2595</v>
      </c>
      <c r="J27" s="185">
        <f>SUM('Month'!J62:J64)</f>
        <v>23590.0227718</v>
      </c>
      <c r="K27" s="185">
        <f>SUM('Month'!K62:K64)</f>
        <v>1478.3815</v>
      </c>
      <c r="L27" s="185">
        <f>SUM('Month'!L62:L64)</f>
        <v>635.45225</v>
      </c>
      <c r="M27" s="185">
        <f>SUM('Month'!M62:M64)</f>
        <v>3631.214737613955</v>
      </c>
      <c r="N27" s="185">
        <f>SUM('Month'!N62:N64)</f>
        <v>5162.112395635602</v>
      </c>
      <c r="O27" s="185">
        <f>SUM('Month'!O62:O64)</f>
        <v>603.013</v>
      </c>
      <c r="P27" s="159"/>
      <c r="Q27" s="196"/>
      <c r="R27" s="186"/>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row>
    <row r="28" ht="12.75" customHeight="1">
      <c r="A28" s="212">
        <v>1999</v>
      </c>
      <c r="B28" t="s" s="213">
        <v>146</v>
      </c>
      <c r="C28" s="214">
        <f>SUM('Month'!C65:C67)</f>
        <v>35341.416777497456</v>
      </c>
      <c r="D28" s="215">
        <f>SUM('Month'!D65:D67)</f>
        <v>32932.347583288109</v>
      </c>
      <c r="E28" s="215">
        <f>SUM('Month'!E65:E67)</f>
        <v>2409.069194209351</v>
      </c>
      <c r="F28" s="214">
        <f>SUM('Month'!F65:F67)</f>
        <v>24951.723</v>
      </c>
      <c r="G28" s="215">
        <f>SUM('Month'!G65:G67)</f>
        <v>12887.923</v>
      </c>
      <c r="H28" s="216">
        <f>SUM('Month'!H65:H67)</f>
        <v>-14988.227530129137</v>
      </c>
      <c r="I28" s="215">
        <f>SUM('Month'!I65:I67)</f>
        <v>10635.4465</v>
      </c>
      <c r="J28" s="215">
        <f>SUM('Month'!J65:J67)</f>
        <v>24682.9656681</v>
      </c>
      <c r="K28" s="215">
        <f>SUM('Month'!K65:K67)</f>
        <v>1428.3535</v>
      </c>
      <c r="L28" s="215">
        <f>SUM('Month'!L65:L67)</f>
        <v>803.91625</v>
      </c>
      <c r="M28" s="215">
        <f>SUM('Month'!M65:M67)</f>
        <v>3150.883331965789</v>
      </c>
      <c r="N28" s="215">
        <f>SUM('Month'!N65:N67)</f>
        <v>4716.028943994926</v>
      </c>
      <c r="O28" s="215">
        <f>SUM('Month'!O65:O67)</f>
        <v>512.168</v>
      </c>
      <c r="P28" s="159"/>
      <c r="Q28" s="196"/>
      <c r="R28" s="186"/>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row>
    <row r="29" ht="12.75" customHeight="1">
      <c r="A29" s="217">
        <v>2000</v>
      </c>
      <c r="B29" t="s" s="218">
        <v>143</v>
      </c>
      <c r="C29" s="219">
        <f>SUM('Month'!C68:C70)</f>
        <v>34217.374929445017</v>
      </c>
      <c r="D29" s="220">
        <f>SUM('Month'!D68:D70)</f>
        <v>31815.801360552</v>
      </c>
      <c r="E29" s="220">
        <f>SUM('Month'!E68:E70)</f>
        <v>2401.573568893019</v>
      </c>
      <c r="F29" s="219">
        <f>SUM('Month'!F68:F70)</f>
        <v>23232.017</v>
      </c>
      <c r="G29" s="220">
        <f>SUM('Month'!G68:G70)</f>
        <v>10070.888</v>
      </c>
      <c r="H29" s="221">
        <f>SUM('Month'!H68:H70)</f>
        <v>-12732.560184179321</v>
      </c>
      <c r="I29" s="220">
        <f>SUM('Month'!I68:I70)</f>
        <v>11813.788</v>
      </c>
      <c r="J29" s="220">
        <f>SUM('Month'!J68:J70)</f>
        <v>23952.2645930768</v>
      </c>
      <c r="K29" s="220">
        <f>SUM('Month'!K68:K70)</f>
        <v>1347.341</v>
      </c>
      <c r="L29" s="220">
        <f>SUM('Month'!L68:L70)</f>
        <v>657.6800000000001</v>
      </c>
      <c r="M29" s="220">
        <f>SUM('Month'!M68:M70)</f>
        <v>3812.508</v>
      </c>
      <c r="N29" s="220">
        <f>SUM('Month'!N68:N70)</f>
        <v>5096.252591102515</v>
      </c>
      <c r="O29" s="220">
        <f>SUM('Month'!O68:O70)</f>
        <v>512.409</v>
      </c>
      <c r="P29" s="159"/>
      <c r="Q29" s="196"/>
      <c r="R29" s="186"/>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row>
    <row r="30" ht="12.75" customHeight="1">
      <c r="A30" s="210">
        <v>2000</v>
      </c>
      <c r="B30" t="s" s="211">
        <v>144</v>
      </c>
      <c r="C30" s="184">
        <f>SUM('Month'!C71:C73)</f>
        <v>30802.126740480617</v>
      </c>
      <c r="D30" s="185">
        <f>SUM('Month'!D71:D73)</f>
        <v>28759.568256615588</v>
      </c>
      <c r="E30" s="185">
        <f>SUM('Month'!E71:E73)</f>
        <v>2042.558483865027</v>
      </c>
      <c r="F30" s="184">
        <f>SUM('Month'!F71:F73)</f>
        <v>21313.878</v>
      </c>
      <c r="G30" s="185">
        <f>SUM('Month'!G71:G73)</f>
        <v>7690.643999999998</v>
      </c>
      <c r="H30" s="192">
        <f>SUM('Month'!H71:H73)</f>
        <v>-12277.103301361329</v>
      </c>
      <c r="I30" s="185">
        <f>SUM('Month'!I71:I73)</f>
        <v>11981.421</v>
      </c>
      <c r="J30" s="185">
        <f>SUM('Month'!J71:J73)</f>
        <v>23224.012541120625</v>
      </c>
      <c r="K30" s="185">
        <f>SUM('Month'!K71:K73)</f>
        <v>1641.813</v>
      </c>
      <c r="L30" s="185">
        <f>SUM('Month'!L71:L73)</f>
        <v>670.5260000000001</v>
      </c>
      <c r="M30" s="185">
        <f>SUM('Month'!M71:M73)</f>
        <v>3106.136</v>
      </c>
      <c r="N30" s="185">
        <f>SUM('Month'!N71:N73)</f>
        <v>5111.934760240705</v>
      </c>
      <c r="O30" s="185">
        <f>SUM('Month'!O71:O73)</f>
        <v>653.722</v>
      </c>
      <c r="P30" s="159"/>
      <c r="Q30" s="196"/>
      <c r="R30" s="186"/>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s="159"/>
      <c r="AR30" s="159"/>
    </row>
    <row r="31" ht="12.75" customHeight="1">
      <c r="A31" s="210">
        <v>2000</v>
      </c>
      <c r="B31" t="s" s="211">
        <v>145</v>
      </c>
      <c r="C31" s="184">
        <f>SUM('Month'!C74:C76)</f>
        <v>30427.066797273590</v>
      </c>
      <c r="D31" s="185">
        <f>SUM('Month'!D74:D76)</f>
        <v>28539.061604004430</v>
      </c>
      <c r="E31" s="185">
        <f>SUM('Month'!E74:E76)</f>
        <v>1888.005193269160</v>
      </c>
      <c r="F31" s="184">
        <f>SUM('Month'!F74:F76)</f>
        <v>24138.072</v>
      </c>
      <c r="G31" s="185">
        <f>SUM('Month'!G74:G76)</f>
        <v>9870.291000000001</v>
      </c>
      <c r="H31" s="192">
        <f>SUM('Month'!H74:H76)</f>
        <v>-9745.635259876788</v>
      </c>
      <c r="I31" s="185">
        <f>SUM('Month'!I74:I76)</f>
        <v>12900.895</v>
      </c>
      <c r="J31" s="185">
        <f>SUM('Month'!J74:J76)</f>
        <v>21607.505279133180</v>
      </c>
      <c r="K31" s="185">
        <f>SUM('Month'!K74:K76)</f>
        <v>1366.886</v>
      </c>
      <c r="L31" s="185">
        <f>SUM('Month'!L74:L76)</f>
        <v>696.4449999999999</v>
      </c>
      <c r="M31" s="185">
        <f>SUM('Month'!M74:M76)</f>
        <v>3400.949</v>
      </c>
      <c r="N31" s="185">
        <f>SUM('Month'!N74:N76)</f>
        <v>5110.414980743606</v>
      </c>
      <c r="O31" s="185">
        <f>SUM('Month'!O74:O76)</f>
        <v>552.1179999999999</v>
      </c>
      <c r="P31" s="159"/>
      <c r="Q31" s="196"/>
      <c r="R31" s="186"/>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row>
    <row r="32" ht="12.75" customHeight="1">
      <c r="A32" s="212">
        <v>2000</v>
      </c>
      <c r="B32" t="s" s="213">
        <v>146</v>
      </c>
      <c r="C32" s="214">
        <f>SUM('Month'!C77:C79)</f>
        <v>30798.431532800765</v>
      </c>
      <c r="D32" s="215">
        <f>SUM('Month'!D77:D79)</f>
        <v>28768.0577495273</v>
      </c>
      <c r="E32" s="215">
        <f>SUM('Month'!E77:E79)</f>
        <v>2030.373783273464</v>
      </c>
      <c r="F32" s="214">
        <f>SUM('Month'!F77:F79)</f>
        <v>23388.862</v>
      </c>
      <c r="G32" s="215">
        <f>SUM('Month'!G77:G79)</f>
        <v>10054.709</v>
      </c>
      <c r="H32" s="216">
        <f>SUM('Month'!H77:H79)</f>
        <v>-10240.047686158709</v>
      </c>
      <c r="I32" s="215">
        <f>SUM('Month'!I77:I79)</f>
        <v>12171.582</v>
      </c>
      <c r="J32" s="215">
        <f>SUM('Month'!J77:J79)</f>
        <v>21297.592895817856</v>
      </c>
      <c r="K32" s="215">
        <f>SUM('Month'!K77:K79)</f>
        <v>1162.571</v>
      </c>
      <c r="L32" s="215">
        <f>SUM('Month'!L77:L79)</f>
        <v>811.162</v>
      </c>
      <c r="M32" s="215">
        <f>SUM('Month'!M77:M79)</f>
        <v>3892.543048</v>
      </c>
      <c r="N32" s="215">
        <f>SUM('Month'!N77:N79)</f>
        <v>5357.988838340856</v>
      </c>
      <c r="O32" s="215">
        <f>SUM('Month'!O77:O79)</f>
        <v>360.809</v>
      </c>
      <c r="P32" s="159"/>
      <c r="Q32" s="196"/>
      <c r="R32" s="186"/>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row>
    <row r="33" ht="12.75" customHeight="1">
      <c r="A33" s="217">
        <v>2001</v>
      </c>
      <c r="B33" t="s" s="218">
        <v>143</v>
      </c>
      <c r="C33" s="219">
        <f>SUM('Month'!C80:C82)</f>
        <v>29196.340117037125</v>
      </c>
      <c r="D33" s="220">
        <f>SUM('Month'!D80:D82)</f>
        <v>27027.793117037130</v>
      </c>
      <c r="E33" s="220">
        <f>SUM('Month'!E80:E82)</f>
        <v>2168.547</v>
      </c>
      <c r="F33" s="219">
        <f>SUM('Month'!F80:F82)</f>
        <v>20823.912</v>
      </c>
      <c r="G33" s="220">
        <f>SUM('Month'!G80:G82)</f>
        <v>8338.748</v>
      </c>
      <c r="H33" s="221">
        <f>SUM('Month'!H80:H82)</f>
        <v>-8821.169386705280</v>
      </c>
      <c r="I33" s="220">
        <f>SUM('Month'!I80:I82)</f>
        <v>11638.027</v>
      </c>
      <c r="J33" s="220">
        <f>SUM('Month'!J80:J82)</f>
        <v>20110.321484154</v>
      </c>
      <c r="K33" s="220">
        <f>SUM('Month'!K80:K82)</f>
        <v>847.1369999999999</v>
      </c>
      <c r="L33" s="220">
        <f>SUM('Month'!L80:L82)</f>
        <v>721.7460000000001</v>
      </c>
      <c r="M33" s="220">
        <f>SUM('Month'!M80:M82)</f>
        <v>4200.991924</v>
      </c>
      <c r="N33" s="220">
        <f>SUM('Month'!N80:N82)</f>
        <v>4675.257826551280</v>
      </c>
      <c r="O33" s="220">
        <f>SUM('Month'!O80:O82)</f>
        <v>477.2334391851408</v>
      </c>
      <c r="P33" s="159"/>
      <c r="Q33" s="196"/>
      <c r="R33" s="186"/>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row>
    <row r="34" ht="12.75" customHeight="1">
      <c r="A34" s="210">
        <v>2001</v>
      </c>
      <c r="B34" t="s" s="211">
        <v>144</v>
      </c>
      <c r="C34" s="184">
        <f>SUM('Month'!C83:C85)</f>
        <v>28340.074415116665</v>
      </c>
      <c r="D34" s="185">
        <f>SUM('Month'!D83:D85)</f>
        <v>26324.547133223467</v>
      </c>
      <c r="E34" s="185">
        <f>SUM('Month'!E83:E85)</f>
        <v>2015.5272818932</v>
      </c>
      <c r="F34" s="184">
        <f>SUM('Month'!F83:F85)</f>
        <v>17583.319</v>
      </c>
      <c r="G34" s="185">
        <f>SUM('Month'!G83:G85)</f>
        <v>6050.547999999999</v>
      </c>
      <c r="H34" s="192">
        <f>SUM('Month'!H83:H85)</f>
        <v>-9340.535465552770</v>
      </c>
      <c r="I34" s="185">
        <f>SUM('Month'!I83:I85)</f>
        <v>10597.782</v>
      </c>
      <c r="J34" s="185">
        <f>SUM('Month'!J83:J85)</f>
        <v>21644.499833209</v>
      </c>
      <c r="K34" s="185">
        <f>SUM('Month'!K83:K85)</f>
        <v>934.989</v>
      </c>
      <c r="L34" s="185">
        <f>SUM('Month'!L83:L85)</f>
        <v>658.3910000000001</v>
      </c>
      <c r="M34" s="185">
        <f>SUM('Month'!M83:M85)</f>
        <v>5414.779011000001</v>
      </c>
      <c r="N34" s="185">
        <f>SUM('Month'!N83:N85)</f>
        <v>3985.194643343768</v>
      </c>
      <c r="O34" s="185">
        <f>SUM('Month'!O83:O85)</f>
        <v>551.3053445176753</v>
      </c>
      <c r="P34" s="159"/>
      <c r="Q34" s="196"/>
      <c r="R34" s="186"/>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row>
    <row r="35" ht="12.75" customHeight="1">
      <c r="A35" s="210">
        <v>2001</v>
      </c>
      <c r="B35" t="s" s="211">
        <v>145</v>
      </c>
      <c r="C35" s="184">
        <f>SUM('Month'!C86:C88)</f>
        <v>28328.318522340844</v>
      </c>
      <c r="D35" s="185">
        <f>SUM('Month'!D86:D88)</f>
        <v>26405.796891750448</v>
      </c>
      <c r="E35" s="185">
        <f>SUM('Month'!E86:E88)</f>
        <v>1922.5216305904</v>
      </c>
      <c r="F35" s="184">
        <f>SUM('Month'!F86:F88)</f>
        <v>21302.376</v>
      </c>
      <c r="G35" s="185">
        <f>SUM('Month'!G86:G88)</f>
        <v>6882.719</v>
      </c>
      <c r="H35" s="192">
        <f>SUM('Month'!H86:H88)</f>
        <v>-7563.382451293083</v>
      </c>
      <c r="I35" s="185">
        <f>SUM('Month'!I86:I88)</f>
        <v>12922.378</v>
      </c>
      <c r="J35" s="185">
        <f>SUM('Month'!J86:J88)</f>
        <v>20386.361725468</v>
      </c>
      <c r="K35" s="185">
        <f>SUM('Month'!K86:K88)</f>
        <v>1497.279</v>
      </c>
      <c r="L35" s="185">
        <f>SUM('Month'!L86:L88)</f>
        <v>503.441</v>
      </c>
      <c r="M35" s="185">
        <f>SUM('Month'!M86:M88)</f>
        <v>4092.714723999999</v>
      </c>
      <c r="N35" s="185">
        <f>SUM('Month'!N86:N88)</f>
        <v>5185.951449825078</v>
      </c>
      <c r="O35" s="185">
        <f>SUM('Month'!O86:O88)</f>
        <v>665.768340323547</v>
      </c>
      <c r="P35" s="159"/>
      <c r="Q35" s="196"/>
      <c r="R35" s="186"/>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row>
    <row r="36" ht="12.75" customHeight="1">
      <c r="A36" s="212">
        <v>2001</v>
      </c>
      <c r="B36" t="s" s="213">
        <v>146</v>
      </c>
      <c r="C36" s="214">
        <f>SUM('Month'!C89:C91)</f>
        <v>30813.652948719660</v>
      </c>
      <c r="D36" s="215">
        <f>SUM('Month'!D89:D91)</f>
        <v>28628.421390203963</v>
      </c>
      <c r="E36" s="215">
        <f>SUM('Month'!E89:E91)</f>
        <v>2185.2315585157</v>
      </c>
      <c r="F36" s="214">
        <f>SUM('Month'!F89:F91)</f>
        <v>23245.139</v>
      </c>
      <c r="G36" s="215">
        <f>SUM('Month'!G89:G91)</f>
        <v>8131.298999999999</v>
      </c>
      <c r="H36" s="216">
        <f>SUM('Month'!H89:H91)</f>
        <v>-9507.643941650511</v>
      </c>
      <c r="I36" s="215">
        <f>SUM('Month'!I89:I91)</f>
        <v>13834.085</v>
      </c>
      <c r="J36" s="215">
        <f>SUM('Month'!J89:J91)</f>
        <v>22299.562773392</v>
      </c>
      <c r="K36" s="215">
        <f>SUM('Month'!K89:K91)</f>
        <v>1279.755</v>
      </c>
      <c r="L36" s="215">
        <f>SUM('Month'!L89:L91)</f>
        <v>605.417</v>
      </c>
      <c r="M36" s="215">
        <f>SUM('Month'!M89:M91)</f>
        <v>3525.094548</v>
      </c>
      <c r="N36" s="215">
        <f>SUM('Month'!N89:N91)</f>
        <v>5241.598716258516</v>
      </c>
      <c r="O36" s="215">
        <f>SUM('Month'!O89:O91)</f>
        <v>580.1247860994607</v>
      </c>
      <c r="P36" s="159"/>
      <c r="Q36" s="196"/>
      <c r="R36" s="186"/>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row>
    <row r="37" ht="12.75" customHeight="1">
      <c r="A37" s="217">
        <v>2002</v>
      </c>
      <c r="B37" t="s" s="218">
        <v>143</v>
      </c>
      <c r="C37" s="219">
        <f>SUM('Month'!C92:C94)</f>
        <v>29652.433477394265</v>
      </c>
      <c r="D37" s="220">
        <f>SUM('Month'!D92:D94)</f>
        <v>27460.5790184354</v>
      </c>
      <c r="E37" s="220">
        <f>SUM('Month'!E92:E94)</f>
        <v>2191.854458958860</v>
      </c>
      <c r="F37" s="219">
        <f>SUM('Month'!F92:F94)</f>
        <v>20892.232</v>
      </c>
      <c r="G37" s="220">
        <f>SUM('Month'!G92:G94)</f>
        <v>6944.616</v>
      </c>
      <c r="H37" s="221">
        <f>SUM('Month'!H92:H94)</f>
        <v>-10250.875571643617</v>
      </c>
      <c r="I37" s="220">
        <f>SUM('Month'!I92:I94)</f>
        <v>13091.305</v>
      </c>
      <c r="J37" s="220">
        <f>SUM('Month'!J92:J94)</f>
        <v>22074.494503619655</v>
      </c>
      <c r="K37" s="220">
        <f>SUM('Month'!K92:K94)</f>
        <v>856.3109999999999</v>
      </c>
      <c r="L37" s="220">
        <f>SUM('Month'!L92:L94)</f>
        <v>390.562</v>
      </c>
      <c r="M37" s="220">
        <f>SUM('Month'!M92:M94)</f>
        <v>3274.555923632788</v>
      </c>
      <c r="N37" s="220">
        <f>SUM('Month'!N92:N94)</f>
        <v>5007.990991656749</v>
      </c>
      <c r="O37" s="220">
        <f>SUM('Month'!O92:O94)</f>
        <v>427.121</v>
      </c>
      <c r="P37" s="159"/>
      <c r="Q37" s="196"/>
      <c r="R37" s="186"/>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row>
    <row r="38" ht="12.75" customHeight="1">
      <c r="A38" s="210">
        <v>2002</v>
      </c>
      <c r="B38" t="s" s="211">
        <v>144</v>
      </c>
      <c r="C38" s="184">
        <f>SUM('Month'!C95:C97)</f>
        <v>29527.446799395373</v>
      </c>
      <c r="D38" s="185">
        <f>SUM('Month'!D95:D97)</f>
        <v>27490.193141045158</v>
      </c>
      <c r="E38" s="185">
        <f>SUM('Month'!E95:E97)</f>
        <v>2037.253658350210</v>
      </c>
      <c r="F38" s="184">
        <f>SUM('Month'!F95:F97)</f>
        <v>22130.104</v>
      </c>
      <c r="G38" s="185">
        <f>SUM('Month'!G95:G97)</f>
        <v>4894.126</v>
      </c>
      <c r="H38" s="192">
        <f>SUM('Month'!H95:H97)</f>
        <v>-9143.128424698698</v>
      </c>
      <c r="I38" s="185">
        <f>SUM('Month'!I95:I97)</f>
        <v>15936.107</v>
      </c>
      <c r="J38" s="185">
        <f>SUM('Month'!J95:J97)</f>
        <v>23968.829532876109</v>
      </c>
      <c r="K38" s="185">
        <f>SUM('Month'!K95:K97)</f>
        <v>1299.871</v>
      </c>
      <c r="L38" s="185">
        <f>SUM('Month'!L95:L97)</f>
        <v>579.297</v>
      </c>
      <c r="M38" s="185">
        <f>SUM('Month'!M95:M97)</f>
        <v>3829.055125018410</v>
      </c>
      <c r="N38" s="185">
        <f>SUM('Month'!N95:N97)</f>
        <v>5660.035016840999</v>
      </c>
      <c r="O38" s="185">
        <f>SUM('Month'!O95:O97)</f>
        <v>507.042</v>
      </c>
      <c r="P38" s="159"/>
      <c r="Q38" s="196"/>
      <c r="R38" s="186"/>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row>
    <row r="39" ht="12.75" customHeight="1">
      <c r="A39" s="210">
        <v>2002</v>
      </c>
      <c r="B39" t="s" s="211">
        <v>145</v>
      </c>
      <c r="C39" s="184">
        <f>SUM('Month'!C98:C100)</f>
        <v>26481.827083147440</v>
      </c>
      <c r="D39" s="185">
        <f>SUM('Month'!D98:D100)</f>
        <v>24534.033356599717</v>
      </c>
      <c r="E39" s="185">
        <f>SUM('Month'!E98:E100)</f>
        <v>1947.793726547720</v>
      </c>
      <c r="F39" s="184">
        <f>SUM('Month'!F98:F100)</f>
        <v>21533.074</v>
      </c>
      <c r="G39" s="185">
        <f>SUM('Month'!G98:G100)</f>
        <v>8215.311000000002</v>
      </c>
      <c r="H39" s="192">
        <f>SUM('Month'!H98:H100)</f>
        <v>-7611.460754144249</v>
      </c>
      <c r="I39" s="185">
        <f>SUM('Month'!I98:I100)</f>
        <v>11743.778</v>
      </c>
      <c r="J39" s="185">
        <f>SUM('Month'!J98:J100)</f>
        <v>17690.085527798718</v>
      </c>
      <c r="K39" s="185">
        <f>SUM('Month'!K98:K100)</f>
        <v>1573.985</v>
      </c>
      <c r="L39" s="185">
        <f>SUM('Month'!L98:L100)</f>
        <v>613.374</v>
      </c>
      <c r="M39" s="185">
        <f>SUM('Month'!M98:M100)</f>
        <v>4005.894097719720</v>
      </c>
      <c r="N39" s="185">
        <f>SUM('Month'!N98:N100)</f>
        <v>6631.658324065252</v>
      </c>
      <c r="O39" s="185">
        <f>SUM('Month'!O98:O100)</f>
        <v>542.619</v>
      </c>
      <c r="P39" s="159"/>
      <c r="Q39" s="196"/>
      <c r="R39" s="186"/>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row>
    <row r="40" ht="12.75" customHeight="1">
      <c r="A40" s="212">
        <v>2002</v>
      </c>
      <c r="B40" t="s" s="213">
        <v>146</v>
      </c>
      <c r="C40" s="214">
        <f>SUM('Month'!C101:C103)</f>
        <v>30282.545184506678</v>
      </c>
      <c r="D40" s="215">
        <f>SUM('Month'!D101:D103)</f>
        <v>27945.387071565336</v>
      </c>
      <c r="E40" s="215">
        <f>SUM('Month'!E101:E103)</f>
        <v>2337.158112941340</v>
      </c>
      <c r="F40" s="214">
        <f>SUM('Month'!F101:F103)</f>
        <v>20956.511</v>
      </c>
      <c r="G40" s="215">
        <f>SUM('Month'!G101:G103)</f>
        <v>8489.951999999999</v>
      </c>
      <c r="H40" s="216">
        <f>SUM('Month'!H101:H103)</f>
        <v>-11714.116676910269</v>
      </c>
      <c r="I40" s="215">
        <f>SUM('Month'!I101:I103)</f>
        <v>11270.336</v>
      </c>
      <c r="J40" s="215">
        <f>SUM('Month'!J101:J103)</f>
        <v>21294.690194458839</v>
      </c>
      <c r="K40" s="215">
        <f>SUM('Month'!K101:K103)</f>
        <v>1196.223</v>
      </c>
      <c r="L40" s="215">
        <f>SUM('Month'!L101:L103)</f>
        <v>532.381</v>
      </c>
      <c r="M40" s="215">
        <f>SUM('Month'!M101:M103)</f>
        <v>3790.939352489070</v>
      </c>
      <c r="N40" s="215">
        <f>SUM('Month'!N101:N103)</f>
        <v>6144.543834940501</v>
      </c>
      <c r="O40" s="215">
        <f>SUM('Month'!O101:O103)</f>
        <v>436.457</v>
      </c>
      <c r="P40" s="159"/>
      <c r="Q40" s="196"/>
      <c r="R40" s="186"/>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row>
    <row r="41" ht="12.75" customHeight="1">
      <c r="A41" s="217">
        <v>2003</v>
      </c>
      <c r="B41" t="s" s="218">
        <v>143</v>
      </c>
      <c r="C41" s="219">
        <f>SUM('Month'!C104:C106)</f>
        <v>28679.690599729824</v>
      </c>
      <c r="D41" s="220">
        <f>SUM('Month'!D104:D106)</f>
        <v>26339.362014891842</v>
      </c>
      <c r="E41" s="220">
        <f>SUM('Month'!E104:E106)</f>
        <v>2340.328584837980</v>
      </c>
      <c r="F41" s="219">
        <f>SUM('Month'!F104:F106)</f>
        <v>21873.132671655</v>
      </c>
      <c r="G41" s="220">
        <f>SUM('Month'!G104:G106)</f>
        <v>8268.426000000001</v>
      </c>
      <c r="H41" s="221">
        <f>SUM('Month'!H104:H106)</f>
        <v>-8417.460764402998</v>
      </c>
      <c r="I41" s="220">
        <f>SUM('Month'!I104:I106)</f>
        <v>12247.217671655</v>
      </c>
      <c r="J41" s="220">
        <f>SUM('Month'!J104:J106)</f>
        <v>19719.957421369778</v>
      </c>
      <c r="K41" s="220">
        <f>SUM('Month'!K104:K106)</f>
        <v>1357.489</v>
      </c>
      <c r="L41" s="220">
        <f>SUM('Month'!L104:L106)</f>
        <v>560.883</v>
      </c>
      <c r="M41" s="220">
        <f>SUM('Month'!M104:M106)</f>
        <v>4315.665627869641</v>
      </c>
      <c r="N41" s="220">
        <f>SUM('Month'!N104:N106)</f>
        <v>6056.992642557858</v>
      </c>
      <c r="O41" s="220">
        <f>SUM('Month'!O104:O106)</f>
        <v>456.5556413380181</v>
      </c>
      <c r="P41" s="159"/>
      <c r="Q41" s="196"/>
      <c r="R41" s="186"/>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row>
    <row r="42" ht="12.75" customHeight="1">
      <c r="A42" s="210">
        <v>2003</v>
      </c>
      <c r="B42" t="s" s="211">
        <v>144</v>
      </c>
      <c r="C42" s="184">
        <f>SUM('Month'!C107:C109)</f>
        <v>26025.500556608145</v>
      </c>
      <c r="D42" s="185">
        <f>SUM('Month'!D107:D109)</f>
        <v>23968.400157237345</v>
      </c>
      <c r="E42" s="185">
        <f>SUM('Month'!E107:E109)</f>
        <v>2057.1003993708</v>
      </c>
      <c r="F42" s="184">
        <f>SUM('Month'!F107:F109)</f>
        <v>21550.8981487371</v>
      </c>
      <c r="G42" s="185">
        <f>SUM('Month'!G107:G109)</f>
        <v>8553.812000000002</v>
      </c>
      <c r="H42" s="192">
        <f>SUM('Month'!H107:H109)</f>
        <v>-7356.629674866936</v>
      </c>
      <c r="I42" s="185">
        <f>SUM('Month'!I107:I109)</f>
        <v>11393.8361487371</v>
      </c>
      <c r="J42" s="185">
        <f>SUM('Month'!J107:J109)</f>
        <v>16785.9100265452</v>
      </c>
      <c r="K42" s="185">
        <f>SUM('Month'!K107:K109)</f>
        <v>1603.25</v>
      </c>
      <c r="L42" s="185">
        <f>SUM('Month'!L107:L109)</f>
        <v>629.3249999999999</v>
      </c>
      <c r="M42" s="185">
        <f>SUM('Month'!M107:M109)</f>
        <v>3325.898720733870</v>
      </c>
      <c r="N42" s="185">
        <f>SUM('Month'!N107:N109)</f>
        <v>6264.379517792702</v>
      </c>
      <c r="O42" s="185">
        <f>SUM('Month'!O107:O109)</f>
        <v>469.8281262941352</v>
      </c>
      <c r="P42" s="159"/>
      <c r="Q42" s="196"/>
      <c r="R42" s="186"/>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row>
    <row r="43" ht="12.75" customHeight="1">
      <c r="A43" s="210">
        <v>2003</v>
      </c>
      <c r="B43" t="s" s="211">
        <v>145</v>
      </c>
      <c r="C43" s="184">
        <f>SUM('Month'!C110:C112)</f>
        <v>24957.807231581162</v>
      </c>
      <c r="D43" s="185">
        <f>SUM('Month'!D110:D112)</f>
        <v>23103.239339418949</v>
      </c>
      <c r="E43" s="185">
        <f>SUM('Month'!E110:E112)</f>
        <v>1854.567892162212</v>
      </c>
      <c r="F43" s="184">
        <f>SUM('Month'!F110:F112)</f>
        <v>20355.932737696239</v>
      </c>
      <c r="G43" s="185">
        <f>SUM('Month'!G110:G112)</f>
        <v>6120.613</v>
      </c>
      <c r="H43" s="192">
        <f>SUM('Month'!H110:H112)</f>
        <v>-5400.720259008604</v>
      </c>
      <c r="I43" s="185">
        <f>SUM('Month'!I110:I112)</f>
        <v>12883.1026955698</v>
      </c>
      <c r="J43" s="185">
        <f>SUM('Month'!J110:J112)</f>
        <v>18151.694383620412</v>
      </c>
      <c r="K43" s="185">
        <f>SUM('Month'!K110:K112)</f>
        <v>1352.217042126438</v>
      </c>
      <c r="L43" s="185">
        <f>SUM('Month'!L110:L112)</f>
        <v>687.7256890000001</v>
      </c>
      <c r="M43" s="185">
        <f>SUM('Month'!M110:M112)</f>
        <v>4230.353771626060</v>
      </c>
      <c r="N43" s="185">
        <f>SUM('Month'!N110:N112)</f>
        <v>5026.973695710491</v>
      </c>
      <c r="O43" s="185">
        <f>SUM('Month'!O110:O112)</f>
        <v>431.6539872278266</v>
      </c>
      <c r="P43" s="159"/>
      <c r="Q43" s="196"/>
      <c r="R43" s="186"/>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row>
    <row r="44" ht="12.75" customHeight="1">
      <c r="A44" s="212">
        <v>2003</v>
      </c>
      <c r="B44" t="s" s="213">
        <v>146</v>
      </c>
      <c r="C44" s="214">
        <f>SUM('Month'!C113:C115)</f>
        <v>26409.934321074878</v>
      </c>
      <c r="D44" s="215">
        <f>SUM('Month'!D113:D115)</f>
        <v>24423.9199802733</v>
      </c>
      <c r="E44" s="215">
        <f>SUM('Month'!E113:E115)</f>
        <v>1986.014340801580</v>
      </c>
      <c r="F44" s="214">
        <f>SUM('Month'!F113:F115)</f>
        <v>21226.201051733970</v>
      </c>
      <c r="G44" s="215">
        <f>SUM('Month'!G113:G115)</f>
        <v>7885.987342570750</v>
      </c>
      <c r="H44" s="216">
        <f>SUM('Month'!H113:H115)</f>
        <v>-6396.339635425980</v>
      </c>
      <c r="I44" s="215">
        <f>SUM('Month'!I113:I115)</f>
        <v>12064.760739163221</v>
      </c>
      <c r="J44" s="215">
        <f>SUM('Month'!J113:J115)</f>
        <v>17868.632214503079</v>
      </c>
      <c r="K44" s="215">
        <f>SUM('Month'!K113:K115)</f>
        <v>1275.45297</v>
      </c>
      <c r="L44" s="215">
        <f>SUM('Month'!L113:L115)</f>
        <v>493.6257100182901</v>
      </c>
      <c r="M44" s="215">
        <f>SUM('Month'!M113:M115)</f>
        <v>4600.218631357260</v>
      </c>
      <c r="N44" s="215">
        <f>SUM('Month'!N113:N115)</f>
        <v>5974.514051425092</v>
      </c>
      <c r="O44" s="215">
        <f>SUM('Month'!O113:O115)</f>
        <v>406.0034408300114</v>
      </c>
      <c r="P44" s="159"/>
      <c r="Q44" s="196"/>
      <c r="R44" s="186"/>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row>
    <row r="45" ht="12.75" customHeight="1">
      <c r="A45" s="217">
        <v>2004</v>
      </c>
      <c r="B45" t="s" s="218">
        <v>143</v>
      </c>
      <c r="C45" s="219">
        <f>SUM('Month'!C116:C118)</f>
        <v>25434.188713652446</v>
      </c>
      <c r="D45" s="220">
        <f>SUM('Month'!D116:D118)</f>
        <v>23314.658932843893</v>
      </c>
      <c r="E45" s="220">
        <f>SUM('Month'!E116:E118)</f>
        <v>2119.529780808550</v>
      </c>
      <c r="F45" s="219">
        <f>SUM('Month'!F116:F118)</f>
        <v>21938.502749381350</v>
      </c>
      <c r="G45" s="220">
        <f>SUM('Month'!G116:G118)</f>
        <v>6975.030994876292</v>
      </c>
      <c r="H45" s="221">
        <f>SUM('Month'!H116:H118)</f>
        <v>-5397.064905590370</v>
      </c>
      <c r="I45" s="220">
        <f>SUM('Month'!I116:I118)</f>
        <v>13357.1218744793</v>
      </c>
      <c r="J45" s="220">
        <f>SUM('Month'!J116:J118)</f>
        <v>17403.594029360851</v>
      </c>
      <c r="K45" s="220">
        <f>SUM('Month'!K116:K118)</f>
        <v>1606.349880025754</v>
      </c>
      <c r="L45" s="220">
        <f>SUM('Month'!L116:L118)</f>
        <v>384.5098280844185</v>
      </c>
      <c r="M45" s="220">
        <f>SUM('Month'!M116:M118)</f>
        <v>4668.227684133150</v>
      </c>
      <c r="N45" s="220">
        <f>SUM('Month'!N116:N118)</f>
        <v>7240.660486783310</v>
      </c>
      <c r="O45" s="220">
        <f>SUM('Month'!O116:O118)</f>
        <v>376.8142637831008</v>
      </c>
      <c r="P45" s="159"/>
      <c r="Q45" s="196"/>
      <c r="R45" s="186"/>
      <c r="S45" s="159"/>
      <c r="T45" s="159"/>
      <c r="U45" s="159"/>
      <c r="V45" s="159"/>
      <c r="W45" s="159"/>
      <c r="X45" s="159"/>
      <c r="Y45" s="159"/>
      <c r="Z45" s="159"/>
      <c r="AA45" s="159"/>
      <c r="AB45" s="159"/>
      <c r="AC45" s="159"/>
      <c r="AD45" s="159"/>
      <c r="AE45" s="159"/>
      <c r="AF45" s="159"/>
      <c r="AG45" s="159"/>
      <c r="AH45" s="159"/>
      <c r="AI45" s="159"/>
      <c r="AJ45" s="159"/>
      <c r="AK45" s="159"/>
      <c r="AL45" s="159"/>
      <c r="AM45" s="159"/>
      <c r="AN45" s="159"/>
      <c r="AO45" s="159"/>
      <c r="AP45" s="159"/>
      <c r="AQ45" s="159"/>
      <c r="AR45" s="159"/>
    </row>
    <row r="46" ht="12.75" customHeight="1">
      <c r="A46" s="210">
        <v>2004</v>
      </c>
      <c r="B46" t="s" s="211">
        <v>144</v>
      </c>
      <c r="C46" s="184">
        <f>SUM('Month'!C119:C121)</f>
        <v>24345.244816054106</v>
      </c>
      <c r="D46" s="185">
        <f>SUM('Month'!D119:D121)</f>
        <v>22319.407164872086</v>
      </c>
      <c r="E46" s="185">
        <f>SUM('Month'!E119:E121)</f>
        <v>2025.837651182020</v>
      </c>
      <c r="F46" s="184">
        <f>SUM('Month'!F119:F121)</f>
        <v>22510.421578421614</v>
      </c>
      <c r="G46" s="185">
        <f>SUM('Month'!G119:G121)</f>
        <v>6844.892896398567</v>
      </c>
      <c r="H46" s="192">
        <f>SUM('Month'!H119:H121)</f>
        <v>-3603.437591460308</v>
      </c>
      <c r="I46" s="185">
        <f>SUM('Month'!I119:I121)</f>
        <v>14064.0115943227</v>
      </c>
      <c r="J46" s="185">
        <f>SUM('Month'!J119:J121)</f>
        <v>16412.417146078129</v>
      </c>
      <c r="K46" s="185">
        <f>SUM('Month'!K119:K121)</f>
        <v>1601.517087700346</v>
      </c>
      <c r="L46" s="185">
        <f>SUM('Month'!L119:L121)</f>
        <v>231.5255300950602</v>
      </c>
      <c r="M46" s="185">
        <f>SUM('Month'!M119:M121)</f>
        <v>4631.828835286492</v>
      </c>
      <c r="N46" s="185">
        <f>SUM('Month'!N119:N121)</f>
        <v>7256.852432596659</v>
      </c>
      <c r="O46" s="185">
        <f>SUM('Month'!O119:O121)</f>
        <v>592.2269355145028</v>
      </c>
      <c r="P46" s="159"/>
      <c r="Q46" s="196"/>
      <c r="R46" s="186"/>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row>
    <row r="47" ht="12.75" customHeight="1">
      <c r="A47" s="210">
        <v>2004</v>
      </c>
      <c r="B47" t="s" s="211">
        <v>145</v>
      </c>
      <c r="C47" s="184">
        <f>SUM('Month'!C122:C124)</f>
        <v>22077.495944707931</v>
      </c>
      <c r="D47" s="185">
        <f>SUM('Month'!D122:D124)</f>
        <v>20374.721542858410</v>
      </c>
      <c r="E47" s="185">
        <f>SUM('Month'!E122:E124)</f>
        <v>1702.774401849520</v>
      </c>
      <c r="F47" s="184">
        <f>SUM('Month'!F122:F124)</f>
        <v>22697.538717319934</v>
      </c>
      <c r="G47" s="185">
        <f>SUM('Month'!G122:G124)</f>
        <v>6254.309835783504</v>
      </c>
      <c r="H47" s="192">
        <f>SUM('Month'!H122:H124)</f>
        <v>-1840.686804853878</v>
      </c>
      <c r="I47" s="185">
        <f>SUM('Month'!I122:I124)</f>
        <v>14449.229875927</v>
      </c>
      <c r="J47" s="185">
        <f>SUM('Month'!J122:J124)</f>
        <v>14813.830042464517</v>
      </c>
      <c r="K47" s="185">
        <f>SUM('Month'!K122:K124)</f>
        <v>1993.999005609428</v>
      </c>
      <c r="L47" s="185">
        <f>SUM('Month'!L122:L124)</f>
        <v>281.570735</v>
      </c>
      <c r="M47" s="185">
        <f>SUM('Month'!M122:M124)</f>
        <v>4512.368240550850</v>
      </c>
      <c r="N47" s="185">
        <f>SUM('Month'!N122:N124)</f>
        <v>7700.883149476640</v>
      </c>
      <c r="O47" s="185">
        <f>SUM('Month'!O122:O124)</f>
        <v>583.708342095644</v>
      </c>
      <c r="P47" s="222"/>
      <c r="Q47" s="196"/>
      <c r="R47" s="186"/>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row>
    <row r="48" ht="12.75" customHeight="1">
      <c r="A48" s="212">
        <v>2004</v>
      </c>
      <c r="B48" t="s" s="213">
        <v>146</v>
      </c>
      <c r="C48" s="214">
        <f>SUM('Month'!C125:C127)</f>
        <v>23517.085926449341</v>
      </c>
      <c r="D48" s="215">
        <f>SUM('Month'!D125:D127)</f>
        <v>21507.643279839362</v>
      </c>
      <c r="E48" s="215">
        <f>SUM('Month'!E125:E127)</f>
        <v>2009.442646609980</v>
      </c>
      <c r="F48" s="214">
        <f>SUM('Month'!F125:F127)</f>
        <v>22875.524763837049</v>
      </c>
      <c r="G48" s="215">
        <f>SUM('Month'!G125:G127)</f>
        <v>7430.973015413521</v>
      </c>
      <c r="H48" s="216">
        <f>SUM('Month'!H125:H127)</f>
        <v>-3095.864056232293</v>
      </c>
      <c r="I48" s="215">
        <f>SUM('Month'!I125:I127)</f>
        <v>13987.7150892538</v>
      </c>
      <c r="J48" s="215">
        <f>SUM('Month'!J125:J127)</f>
        <v>14782.989733305258</v>
      </c>
      <c r="K48" s="215">
        <f>SUM('Month'!K125:K127)</f>
        <v>1456.836659169726</v>
      </c>
      <c r="L48" s="215">
        <f>SUM('Month'!L125:L127)</f>
        <v>193.5551543676912</v>
      </c>
      <c r="M48" s="215">
        <f>SUM('Month'!M125:M127)</f>
        <v>4732.306006843271</v>
      </c>
      <c r="N48" s="215">
        <f>SUM('Month'!N125:N127)</f>
        <v>8296.176923826140</v>
      </c>
      <c r="O48" s="215">
        <f>SUM('Month'!O125:O127)</f>
        <v>532.6665552463973</v>
      </c>
      <c r="P48" s="222"/>
      <c r="Q48" s="196"/>
      <c r="R48" s="186"/>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row>
    <row r="49" ht="12.75" customHeight="1">
      <c r="A49" s="217">
        <v>2005</v>
      </c>
      <c r="B49" t="s" s="218">
        <v>143</v>
      </c>
      <c r="C49" s="219">
        <f>SUM('Month'!C128:C130)</f>
        <v>22714.075736935174</v>
      </c>
      <c r="D49" s="220">
        <f>SUM('Month'!D128:D130)</f>
        <v>20545.927113925882</v>
      </c>
      <c r="E49" s="220">
        <f>SUM('Month'!E128:E130)</f>
        <v>2168.148623009290</v>
      </c>
      <c r="F49" s="219">
        <f>SUM('Month'!F128:F130)</f>
        <v>21215.319351184233</v>
      </c>
      <c r="G49" s="220">
        <f>SUM('Month'!G128:G130)</f>
        <v>7521.480437169547</v>
      </c>
      <c r="H49" s="221">
        <f>SUM('Month'!H128:H130)</f>
        <v>-2743.070199829979</v>
      </c>
      <c r="I49" s="220">
        <f>SUM('Month'!I128:I130)</f>
        <v>12468.674</v>
      </c>
      <c r="J49" s="220">
        <f>SUM('Month'!J128:J130)</f>
        <v>14045.355394504892</v>
      </c>
      <c r="K49" s="220">
        <f>SUM('Month'!K128:K130)</f>
        <v>1225.164914014686</v>
      </c>
      <c r="L49" s="220">
        <f>SUM('Month'!L128:L130)</f>
        <v>507.7330682072874</v>
      </c>
      <c r="M49" s="220">
        <f>SUM('Month'!M128:M130)</f>
        <v>5513.038255463282</v>
      </c>
      <c r="N49" s="220">
        <f>SUM('Month'!N128:N130)</f>
        <v>7396.858906595768</v>
      </c>
      <c r="O49" s="220">
        <f>SUM('Month'!O128:O130)</f>
        <v>465.630994</v>
      </c>
      <c r="P49" s="222"/>
      <c r="Q49" s="196"/>
      <c r="R49" s="186"/>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row>
    <row r="50" ht="12.75" customHeight="1">
      <c r="A50" s="210">
        <v>2005</v>
      </c>
      <c r="B50" t="s" s="211">
        <v>144</v>
      </c>
      <c r="C50" s="184">
        <f>SUM('Month'!C131:C133)</f>
        <v>21989.976341212121</v>
      </c>
      <c r="D50" s="185">
        <f>SUM('Month'!D131:D133)</f>
        <v>20071.161917820860</v>
      </c>
      <c r="E50" s="185">
        <f>SUM('Month'!E131:E133)</f>
        <v>1918.814423391260</v>
      </c>
      <c r="F50" s="184">
        <f>SUM('Month'!F131:F133)</f>
        <v>21748.676648222514</v>
      </c>
      <c r="G50" s="185">
        <f>SUM('Month'!G131:G133)</f>
        <v>5952.419066006539</v>
      </c>
      <c r="H50" s="192">
        <f>SUM('Month'!H131:H133)</f>
        <v>-1059.686796491916</v>
      </c>
      <c r="I50" s="185">
        <f>SUM('Month'!I131:I133)</f>
        <v>13896.025</v>
      </c>
      <c r="J50" s="185">
        <f>SUM('Month'!J131:J133)</f>
        <v>15036.477934838809</v>
      </c>
      <c r="K50" s="185">
        <f>SUM('Month'!K131:K133)</f>
        <v>1900.232582215977</v>
      </c>
      <c r="L50" s="185">
        <f>SUM('Month'!L131:L133)</f>
        <v>306.3496340396256</v>
      </c>
      <c r="M50" s="185">
        <f>SUM('Month'!M131:M133)</f>
        <v>5476.654927600424</v>
      </c>
      <c r="N50" s="185">
        <f>SUM('Month'!N131:N133)</f>
        <v>6989.771737429881</v>
      </c>
      <c r="O50" s="185">
        <f>SUM('Month'!O131:O133)</f>
        <v>533.347</v>
      </c>
      <c r="P50" s="222"/>
      <c r="Q50" s="196"/>
      <c r="R50" s="186"/>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row>
    <row r="51" ht="12.75" customHeight="1">
      <c r="A51" s="210">
        <v>2005</v>
      </c>
      <c r="B51" t="s" s="211">
        <v>145</v>
      </c>
      <c r="C51" s="184">
        <f>SUM('Month'!C134:C136)</f>
        <v>19307.506046369006</v>
      </c>
      <c r="D51" s="185">
        <f>SUM('Month'!D134:D136)</f>
        <v>17662.675665837087</v>
      </c>
      <c r="E51" s="185">
        <f>SUM('Month'!E134:E136)</f>
        <v>1644.830380531920</v>
      </c>
      <c r="F51" s="184">
        <f>SUM('Month'!F134:F136)</f>
        <v>22056.316528001989</v>
      </c>
      <c r="G51" s="185">
        <f>SUM('Month'!G134:G136)</f>
        <v>6504.735656585135</v>
      </c>
      <c r="H51" s="192">
        <f>SUM('Month'!H134:H136)</f>
        <v>2348.724196818804</v>
      </c>
      <c r="I51" s="185">
        <f>SUM('Month'!I134:I136)</f>
        <v>13655.788</v>
      </c>
      <c r="J51" s="185">
        <f>SUM('Month'!J134:J136)</f>
        <v>10901.445465843321</v>
      </c>
      <c r="K51" s="185">
        <f>SUM('Month'!K134:K136)</f>
        <v>1895.792871416853</v>
      </c>
      <c r="L51" s="185">
        <f>SUM('Month'!L134:L136)</f>
        <v>504.2731111065912</v>
      </c>
      <c r="M51" s="185">
        <f>SUM('Month'!M134:M136)</f>
        <v>5658.986179998803</v>
      </c>
      <c r="N51" s="185">
        <f>SUM('Month'!N134:N136)</f>
        <v>7456.124277646943</v>
      </c>
      <c r="O51" s="185">
        <f>SUM('Month'!O134:O136)</f>
        <v>566.110373</v>
      </c>
      <c r="P51" s="222"/>
      <c r="Q51" s="196"/>
      <c r="R51" s="186"/>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row>
    <row r="52" ht="12.75" customHeight="1">
      <c r="A52" s="223">
        <v>2005</v>
      </c>
      <c r="B52" t="s" s="213">
        <v>146</v>
      </c>
      <c r="C52" s="214">
        <f>SUM('Month'!C137:C139)</f>
        <v>20709.570577389692</v>
      </c>
      <c r="D52" s="215">
        <f>SUM('Month'!D137:D139)</f>
        <v>18898.741989128830</v>
      </c>
      <c r="E52" s="215">
        <f>SUM('Month'!E137:E139)</f>
        <v>1810.828588260860</v>
      </c>
      <c r="F52" s="214">
        <f>SUM('Month'!F137:F139)</f>
        <v>20789.666008860087</v>
      </c>
      <c r="G52" s="215">
        <f>SUM('Month'!G137:G139)</f>
        <v>6946.210347925686</v>
      </c>
      <c r="H52" s="216">
        <f>SUM('Month'!H137:H139)</f>
        <v>-1000.669239971044</v>
      </c>
      <c r="I52" s="215">
        <f>SUM('Month'!I137:I139)</f>
        <v>12190</v>
      </c>
      <c r="J52" s="215">
        <f>SUM('Month'!J137:J139)</f>
        <v>12123.616859913711</v>
      </c>
      <c r="K52" s="215">
        <f>SUM('Month'!K137:K139)</f>
        <v>1653.455660934403</v>
      </c>
      <c r="L52" s="215">
        <f>SUM('Month'!L137:L139)</f>
        <v>673.4615910334019</v>
      </c>
      <c r="M52" s="215">
        <f>SUM('Month'!M137:M139)</f>
        <v>5832.107988584199</v>
      </c>
      <c r="N52" s="215">
        <f>SUM('Month'!N137:N139)</f>
        <v>7879.154438542533</v>
      </c>
      <c r="O52" s="215">
        <f>SUM('Month'!O137:O139)</f>
        <v>489.793872</v>
      </c>
      <c r="P52" s="222"/>
      <c r="Q52" s="196"/>
      <c r="R52" s="186"/>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row>
    <row r="53" ht="12.75" customHeight="1">
      <c r="A53" s="224">
        <v>2006</v>
      </c>
      <c r="B53" t="s" s="218">
        <v>143</v>
      </c>
      <c r="C53" s="219">
        <f>SUM('Month'!C140:C142)</f>
        <v>20878.213936680055</v>
      </c>
      <c r="D53" s="220">
        <f>SUM('Month'!D140:D142)</f>
        <v>19027.85657762</v>
      </c>
      <c r="E53" s="220">
        <f>SUM('Month'!E140:E142)</f>
        <v>1850.357359060050</v>
      </c>
      <c r="F53" s="219">
        <f>SUM('Month'!F140:F142)</f>
        <v>21207.090075894514</v>
      </c>
      <c r="G53" s="220">
        <f>SUM('Month'!G140:G142)</f>
        <v>7049.3530452656</v>
      </c>
      <c r="H53" s="221">
        <f>SUM('Month'!H140:H142)</f>
        <v>662.8956433605181</v>
      </c>
      <c r="I53" s="220">
        <f>SUM('Month'!I140:I142)</f>
        <v>12385.7398774394</v>
      </c>
      <c r="J53" s="220">
        <f>SUM('Month'!J140:J142)</f>
        <v>13259.958498242650</v>
      </c>
      <c r="K53" s="220">
        <f>SUM('Month'!K140:K142)</f>
        <v>1771.997153189512</v>
      </c>
      <c r="L53" s="220">
        <f>SUM('Month'!L140:L142)</f>
        <v>576.0103736206954</v>
      </c>
      <c r="M53" s="220">
        <f>SUM('Month'!M140:M142)</f>
        <v>6876.397839285791</v>
      </c>
      <c r="N53" s="220">
        <f>SUM('Month'!N140:N142)</f>
        <v>6535.270354690839</v>
      </c>
      <c r="O53" s="220">
        <f>SUM('Month'!O140:O142)</f>
        <v>515.111996</v>
      </c>
      <c r="P53" s="222"/>
      <c r="Q53" s="196"/>
      <c r="R53" s="186"/>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row>
    <row r="54" ht="12.75" customHeight="1">
      <c r="A54" s="225">
        <v>2006</v>
      </c>
      <c r="B54" t="s" s="211">
        <v>144</v>
      </c>
      <c r="C54" s="184">
        <f>SUM('Month'!C143:C145)</f>
        <v>19151.296001644190</v>
      </c>
      <c r="D54" s="185">
        <f>SUM('Month'!D143:D145)</f>
        <v>17389.961708464911</v>
      </c>
      <c r="E54" s="185">
        <f>SUM('Month'!E143:E145)</f>
        <v>1761.334293179280</v>
      </c>
      <c r="F54" s="184">
        <f>SUM('Month'!F143:F145)</f>
        <v>21444.3280702402</v>
      </c>
      <c r="G54" s="185">
        <f>SUM('Month'!G143:G145)</f>
        <v>5954.3058131988</v>
      </c>
      <c r="H54" s="192">
        <f>SUM('Month'!H143:H145)</f>
        <v>1582.807181769238</v>
      </c>
      <c r="I54" s="185">
        <f>SUM('Month'!I143:I145)</f>
        <v>13336.7829510414</v>
      </c>
      <c r="J54" s="185">
        <f>SUM('Month'!J143:J145)</f>
        <v>12270.835995327981</v>
      </c>
      <c r="K54" s="185">
        <f>SUM('Month'!K143:K145)</f>
        <v>2153.239306</v>
      </c>
      <c r="L54" s="185">
        <f>SUM('Month'!L143:L145)</f>
        <v>823.6603379999999</v>
      </c>
      <c r="M54" s="185">
        <f>SUM('Month'!M143:M145)</f>
        <v>6402.254644926190</v>
      </c>
      <c r="N54" s="185">
        <f>SUM('Month'!N143:N145)</f>
        <v>7214.973386870370</v>
      </c>
      <c r="O54" s="185">
        <f>SUM('Month'!O143:O145)</f>
        <v>702.463479</v>
      </c>
      <c r="P54" s="159"/>
      <c r="Q54" s="196"/>
      <c r="R54" s="186"/>
      <c r="S54" s="159"/>
      <c r="T54" s="159"/>
      <c r="U54" s="159"/>
      <c r="V54" s="159"/>
      <c r="W54" s="159"/>
      <c r="X54" s="159"/>
      <c r="Y54" s="159"/>
      <c r="Z54" s="159"/>
      <c r="AA54" s="159"/>
      <c r="AB54" s="159"/>
      <c r="AC54" s="159"/>
      <c r="AD54" s="159"/>
      <c r="AE54" s="159"/>
      <c r="AF54" s="159"/>
      <c r="AG54" s="159"/>
      <c r="AH54" s="159"/>
      <c r="AI54" s="159"/>
      <c r="AJ54" s="159"/>
      <c r="AK54" s="159"/>
      <c r="AL54" s="159"/>
      <c r="AM54" s="159"/>
      <c r="AN54" s="159"/>
      <c r="AO54" s="159"/>
      <c r="AP54" s="159"/>
      <c r="AQ54" s="159"/>
      <c r="AR54" s="159"/>
    </row>
    <row r="55" ht="12.75" customHeight="1">
      <c r="A55" s="225">
        <v>2006</v>
      </c>
      <c r="B55" t="s" s="211">
        <v>145</v>
      </c>
      <c r="C55" s="184">
        <f>SUM('Month'!C146:C148)</f>
        <v>17266.061243457189</v>
      </c>
      <c r="D55" s="185">
        <f>SUM('Month'!D146:D148)</f>
        <v>15762.810344026551</v>
      </c>
      <c r="E55" s="185">
        <f>SUM('Month'!E146:E148)</f>
        <v>1503.250899430640</v>
      </c>
      <c r="F55" s="184">
        <f>SUM('Month'!F146:F148)</f>
        <v>21438.5274133233</v>
      </c>
      <c r="G55" s="185">
        <f>SUM('Month'!G146:G148)</f>
        <v>6024.53263077</v>
      </c>
      <c r="H55" s="192">
        <f>SUM('Month'!H146:H148)</f>
        <v>2751.384715990489</v>
      </c>
      <c r="I55" s="185">
        <f>SUM('Month'!I146:I148)</f>
        <v>13656.5344425533</v>
      </c>
      <c r="J55" s="185">
        <f>SUM('Month'!J146:J148)</f>
        <v>10770.989936002388</v>
      </c>
      <c r="K55" s="185">
        <f>SUM('Month'!K146:K148)</f>
        <v>1757.46034</v>
      </c>
      <c r="L55" s="185">
        <f>SUM('Month'!L146:L148)</f>
        <v>579.598064</v>
      </c>
      <c r="M55" s="185">
        <f>SUM('Month'!M146:M148)</f>
        <v>6248.826050029062</v>
      </c>
      <c r="N55" s="185">
        <f>SUM('Month'!N146:N148)</f>
        <v>7560.848116589485</v>
      </c>
      <c r="O55" s="185">
        <f>SUM('Month'!O146:O148)</f>
        <v>561.0723840000001</v>
      </c>
      <c r="P55" s="159"/>
      <c r="Q55" s="196"/>
      <c r="R55" s="186"/>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row>
    <row r="56" ht="12.75" customHeight="1">
      <c r="A56" s="223">
        <v>2006</v>
      </c>
      <c r="B56" t="s" s="213">
        <v>146</v>
      </c>
      <c r="C56" s="214">
        <f>SUM('Month'!C149:C151)</f>
        <v>19282.265515684976</v>
      </c>
      <c r="D56" s="215">
        <f>SUM('Month'!D149:D151)</f>
        <v>17484.009370074014</v>
      </c>
      <c r="E56" s="215">
        <f>SUM('Month'!E149:E151)</f>
        <v>1798.256145610960</v>
      </c>
      <c r="F56" s="214">
        <f>SUM('Month'!F149:F151)</f>
        <v>20558.8951399674</v>
      </c>
      <c r="G56" s="215">
        <f>SUM('Month'!G149:G151)</f>
        <v>6177.493286180899</v>
      </c>
      <c r="H56" s="216">
        <f>SUM('Month'!H149:H151)</f>
        <v>2142.476255141979</v>
      </c>
      <c r="I56" s="215">
        <f>SUM('Month'!I149:I151)</f>
        <v>12067.3250537865</v>
      </c>
      <c r="J56" s="215">
        <f>SUM('Month'!J149:J151)</f>
        <v>11249.645274503560</v>
      </c>
      <c r="K56" s="215">
        <f>SUM('Month'!K149:K151)</f>
        <v>2314.0768</v>
      </c>
      <c r="L56" s="215">
        <f>SUM('Month'!L149:L151)</f>
        <v>663.92147</v>
      </c>
      <c r="M56" s="215">
        <f>SUM('Month'!M149:M151)</f>
        <v>7308.567635333834</v>
      </c>
      <c r="N56" s="215">
        <f>SUM('Month'!N149:N151)</f>
        <v>7633.926489474797</v>
      </c>
      <c r="O56" s="215">
        <f>SUM('Month'!O149:O151)</f>
        <v>569.32449</v>
      </c>
      <c r="P56" s="159"/>
      <c r="Q56" s="196"/>
      <c r="R56" s="186"/>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row>
    <row r="57" ht="12.75" customHeight="1">
      <c r="A57" s="217">
        <v>2007</v>
      </c>
      <c r="B57" t="s" s="218">
        <v>143</v>
      </c>
      <c r="C57" s="219">
        <f>SUM('Month'!C152:C154)</f>
        <v>19967.653283499931</v>
      </c>
      <c r="D57" s="220">
        <f>SUM('Month'!D152:D154)</f>
        <v>18177.593268184442</v>
      </c>
      <c r="E57" s="220">
        <f>SUM('Month'!E152:E154)</f>
        <v>1790.060015315486</v>
      </c>
      <c r="F57" s="219">
        <f>SUM('Month'!F152:F154)</f>
        <v>19480.740218077255</v>
      </c>
      <c r="G57" s="220">
        <f>SUM('Month'!G152:G154)</f>
        <v>6619.451998523001</v>
      </c>
      <c r="H57" s="221">
        <f>SUM('Month'!H152:H154)</f>
        <v>65.69387973948778</v>
      </c>
      <c r="I57" s="220">
        <f>SUM('Month'!I152:I154)</f>
        <v>11315.067341554255</v>
      </c>
      <c r="J57" s="220">
        <f>SUM('Month'!J152:J154)</f>
        <v>11469.773750664639</v>
      </c>
      <c r="K57" s="220">
        <f>SUM('Month'!K152:K154)</f>
        <v>1546.220878</v>
      </c>
      <c r="L57" s="220">
        <f>SUM('Month'!L152:L154)</f>
        <v>784.3059500004001</v>
      </c>
      <c r="M57" s="220">
        <f>SUM('Month'!M152:M154)</f>
        <v>6633.587157500002</v>
      </c>
      <c r="N57" s="220">
        <f>SUM('Month'!N152:N154)</f>
        <v>7175.101796649727</v>
      </c>
      <c r="O57" s="220">
        <f>SUM('Month'!O152:O154)</f>
        <v>639.852813</v>
      </c>
      <c r="P57" s="159"/>
      <c r="Q57" s="196"/>
      <c r="R57" s="186"/>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row>
    <row r="58" ht="12.75" customHeight="1">
      <c r="A58" s="210">
        <v>2007</v>
      </c>
      <c r="B58" t="s" s="211">
        <v>144</v>
      </c>
      <c r="C58" s="184">
        <f>SUM('Month'!C155:C157)</f>
        <v>19744.770538988814</v>
      </c>
      <c r="D58" s="185">
        <f>SUM('Month'!D155:D157)</f>
        <v>18143.9572974579</v>
      </c>
      <c r="E58" s="185">
        <f>SUM('Month'!E155:E157)</f>
        <v>1600.813241530922</v>
      </c>
      <c r="F58" s="184">
        <f>SUM('Month'!F155:F157)</f>
        <v>21523.317857394090</v>
      </c>
      <c r="G58" s="185">
        <f>SUM('Month'!G155:G157)</f>
        <v>7887.9411600096</v>
      </c>
      <c r="H58" s="192">
        <f>SUM('Month'!H155:H157)</f>
        <v>-792.0272962923218</v>
      </c>
      <c r="I58" s="185">
        <f>SUM('Month'!I155:I157)</f>
        <v>11465.434644304387</v>
      </c>
      <c r="J58" s="185">
        <f>SUM('Month'!J155:J157)</f>
        <v>11876.457498564510</v>
      </c>
      <c r="K58" s="185">
        <f>SUM('Month'!K155:K157)</f>
        <v>2169.9420530801</v>
      </c>
      <c r="L58" s="185">
        <f>SUM('Month'!L155:L157)</f>
        <v>704.0352934353</v>
      </c>
      <c r="M58" s="185">
        <f>SUM('Month'!M155:M157)</f>
        <v>6138.30303008</v>
      </c>
      <c r="N58" s="185">
        <f>SUM('Month'!N155:N157)</f>
        <v>7985.214231757</v>
      </c>
      <c r="O58" s="185">
        <f>SUM('Month'!O155:O157)</f>
        <v>560.824800479</v>
      </c>
      <c r="P58" s="159"/>
      <c r="Q58" s="196"/>
      <c r="R58" s="186"/>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row>
    <row r="59" ht="12.75" customHeight="1">
      <c r="A59" s="210">
        <v>2007</v>
      </c>
      <c r="B59" t="s" s="211">
        <v>145</v>
      </c>
      <c r="C59" s="184">
        <f>SUM('Month'!C158:C160)</f>
        <v>17398.734936562309</v>
      </c>
      <c r="D59" s="185">
        <f>SUM('Month'!D158:D160)</f>
        <v>16217.285573439316</v>
      </c>
      <c r="E59" s="185">
        <f>SUM('Month'!E158:E160)</f>
        <v>1181.449363122990</v>
      </c>
      <c r="F59" s="184">
        <f>SUM('Month'!F158:F160)</f>
        <v>22116.240797798117</v>
      </c>
      <c r="G59" s="185">
        <f>SUM('Month'!G158:G160)</f>
        <v>5827.912039512699</v>
      </c>
      <c r="H59" s="192">
        <f>SUM('Month'!H158:H160)</f>
        <v>2079.860605889164</v>
      </c>
      <c r="I59" s="185">
        <f>SUM('Month'!I158:I160)</f>
        <v>14161.544581291340</v>
      </c>
      <c r="J59" s="185">
        <f>SUM('Month'!J158:J160)</f>
        <v>11919.796088406249</v>
      </c>
      <c r="K59" s="185">
        <f>SUM('Month'!K158:K160)</f>
        <v>2126.784176994074</v>
      </c>
      <c r="L59" s="185">
        <f>SUM('Month'!L158:L160)</f>
        <v>778.936789</v>
      </c>
      <c r="M59" s="185">
        <f>SUM('Month'!M158:M160)</f>
        <v>6050.283417596</v>
      </c>
      <c r="N59" s="185">
        <f>SUM('Month'!N158:N160)</f>
        <v>7560.018692586</v>
      </c>
      <c r="O59" s="185">
        <f>SUM('Month'!O158:O160)</f>
        <v>611.139061299</v>
      </c>
      <c r="P59" s="159"/>
      <c r="Q59" s="196"/>
      <c r="R59" s="186"/>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row>
    <row r="60" ht="12.75" customHeight="1">
      <c r="A60" s="212">
        <v>2007</v>
      </c>
      <c r="B60" t="s" s="213">
        <v>146</v>
      </c>
      <c r="C60" s="214">
        <f>SUM('Month'!C161:C163)</f>
        <v>19463.941493317325</v>
      </c>
      <c r="D60" s="215">
        <f>SUM('Month'!D161:D163)</f>
        <v>17818.1866014492</v>
      </c>
      <c r="E60" s="215">
        <f>SUM('Month'!E161:E163)</f>
        <v>1645.754891868121</v>
      </c>
      <c r="F60" s="214">
        <f>SUM('Month'!F161:F163)</f>
        <v>20820.150883082715</v>
      </c>
      <c r="G60" s="215">
        <f>SUM('Month'!G161:G163)</f>
        <v>6248.4077602443</v>
      </c>
      <c r="H60" s="216">
        <f>SUM('Month'!H161:H163)</f>
        <v>130.3347907941916</v>
      </c>
      <c r="I60" s="215">
        <f>SUM('Month'!I161:I163)</f>
        <v>13208.553013755081</v>
      </c>
      <c r="J60" s="215">
        <f>SUM('Month'!J161:J163)</f>
        <v>12446.621888375850</v>
      </c>
      <c r="K60" s="215">
        <f>SUM('Month'!K161:K163)</f>
        <v>1363.190109083333</v>
      </c>
      <c r="L60" s="215">
        <f>SUM('Month'!L161:L163)</f>
        <v>1019.43878716</v>
      </c>
      <c r="M60" s="215">
        <f>SUM('Month'!M161:M163)</f>
        <v>6287.337532462278</v>
      </c>
      <c r="N60" s="215">
        <f>SUM('Month'!N161:N163)</f>
        <v>7262.685188970651</v>
      </c>
      <c r="O60" s="215">
        <f>SUM('Month'!O161:O163)</f>
        <v>559.583041</v>
      </c>
      <c r="P60" s="159"/>
      <c r="Q60" s="196"/>
      <c r="R60" s="186"/>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row>
    <row r="61" ht="12.75" customHeight="1">
      <c r="A61" s="217">
        <v>2008</v>
      </c>
      <c r="B61" t="s" s="218">
        <v>143</v>
      </c>
      <c r="C61" s="219">
        <f>SUM('Month'!C164:C166)</f>
        <v>18794.8594712558</v>
      </c>
      <c r="D61" s="220">
        <f>SUM('Month'!D164:D166)</f>
        <v>16978.668276632081</v>
      </c>
      <c r="E61" s="220">
        <f>SUM('Month'!E164:E166)</f>
        <v>1816.191194623715</v>
      </c>
      <c r="F61" s="219">
        <f>SUM('Month'!F164:F166)</f>
        <v>20601.133172409951</v>
      </c>
      <c r="G61" s="220">
        <f>SUM('Month'!G164:G166)</f>
        <v>6526.935174886001</v>
      </c>
      <c r="H61" s="221">
        <f>SUM('Month'!H164:H166)</f>
        <v>1898.793811355845</v>
      </c>
      <c r="I61" s="220">
        <f>SUM('Month'!I164:I166)</f>
        <v>11868.760114423949</v>
      </c>
      <c r="J61" s="220">
        <f>SUM('Month'!J164:J166)</f>
        <v>11402.234390238849</v>
      </c>
      <c r="K61" s="220">
        <f>SUM('Month'!K164:K166)</f>
        <v>2205.4378831</v>
      </c>
      <c r="L61" s="220">
        <f>SUM('Month'!L164:L166)</f>
        <v>855.8319199999999</v>
      </c>
      <c r="M61" s="220">
        <f>SUM('Month'!M164:M166)</f>
        <v>6738.424779201747</v>
      </c>
      <c r="N61" s="220">
        <f>SUM('Month'!N164:N166)</f>
        <v>6655.762655131001</v>
      </c>
      <c r="O61" s="220">
        <f>SUM('Month'!O164:O166)</f>
        <v>838.4786988516955</v>
      </c>
      <c r="P61" s="159"/>
      <c r="Q61" s="196"/>
      <c r="R61" s="186"/>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row>
    <row r="62" ht="12.75" customHeight="1">
      <c r="A62" s="210">
        <v>2008</v>
      </c>
      <c r="B62" t="s" s="211">
        <v>144</v>
      </c>
      <c r="C62" s="184">
        <f>SUM('Month'!C167:C169)</f>
        <v>18615.574830462010</v>
      </c>
      <c r="D62" s="185">
        <f>SUM('Month'!D167:D169)</f>
        <v>16970.257485900656</v>
      </c>
      <c r="E62" s="185">
        <f>SUM('Month'!E167:E169)</f>
        <v>1645.317344561353</v>
      </c>
      <c r="F62" s="184">
        <f>SUM('Month'!F167:F169)</f>
        <v>21886.470225230409</v>
      </c>
      <c r="G62" s="185">
        <f>SUM('Month'!G167:G169)</f>
        <v>6271.431750454001</v>
      </c>
      <c r="H62" s="192">
        <f>SUM('Month'!H167:H169)</f>
        <v>1292.125837204379</v>
      </c>
      <c r="I62" s="185">
        <f>SUM('Month'!I167:I169)</f>
        <v>13539.336826176408</v>
      </c>
      <c r="J62" s="185">
        <f>SUM('Month'!J167:J169)</f>
        <v>11501.998971380659</v>
      </c>
      <c r="K62" s="185">
        <f>SUM('Month'!K167:K169)</f>
        <v>2075.7016486</v>
      </c>
      <c r="L62" s="185">
        <f>SUM('Month'!L167:L169)</f>
        <v>841.30672412</v>
      </c>
      <c r="M62" s="185">
        <f>SUM('Month'!M167:M169)</f>
        <v>5659.142562124630</v>
      </c>
      <c r="N62" s="185">
        <f>SUM('Month'!N167:N169)</f>
        <v>7638.749504196</v>
      </c>
      <c r="O62" s="185">
        <f>SUM('Month'!O167:O169)</f>
        <v>925.3036826022895</v>
      </c>
      <c r="P62" s="159"/>
      <c r="Q62" s="196"/>
      <c r="R62" s="186"/>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row>
    <row r="63" ht="12.75" customHeight="1">
      <c r="A63" s="210">
        <v>2008</v>
      </c>
      <c r="B63" t="s" s="211">
        <v>145</v>
      </c>
      <c r="C63" s="184">
        <f>SUM('Month'!C170:C172)</f>
        <v>16299.545269088267</v>
      </c>
      <c r="D63" s="185">
        <f>SUM('Month'!D170:D172)</f>
        <v>15049.226815258757</v>
      </c>
      <c r="E63" s="185">
        <f>SUM('Month'!E170:E172)</f>
        <v>1250.318453829511</v>
      </c>
      <c r="F63" s="184">
        <f>SUM('Month'!F170:F172)</f>
        <v>20851.396738225449</v>
      </c>
      <c r="G63" s="185">
        <f>SUM('Month'!G170:G172)</f>
        <v>4849.22923714</v>
      </c>
      <c r="H63" s="192">
        <f>SUM('Month'!H170:H172)</f>
        <v>2427.262592049248</v>
      </c>
      <c r="I63" s="185">
        <f>SUM('Month'!I170:I172)</f>
        <v>14033.991199785447</v>
      </c>
      <c r="J63" s="185">
        <f>SUM('Month'!J170:J172)</f>
        <v>10058.325903776211</v>
      </c>
      <c r="K63" s="185">
        <f>SUM('Month'!K170:K172)</f>
        <v>1968.1763013</v>
      </c>
      <c r="L63" s="185">
        <f>SUM('Month'!L170:L172)</f>
        <v>1122.895509</v>
      </c>
      <c r="M63" s="185">
        <f>SUM('Month'!M170:M172)</f>
        <v>5228.622714571011</v>
      </c>
      <c r="N63" s="185">
        <f>SUM('Month'!N170:N172)</f>
        <v>7622.306210831</v>
      </c>
      <c r="O63" s="185">
        <f>SUM('Month'!O170:O172)</f>
        <v>809.1613961380745</v>
      </c>
      <c r="P63" s="159"/>
      <c r="Q63" s="196"/>
      <c r="R63" s="186"/>
      <c r="S63" s="171"/>
      <c r="T63" s="226"/>
      <c r="U63" s="171"/>
      <c r="V63" s="171"/>
      <c r="W63" s="170"/>
      <c r="X63" s="170"/>
      <c r="Y63" s="170"/>
      <c r="Z63" s="170"/>
      <c r="AA63" s="170"/>
      <c r="AB63" s="170"/>
      <c r="AC63" s="170"/>
      <c r="AD63" s="190"/>
      <c r="AE63" s="171"/>
      <c r="AF63" s="171"/>
      <c r="AG63" s="171"/>
      <c r="AH63" s="226"/>
      <c r="AI63" s="171"/>
      <c r="AJ63" s="171"/>
      <c r="AK63" s="170"/>
      <c r="AL63" s="170"/>
      <c r="AM63" s="170"/>
      <c r="AN63" s="170"/>
      <c r="AO63" s="170"/>
      <c r="AP63" s="170"/>
      <c r="AQ63" s="170"/>
      <c r="AR63" s="190"/>
    </row>
    <row r="64" ht="12.75" customHeight="1">
      <c r="A64" s="212">
        <v>2008</v>
      </c>
      <c r="B64" t="s" s="213">
        <v>146</v>
      </c>
      <c r="C64" s="214">
        <f>SUM('Month'!C173:C175)</f>
        <v>18078.856508798646</v>
      </c>
      <c r="D64" s="215">
        <f>SUM('Month'!D173:D175)</f>
        <v>16498.601663483707</v>
      </c>
      <c r="E64" s="215">
        <f>SUM('Month'!E173:E175)</f>
        <v>1580.254845314939</v>
      </c>
      <c r="F64" s="214">
        <f>SUM('Month'!F173:F175)</f>
        <v>20622.922679364561</v>
      </c>
      <c r="G64" s="215">
        <f>SUM('Month'!G173:G175)</f>
        <v>5979.466388852001</v>
      </c>
      <c r="H64" s="216">
        <f>SUM('Month'!H173:H175)</f>
        <v>1419.077349278355</v>
      </c>
      <c r="I64" s="215">
        <f>SUM('Month'!I173:I175)</f>
        <v>12966.834544212559</v>
      </c>
      <c r="J64" s="215">
        <f>SUM('Month'!J173:J175)</f>
        <v>11414.8562129286</v>
      </c>
      <c r="K64" s="215">
        <f>SUM('Month'!K173:K175)</f>
        <v>1676.6217463</v>
      </c>
      <c r="L64" s="215">
        <f>SUM('Month'!L173:L175)</f>
        <v>1037.905654</v>
      </c>
      <c r="M64" s="215">
        <f>SUM('Month'!M173:M175)</f>
        <v>6114.785552514396</v>
      </c>
      <c r="N64" s="215">
        <f>SUM('Month'!N173:N175)</f>
        <v>6886.40262682</v>
      </c>
      <c r="O64" s="215">
        <f>SUM('Month'!O173:O175)</f>
        <v>899.4927300962975</v>
      </c>
      <c r="P64" s="159"/>
      <c r="Q64" s="196"/>
      <c r="R64" s="186"/>
      <c r="S64" s="171"/>
      <c r="T64" s="226"/>
      <c r="U64" s="171"/>
      <c r="V64" s="171"/>
      <c r="W64" s="171"/>
      <c r="X64" s="171"/>
      <c r="Y64" s="171"/>
      <c r="Z64" s="171"/>
      <c r="AA64" s="171"/>
      <c r="AB64" s="171"/>
      <c r="AC64" s="171"/>
      <c r="AD64" s="190"/>
      <c r="AE64" s="227"/>
      <c r="AF64" s="171"/>
      <c r="AG64" s="171"/>
      <c r="AH64" s="226"/>
      <c r="AI64" s="171"/>
      <c r="AJ64" s="171"/>
      <c r="AK64" s="171"/>
      <c r="AL64" s="171"/>
      <c r="AM64" s="171"/>
      <c r="AN64" s="171"/>
      <c r="AO64" s="171"/>
      <c r="AP64" s="171"/>
      <c r="AQ64" s="171"/>
      <c r="AR64" s="190"/>
    </row>
    <row r="65" ht="12.75" customHeight="1">
      <c r="A65" s="217">
        <v>2009</v>
      </c>
      <c r="B65" t="s" s="218">
        <v>143</v>
      </c>
      <c r="C65" s="219">
        <f>SUM('Month'!C176:C178)</f>
        <v>18267.731630418188</v>
      </c>
      <c r="D65" s="220">
        <f>SUM('Month'!D176:D178)</f>
        <v>16757.575008234067</v>
      </c>
      <c r="E65" s="220">
        <f>SUM('Month'!E176:E178)</f>
        <v>1510.156622184121</v>
      </c>
      <c r="F65" s="219">
        <f>SUM('Month'!F176:F178)</f>
        <v>20895.263293022377</v>
      </c>
      <c r="G65" s="220">
        <f>SUM('Month'!G176:G178)</f>
        <v>7591.476297709</v>
      </c>
      <c r="H65" s="221">
        <f>SUM('Month'!H176:H178)</f>
        <v>1024.165846252126</v>
      </c>
      <c r="I65" s="220">
        <f>SUM('Month'!I176:I178)</f>
        <v>11557.269978743376</v>
      </c>
      <c r="J65" s="220">
        <f>SUM('Month'!J176:J178)</f>
        <v>10437.230509701349</v>
      </c>
      <c r="K65" s="220">
        <f>SUM('Month'!K176:K178)</f>
        <v>1746.51701657</v>
      </c>
      <c r="L65" s="220">
        <f>SUM('Month'!L176:L178)</f>
        <v>736.45412101</v>
      </c>
      <c r="M65" s="220">
        <f>SUM('Month'!M176:M178)</f>
        <v>5541.613048781299</v>
      </c>
      <c r="N65" s="220">
        <f>SUM('Month'!N176:N178)</f>
        <v>6647.5495671312</v>
      </c>
      <c r="O65" s="220">
        <f>SUM('Month'!O176:O178)</f>
        <v>835.3362787516163</v>
      </c>
      <c r="P65" s="159"/>
      <c r="Q65" s="196"/>
      <c r="R65" s="186"/>
      <c r="S65" s="185"/>
      <c r="T65" s="184"/>
      <c r="U65" s="185"/>
      <c r="V65" s="228"/>
      <c r="W65" s="185"/>
      <c r="X65" s="229"/>
      <c r="Y65" s="185"/>
      <c r="Z65" s="185"/>
      <c r="AA65" s="229"/>
      <c r="AB65" s="185"/>
      <c r="AC65" s="185"/>
      <c r="AD65" s="190"/>
      <c r="AE65" s="186"/>
      <c r="AF65" s="186"/>
      <c r="AG65" s="186"/>
      <c r="AH65" s="186"/>
      <c r="AI65" s="186"/>
      <c r="AJ65" s="186"/>
      <c r="AK65" s="186"/>
      <c r="AL65" s="186"/>
      <c r="AM65" s="186"/>
      <c r="AN65" s="186"/>
      <c r="AO65" s="186"/>
      <c r="AP65" s="186"/>
      <c r="AQ65" s="186"/>
      <c r="AR65" s="190"/>
    </row>
    <row r="66" ht="12.75" customHeight="1">
      <c r="A66" s="210">
        <v>2009</v>
      </c>
      <c r="B66" t="s" s="211">
        <v>144</v>
      </c>
      <c r="C66" s="184">
        <f>SUM('Month'!C179:C181)</f>
        <v>17976.124750250452</v>
      </c>
      <c r="D66" s="185">
        <f>SUM('Month'!D179:D181)</f>
        <v>16502.329868215878</v>
      </c>
      <c r="E66" s="185">
        <f>SUM('Month'!E179:E181)</f>
        <v>1473.794882034574</v>
      </c>
      <c r="F66" s="184">
        <f>SUM('Month'!F179:F181)</f>
        <v>19048.390070804726</v>
      </c>
      <c r="G66" s="185">
        <f>SUM('Month'!G179:G181)</f>
        <v>5562.070657505999</v>
      </c>
      <c r="H66" s="192">
        <f>SUM('Month'!H179:H181)</f>
        <v>70.64192558022478</v>
      </c>
      <c r="I66" s="185">
        <f>SUM('Month'!I179:I181)</f>
        <v>11811.477815798724</v>
      </c>
      <c r="J66" s="185">
        <f>SUM('Month'!J179:J181)</f>
        <v>12014.5347234086</v>
      </c>
      <c r="K66" s="185">
        <f>SUM('Month'!K179:K181)</f>
        <v>1674.8415975</v>
      </c>
      <c r="L66" s="185">
        <f>SUM('Month'!L179:L181)</f>
        <v>597.175239</v>
      </c>
      <c r="M66" s="185">
        <f>SUM('Month'!M179:M181)</f>
        <v>5260.140893191099</v>
      </c>
      <c r="N66" s="185">
        <f>SUM('Month'!N179:N181)</f>
        <v>6064.108418501</v>
      </c>
      <c r="O66" s="185">
        <f>SUM('Month'!O179:O181)</f>
        <v>806.7423960095949</v>
      </c>
      <c r="P66" s="159"/>
      <c r="Q66" s="196"/>
      <c r="R66" s="186"/>
      <c r="S66" s="185"/>
      <c r="T66" s="184"/>
      <c r="U66" s="185"/>
      <c r="V66" s="229"/>
      <c r="W66" s="185"/>
      <c r="X66" s="229"/>
      <c r="Y66" s="185"/>
      <c r="Z66" s="185"/>
      <c r="AA66" s="229"/>
      <c r="AB66" s="185"/>
      <c r="AC66" s="185"/>
      <c r="AD66" s="190"/>
      <c r="AE66" s="186"/>
      <c r="AF66" s="190"/>
      <c r="AG66" s="190"/>
      <c r="AH66" s="190"/>
      <c r="AI66" s="190"/>
      <c r="AJ66" s="190"/>
      <c r="AK66" s="190"/>
      <c r="AL66" s="190"/>
      <c r="AM66" s="190"/>
      <c r="AN66" s="190"/>
      <c r="AO66" s="190"/>
      <c r="AP66" s="190"/>
      <c r="AQ66" s="190"/>
      <c r="AR66" s="190"/>
    </row>
    <row r="67" ht="12.75" customHeight="1">
      <c r="A67" s="210">
        <v>2009</v>
      </c>
      <c r="B67" t="s" s="211">
        <v>145</v>
      </c>
      <c r="C67" s="184">
        <f>SUM('Month'!C182:C184)</f>
        <v>14936.370148858783</v>
      </c>
      <c r="D67" s="185">
        <f>SUM('Month'!D182:D184)</f>
        <v>13869.806914734625</v>
      </c>
      <c r="E67" s="185">
        <f>SUM('Month'!E182:E184)</f>
        <v>1066.563234124158</v>
      </c>
      <c r="F67" s="184">
        <f>SUM('Month'!F182:F184)</f>
        <v>20347.090661362341</v>
      </c>
      <c r="G67" s="185">
        <f>SUM('Month'!G182:G184)</f>
        <v>5716.182819062999</v>
      </c>
      <c r="H67" s="192">
        <f>SUM('Month'!H182:H184)</f>
        <v>4242.744001227541</v>
      </c>
      <c r="I67" s="185">
        <f>SUM('Month'!I182:I184)</f>
        <v>12674.320608299342</v>
      </c>
      <c r="J67" s="185">
        <f>SUM('Month'!J182:J184)</f>
        <v>8723.0911358663</v>
      </c>
      <c r="K67" s="185">
        <f>SUM('Month'!K182:K184)</f>
        <v>1956.587234</v>
      </c>
      <c r="L67" s="185">
        <f>SUM('Month'!L182:L184)</f>
        <v>1101.819184</v>
      </c>
      <c r="M67" s="185">
        <f>SUM('Month'!M182:M184)</f>
        <v>5706.695848294499</v>
      </c>
      <c r="N67" s="185">
        <f>SUM('Month'!N182:N184)</f>
        <v>6269.9493695</v>
      </c>
      <c r="O67" s="185">
        <f>SUM('Month'!O182:O184)</f>
        <v>860.3403120377324</v>
      </c>
      <c r="P67" s="159"/>
      <c r="Q67" s="196"/>
      <c r="R67" s="186"/>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row>
    <row r="68" ht="12.75" customHeight="1">
      <c r="A68" s="212">
        <v>2009</v>
      </c>
      <c r="B68" t="s" s="213">
        <v>146</v>
      </c>
      <c r="C68" s="214">
        <f>SUM('Month'!C185:C187)</f>
        <v>17018.320186177458</v>
      </c>
      <c r="D68" s="215">
        <f>SUM('Month'!D185:D187)</f>
        <v>15690.338700311093</v>
      </c>
      <c r="E68" s="215">
        <f>SUM('Month'!E185:E187)</f>
        <v>1327.981485866363</v>
      </c>
      <c r="F68" s="214">
        <f>SUM('Month'!F185:F187)</f>
        <v>19402.119486887517</v>
      </c>
      <c r="G68" s="215">
        <f>SUM('Month'!G185:G187)</f>
        <v>5820.872889956001</v>
      </c>
      <c r="H68" s="216">
        <f>SUM('Month'!H185:H187)</f>
        <v>995.1036252353661</v>
      </c>
      <c r="I68" s="215">
        <f>SUM('Month'!I185:I187)</f>
        <v>12188.330057281515</v>
      </c>
      <c r="J68" s="215">
        <f>SUM('Month'!J185:J187)</f>
        <v>10534.810110323149</v>
      </c>
      <c r="K68" s="215">
        <f>SUM('Month'!K185:K187)</f>
        <v>1392.91653965</v>
      </c>
      <c r="L68" s="215">
        <f>SUM('Month'!L185:L187)</f>
        <v>1205.625473</v>
      </c>
      <c r="M68" s="215">
        <f>SUM('Month'!M185:M187)</f>
        <v>5663.938096168</v>
      </c>
      <c r="N68" s="215">
        <f>SUM('Month'!N185:N187)</f>
        <v>6509.645484541001</v>
      </c>
      <c r="O68" s="215">
        <f>SUM('Month'!O185:O187)</f>
        <v>803.4642532181736</v>
      </c>
      <c r="P68" s="159"/>
      <c r="Q68" s="196"/>
      <c r="R68" s="186"/>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row>
    <row r="69" ht="12.75" customHeight="1">
      <c r="A69" s="217">
        <v>2010</v>
      </c>
      <c r="B69" t="s" s="218">
        <v>143</v>
      </c>
      <c r="C69" s="219">
        <f>SUM('Month'!C188:C190)</f>
        <v>17197.332732317805</v>
      </c>
      <c r="D69" s="220">
        <f>SUM('Month'!D188:D190)</f>
        <v>15815.9790334862</v>
      </c>
      <c r="E69" s="220">
        <f>SUM('Month'!E188:E190)</f>
        <v>1381.353698831603</v>
      </c>
      <c r="F69" s="219">
        <f>SUM('Month'!F188:F190)</f>
        <v>18657.3858772397</v>
      </c>
      <c r="G69" s="220">
        <f>SUM('Month'!G188:G190)</f>
        <v>6102.29801113</v>
      </c>
      <c r="H69" s="221">
        <f>SUM('Month'!H188:H190)</f>
        <v>765.3164260067451</v>
      </c>
      <c r="I69" s="220">
        <f>SUM('Month'!I188:I190)</f>
        <v>11192.1827683977</v>
      </c>
      <c r="J69" s="220">
        <f>SUM('Month'!J188:J190)</f>
        <v>10749.407544117050</v>
      </c>
      <c r="K69" s="220">
        <f>SUM('Month'!K188:K190)</f>
        <v>1362.905097712</v>
      </c>
      <c r="L69" s="220">
        <f>SUM('Month'!L188:L190)</f>
        <v>699.576716</v>
      </c>
      <c r="M69" s="220">
        <f>SUM('Month'!M188:M190)</f>
        <v>5851.062795100099</v>
      </c>
      <c r="N69" s="220">
        <f>SUM('Month'!N188:N190)</f>
        <v>6191.849975086</v>
      </c>
      <c r="O69" s="220">
        <f>SUM('Month'!O188:O190)</f>
        <v>635.2923254995849</v>
      </c>
      <c r="P69" s="159"/>
      <c r="Q69" s="196"/>
      <c r="R69" s="186"/>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row>
    <row r="70" ht="12.75" customHeight="1">
      <c r="A70" s="210">
        <v>2010</v>
      </c>
      <c r="B70" t="s" s="211">
        <v>144</v>
      </c>
      <c r="C70" s="184">
        <f>SUM('Month'!C191:C193)</f>
        <v>15984.5052947975</v>
      </c>
      <c r="D70" s="185">
        <f>SUM('Month'!D191:D193)</f>
        <v>14677.1277501866</v>
      </c>
      <c r="E70" s="185">
        <f>SUM('Month'!E191:E193)</f>
        <v>1307.377544610896</v>
      </c>
      <c r="F70" s="184">
        <f>SUM('Month'!F191:F193)</f>
        <v>19869.0214069147</v>
      </c>
      <c r="G70" s="185">
        <f>SUM('Month'!G191:G193)</f>
        <v>5134.623786999</v>
      </c>
      <c r="H70" s="192">
        <f>SUM('Month'!H191:H193)</f>
        <v>3036.288217104480</v>
      </c>
      <c r="I70" s="185">
        <f>SUM('Month'!I191:I193)</f>
        <v>13086.9772281017</v>
      </c>
      <c r="J70" s="185">
        <f>SUM('Month'!J191:J193)</f>
        <v>10310.0585370615</v>
      </c>
      <c r="K70" s="185">
        <f>SUM('Month'!K191:K193)</f>
        <v>1647.420391814</v>
      </c>
      <c r="L70" s="185">
        <f>SUM('Month'!L191:L193)</f>
        <v>823.0583799999999</v>
      </c>
      <c r="M70" s="185">
        <f>SUM('Month'!M191:M193)</f>
        <v>5634.551163467278</v>
      </c>
      <c r="N70" s="185">
        <f>SUM('Month'!N191:N193)</f>
        <v>6199.543649217001</v>
      </c>
      <c r="O70" s="185">
        <f>SUM('Month'!O191:O193)</f>
        <v>665.6768877031461</v>
      </c>
      <c r="P70" s="159"/>
      <c r="Q70" s="196"/>
      <c r="R70" s="186"/>
      <c r="S70" s="159"/>
      <c r="T70" s="159"/>
      <c r="U70" s="159"/>
      <c r="V70" s="159"/>
      <c r="W70" s="159"/>
      <c r="X70" s="159"/>
      <c r="Y70" s="159"/>
      <c r="Z70" s="159"/>
      <c r="AA70" s="159"/>
      <c r="AB70" s="159"/>
      <c r="AC70" s="159"/>
      <c r="AD70" s="159"/>
      <c r="AE70" s="159"/>
      <c r="AF70" s="159"/>
      <c r="AG70" s="159"/>
      <c r="AH70" s="159"/>
      <c r="AI70" s="159"/>
      <c r="AJ70" s="159"/>
      <c r="AK70" s="159"/>
      <c r="AL70" s="159"/>
      <c r="AM70" s="159"/>
      <c r="AN70" s="159"/>
      <c r="AO70" s="159"/>
      <c r="AP70" s="159"/>
      <c r="AQ70" s="159"/>
      <c r="AR70" s="159"/>
    </row>
    <row r="71" ht="12.75" customHeight="1">
      <c r="A71" s="210">
        <v>2010</v>
      </c>
      <c r="B71" t="s" s="211">
        <v>145</v>
      </c>
      <c r="C71" s="184">
        <f>SUM('Month'!C194:C196)</f>
        <v>14184.8139752213</v>
      </c>
      <c r="D71" s="185">
        <f>SUM('Month'!D194:D196)</f>
        <v>13106.101235878614</v>
      </c>
      <c r="E71" s="185">
        <f>SUM('Month'!E194:E196)</f>
        <v>1078.712739342689</v>
      </c>
      <c r="F71" s="184">
        <f>SUM('Month'!F194:F196)</f>
        <v>19694.845455202412</v>
      </c>
      <c r="G71" s="185">
        <f>SUM('Month'!G194:G196)</f>
        <v>6035.061545001</v>
      </c>
      <c r="H71" s="192">
        <f>SUM('Month'!H194:H196)</f>
        <v>4078.661743720219</v>
      </c>
      <c r="I71" s="185">
        <f>SUM('Month'!I194:I196)</f>
        <v>12047.377111890411</v>
      </c>
      <c r="J71" s="185">
        <f>SUM('Month'!J194:J196)</f>
        <v>8005.572313058349</v>
      </c>
      <c r="K71" s="185">
        <f>SUM('Month'!K194:K196)</f>
        <v>1612.406798311</v>
      </c>
      <c r="L71" s="185">
        <f>SUM('Month'!L194:L196)</f>
        <v>702.6820210000001</v>
      </c>
      <c r="M71" s="185">
        <f>SUM('Month'!M194:M196)</f>
        <v>5795.999743609156</v>
      </c>
      <c r="N71" s="185">
        <f>SUM('Month'!N194:N196)</f>
        <v>6668.867576032</v>
      </c>
      <c r="O71" s="185">
        <f>SUM('Month'!O194:O196)</f>
        <v>764.844873303424</v>
      </c>
      <c r="P71" s="230"/>
      <c r="Q71" s="196"/>
      <c r="R71" s="186"/>
      <c r="S71" s="159"/>
      <c r="T71" s="159"/>
      <c r="U71" s="159"/>
      <c r="V71" s="159"/>
      <c r="W71" s="159"/>
      <c r="X71" s="159"/>
      <c r="Y71" s="159"/>
      <c r="Z71" s="159"/>
      <c r="AA71" s="159"/>
      <c r="AB71" s="159"/>
      <c r="AC71" s="159"/>
      <c r="AD71" s="159"/>
      <c r="AE71" s="159"/>
      <c r="AF71" s="159"/>
      <c r="AG71" s="159"/>
      <c r="AH71" s="159"/>
      <c r="AI71" s="159"/>
      <c r="AJ71" s="159"/>
      <c r="AK71" s="159"/>
      <c r="AL71" s="159"/>
      <c r="AM71" s="159"/>
      <c r="AN71" s="159"/>
      <c r="AO71" s="159"/>
      <c r="AP71" s="159"/>
      <c r="AQ71" s="159"/>
      <c r="AR71" s="159"/>
    </row>
    <row r="72" ht="12.75" customHeight="1">
      <c r="A72" s="212">
        <v>2010</v>
      </c>
      <c r="B72" t="s" s="213">
        <v>146</v>
      </c>
      <c r="C72" s="214">
        <f>SUM('Month'!C197:C199)</f>
        <v>15594.962277872472</v>
      </c>
      <c r="D72" s="215">
        <f>SUM('Month'!D197:D199)</f>
        <v>14447.390385231742</v>
      </c>
      <c r="E72" s="215">
        <f>SUM('Month'!E197:E199)</f>
        <v>1147.571892640730</v>
      </c>
      <c r="F72" s="214">
        <f>SUM('Month'!F197:F199)</f>
        <v>19591.416276937172</v>
      </c>
      <c r="G72" s="215">
        <f>SUM('Month'!G197:G199)</f>
        <v>5476.6835738788</v>
      </c>
      <c r="H72" s="216">
        <f>SUM('Month'!H197:H199)</f>
        <v>2719.414428798421</v>
      </c>
      <c r="I72" s="215">
        <f>SUM('Month'!I197:I199)</f>
        <v>12104.307206301370</v>
      </c>
      <c r="J72" s="215">
        <f>SUM('Month'!J197:J199)</f>
        <v>10042.113043561</v>
      </c>
      <c r="K72" s="215">
        <f>SUM('Month'!K197:K199)</f>
        <v>2010.425496757</v>
      </c>
      <c r="L72" s="215">
        <f>SUM('Month'!L197:L199)</f>
        <v>731.6879739999999</v>
      </c>
      <c r="M72" s="215">
        <f>SUM('Month'!M197:M199)</f>
        <v>6383.477485333051</v>
      </c>
      <c r="N72" s="215">
        <f>SUM('Month'!N197:N199)</f>
        <v>7004.994742032</v>
      </c>
      <c r="O72" s="215">
        <f>SUM('Month'!O197:O199)</f>
        <v>741.4279731159734</v>
      </c>
      <c r="P72" s="159"/>
      <c r="Q72" s="196"/>
      <c r="R72" s="186"/>
      <c r="S72" s="159"/>
      <c r="T72" s="159"/>
      <c r="U72" s="159"/>
      <c r="V72" s="159"/>
      <c r="W72" s="159"/>
      <c r="X72" s="159"/>
      <c r="Y72" s="159"/>
      <c r="Z72" s="159"/>
      <c r="AA72" s="159"/>
      <c r="AB72" s="159"/>
      <c r="AC72" s="159"/>
      <c r="AD72" s="159"/>
      <c r="AE72" s="159"/>
      <c r="AF72" s="159"/>
      <c r="AG72" s="159"/>
      <c r="AH72" s="159"/>
      <c r="AI72" s="159"/>
      <c r="AJ72" s="159"/>
      <c r="AK72" s="159"/>
      <c r="AL72" s="159"/>
      <c r="AM72" s="159"/>
      <c r="AN72" s="159"/>
      <c r="AO72" s="159"/>
      <c r="AP72" s="159"/>
      <c r="AQ72" s="159"/>
      <c r="AR72" s="159"/>
    </row>
    <row r="73" ht="12.75" customHeight="1">
      <c r="A73" s="217">
        <v>2011</v>
      </c>
      <c r="B73" t="s" s="218">
        <v>143</v>
      </c>
      <c r="C73" s="219">
        <f>SUM('Month'!C200:C202)</f>
        <v>14484.672001184639</v>
      </c>
      <c r="D73" s="220">
        <f>SUM('Month'!D200:D202)</f>
        <v>13503.763359829327</v>
      </c>
      <c r="E73" s="220">
        <f>SUM('Month'!E200:E202)</f>
        <v>980.9086413553136</v>
      </c>
      <c r="F73" s="219">
        <f>SUM('Month'!F200:F202)</f>
        <v>19819.378411569785</v>
      </c>
      <c r="G73" s="220">
        <f>SUM('Month'!G200:G202)</f>
        <v>5730.841793</v>
      </c>
      <c r="H73" s="221">
        <f>SUM('Month'!H200:H202)</f>
        <v>3856.862864650388</v>
      </c>
      <c r="I73" s="220">
        <f>SUM('Month'!I200:I202)</f>
        <v>12110.469658332788</v>
      </c>
      <c r="J73" s="220">
        <f>SUM('Month'!J200:J202)</f>
        <v>8276.9573454154</v>
      </c>
      <c r="K73" s="220">
        <f>SUM('Month'!K200:K202)</f>
        <v>1978.066960237</v>
      </c>
      <c r="L73" s="220">
        <f>SUM('Month'!L200:L202)</f>
        <v>962.506606</v>
      </c>
      <c r="M73" s="220">
        <f>SUM('Month'!M200:M202)</f>
        <v>5620.698002057</v>
      </c>
      <c r="N73" s="220">
        <f>SUM('Month'!N200:N202)</f>
        <v>6612.907804561</v>
      </c>
      <c r="O73" s="220">
        <f>SUM('Month'!O200:O202)</f>
        <v>787.4755013943584</v>
      </c>
      <c r="P73" s="159"/>
      <c r="Q73" s="196"/>
      <c r="R73" s="186"/>
      <c r="S73" s="159"/>
      <c r="T73" s="159"/>
      <c r="U73" s="159"/>
      <c r="V73" s="159"/>
      <c r="W73" s="159"/>
      <c r="X73" s="159"/>
      <c r="Y73" s="159"/>
      <c r="Z73" s="159"/>
      <c r="AA73" s="159"/>
      <c r="AB73" s="159"/>
      <c r="AC73" s="159"/>
      <c r="AD73" s="159"/>
      <c r="AE73" s="159"/>
      <c r="AF73" s="159"/>
      <c r="AG73" s="159"/>
      <c r="AH73" s="159"/>
      <c r="AI73" s="159"/>
      <c r="AJ73" s="159"/>
      <c r="AK73" s="159"/>
      <c r="AL73" s="159"/>
      <c r="AM73" s="159"/>
      <c r="AN73" s="159"/>
      <c r="AO73" s="159"/>
      <c r="AP73" s="159"/>
      <c r="AQ73" s="159"/>
      <c r="AR73" s="159"/>
    </row>
    <row r="74" ht="12.75" customHeight="1">
      <c r="A74" s="210">
        <v>2011</v>
      </c>
      <c r="B74" t="s" s="211">
        <v>144</v>
      </c>
      <c r="C74" s="184">
        <f>SUM('Month'!C203:C205)</f>
        <v>13422.615344544145</v>
      </c>
      <c r="D74" s="185">
        <f>SUM('Month'!D203:D205)</f>
        <v>12527.586774832844</v>
      </c>
      <c r="E74" s="185">
        <f>SUM('Month'!E203:E205)</f>
        <v>895.0285697113015</v>
      </c>
      <c r="F74" s="184">
        <f>SUM('Month'!F203:F205)</f>
        <v>20100.5280534353</v>
      </c>
      <c r="G74" s="185">
        <f>SUM('Month'!G203:G205)</f>
        <v>6212.620354000001</v>
      </c>
      <c r="H74" s="192">
        <f>SUM('Month'!H203:H205)</f>
        <v>3645.031254983985</v>
      </c>
      <c r="I74" s="185">
        <f>SUM('Month'!I203:I205)</f>
        <v>12195.8376521353</v>
      </c>
      <c r="J74" s="185">
        <f>SUM('Month'!J203:J205)</f>
        <v>7335.9058363354</v>
      </c>
      <c r="K74" s="185">
        <f>SUM('Month'!K203:K205)</f>
        <v>1692.0700473</v>
      </c>
      <c r="L74" s="185">
        <f>SUM('Month'!L203:L205)</f>
        <v>943.1737659999999</v>
      </c>
      <c r="M74" s="185">
        <f>SUM('Month'!M203:M205)</f>
        <v>5399.850034157088</v>
      </c>
      <c r="N74" s="185">
        <f>SUM('Month'!N203:N205)</f>
        <v>7363.646876273001</v>
      </c>
      <c r="O74" s="185">
        <f>SUM('Month'!O203:O205)</f>
        <v>756.0793799287778</v>
      </c>
      <c r="P74" s="159"/>
      <c r="Q74" s="159"/>
      <c r="R74" s="186"/>
      <c r="S74" s="159"/>
      <c r="T74" s="159"/>
      <c r="U74" s="159"/>
      <c r="V74" s="159"/>
      <c r="W74" s="159"/>
      <c r="X74" s="159"/>
      <c r="Y74" s="159"/>
      <c r="Z74" s="159"/>
      <c r="AA74" s="159"/>
      <c r="AB74" s="159"/>
      <c r="AC74" s="159"/>
      <c r="AD74" s="159"/>
      <c r="AE74" s="159"/>
      <c r="AF74" s="159"/>
      <c r="AG74" s="159"/>
      <c r="AH74" s="159"/>
      <c r="AI74" s="159"/>
      <c r="AJ74" s="159"/>
      <c r="AK74" s="159"/>
      <c r="AL74" s="159"/>
      <c r="AM74" s="159"/>
      <c r="AN74" s="159"/>
      <c r="AO74" s="159"/>
      <c r="AP74" s="159"/>
      <c r="AQ74" s="159"/>
      <c r="AR74" s="159"/>
    </row>
    <row r="75" ht="12.75" customHeight="1">
      <c r="A75" s="210">
        <v>2011</v>
      </c>
      <c r="B75" t="s" s="211">
        <v>145</v>
      </c>
      <c r="C75" s="184">
        <f>SUM('Month'!C206:C208)</f>
        <v>11116.551830148857</v>
      </c>
      <c r="D75" s="185">
        <f>SUM('Month'!D206:D208)</f>
        <v>10444.874959794313</v>
      </c>
      <c r="E75" s="185">
        <f>SUM('Month'!E206:E208)</f>
        <v>671.6768703545425</v>
      </c>
      <c r="F75" s="184">
        <f>SUM('Month'!F206:F208)</f>
        <v>20703.303624356759</v>
      </c>
      <c r="G75" s="185">
        <f>SUM('Month'!G206:G208)</f>
        <v>5407.039737</v>
      </c>
      <c r="H75" s="192">
        <f>SUM('Month'!H206:H208)</f>
        <v>6599.989060846766</v>
      </c>
      <c r="I75" s="185">
        <f>SUM('Month'!I206:I208)</f>
        <v>13298.008179588858</v>
      </c>
      <c r="J75" s="185">
        <f>SUM('Month'!J206:J208)</f>
        <v>5968.4434575981</v>
      </c>
      <c r="K75" s="185">
        <f>SUM('Month'!K206:K208)</f>
        <v>1998.2557077679</v>
      </c>
      <c r="L75" s="185">
        <f>SUM('Month'!L206:L208)</f>
        <v>1071.131633</v>
      </c>
      <c r="M75" s="185">
        <f>SUM('Month'!M206:M208)</f>
        <v>5300.543436619108</v>
      </c>
      <c r="N75" s="185">
        <f>SUM('Month'!N206:N208)</f>
        <v>6957.243172531002</v>
      </c>
      <c r="O75" s="185">
        <f>SUM('Month'!O206:O208)</f>
        <v>887.4808906621175</v>
      </c>
      <c r="P75" s="159"/>
      <c r="Q75" s="159"/>
      <c r="R75" s="186"/>
      <c r="S75" s="159"/>
      <c r="T75" s="159"/>
      <c r="U75" s="159"/>
      <c r="V75" s="159"/>
      <c r="W75" s="159"/>
      <c r="X75" s="159"/>
      <c r="Y75" s="159"/>
      <c r="Z75" s="159"/>
      <c r="AA75" s="159"/>
      <c r="AB75" s="159"/>
      <c r="AC75" s="159"/>
      <c r="AD75" s="159"/>
      <c r="AE75" s="159"/>
      <c r="AF75" s="159"/>
      <c r="AG75" s="159"/>
      <c r="AH75" s="159"/>
      <c r="AI75" s="159"/>
      <c r="AJ75" s="159"/>
      <c r="AK75" s="159"/>
      <c r="AL75" s="159"/>
      <c r="AM75" s="159"/>
      <c r="AN75" s="159"/>
      <c r="AO75" s="159"/>
      <c r="AP75" s="159"/>
      <c r="AQ75" s="159"/>
      <c r="AR75" s="159"/>
    </row>
    <row r="76" ht="12.75" customHeight="1">
      <c r="A76" s="212">
        <v>2011</v>
      </c>
      <c r="B76" t="s" s="213">
        <v>146</v>
      </c>
      <c r="C76" s="214">
        <f>SUM('Month'!C209:C211)</f>
        <v>12948.586176315464</v>
      </c>
      <c r="D76" s="215">
        <f>SUM('Month'!D209:D211)</f>
        <v>12094.8483139927</v>
      </c>
      <c r="E76" s="215">
        <f>SUM('Month'!E209:E211)</f>
        <v>853.7378623227603</v>
      </c>
      <c r="F76" s="214">
        <f>SUM('Month'!F209:F211)</f>
        <v>19122.410802277740</v>
      </c>
      <c r="G76" s="215">
        <f>SUM('Month'!G209:G211)</f>
        <v>4302.819664000001</v>
      </c>
      <c r="H76" s="216">
        <f>SUM('Month'!H209:H211)</f>
        <v>5220.910664122694</v>
      </c>
      <c r="I76" s="215">
        <f>SUM('Month'!I209:I211)</f>
        <v>13349.364820608742</v>
      </c>
      <c r="J76" s="215">
        <f>SUM('Month'!J209:J211)</f>
        <v>8135.082767047050</v>
      </c>
      <c r="K76" s="215">
        <f>SUM('Month'!K209:K211)</f>
        <v>1470.226317669</v>
      </c>
      <c r="L76" s="215">
        <f>SUM('Month'!L209:L211)</f>
        <v>931.475331</v>
      </c>
      <c r="M76" s="215">
        <f>SUM('Month'!M209:M211)</f>
        <v>6334.487107883001</v>
      </c>
      <c r="N76" s="215">
        <f>SUM('Month'!N209:N211)</f>
        <v>6866.609483991</v>
      </c>
      <c r="O76" s="215">
        <f>SUM('Month'!O209:O211)</f>
        <v>698.5412485165473</v>
      </c>
      <c r="P76" s="159"/>
      <c r="Q76" s="159"/>
      <c r="R76" s="159"/>
      <c r="S76" s="159"/>
      <c r="T76" s="159"/>
      <c r="U76" s="159"/>
      <c r="V76" s="159"/>
      <c r="W76" s="159"/>
      <c r="X76" s="159"/>
      <c r="Y76" s="159"/>
      <c r="Z76" s="159"/>
      <c r="AA76" s="159"/>
      <c r="AB76" s="159"/>
      <c r="AC76" s="159"/>
      <c r="AD76" s="159"/>
      <c r="AE76" s="159"/>
      <c r="AF76" s="159"/>
      <c r="AG76" s="159"/>
      <c r="AH76" s="159"/>
      <c r="AI76" s="159"/>
      <c r="AJ76" s="159"/>
      <c r="AK76" s="159"/>
      <c r="AL76" s="159"/>
      <c r="AM76" s="159"/>
      <c r="AN76" s="159"/>
      <c r="AO76" s="159"/>
      <c r="AP76" s="159"/>
      <c r="AQ76" s="159"/>
      <c r="AR76" s="159"/>
    </row>
    <row r="77" ht="12.75" customHeight="1">
      <c r="A77" s="217">
        <v>2012</v>
      </c>
      <c r="B77" t="s" s="218">
        <v>143</v>
      </c>
      <c r="C77" s="219">
        <f>SUM('Month'!C212:C214)</f>
        <v>12603.853778642828</v>
      </c>
      <c r="D77" s="220">
        <f>SUM('Month'!D212:D214)</f>
        <v>11763.826983261732</v>
      </c>
      <c r="E77" s="220">
        <f>SUM('Month'!E212:E214)</f>
        <v>840.0267953810959</v>
      </c>
      <c r="F77" s="219">
        <f>SUM('Month'!F212:F214)</f>
        <v>20283.6072418889</v>
      </c>
      <c r="G77" s="220">
        <f>SUM('Month'!G212:G214)</f>
        <v>4708.703622</v>
      </c>
      <c r="H77" s="221">
        <f>SUM('Month'!H212:H214)</f>
        <v>5205.514861097290</v>
      </c>
      <c r="I77" s="220">
        <f>SUM('Month'!I212:I214)</f>
        <v>14089.8624963589</v>
      </c>
      <c r="J77" s="220">
        <f>SUM('Month'!J212:J214)</f>
        <v>7595.108970540001</v>
      </c>
      <c r="K77" s="220">
        <f>SUM('Month'!K212:K214)</f>
        <v>1485.04112353</v>
      </c>
      <c r="L77" s="220">
        <f>SUM('Month'!L212:L214)</f>
        <v>331.8535070000001</v>
      </c>
      <c r="M77" s="220">
        <f>SUM('Month'!M212:M214)</f>
        <v>5535.529160494389</v>
      </c>
      <c r="N77" s="220">
        <f>SUM('Month'!N212:N214)</f>
        <v>7977.955441746001</v>
      </c>
      <c r="O77" s="220">
        <f>SUM('Month'!O212:O214)</f>
        <v>654.0299074457079</v>
      </c>
      <c r="P77" s="159"/>
      <c r="Q77" s="159"/>
      <c r="R77" s="159"/>
      <c r="S77" s="159"/>
      <c r="T77" s="159"/>
      <c r="U77" s="159"/>
      <c r="V77" s="159"/>
      <c r="W77" s="159"/>
      <c r="X77" s="159"/>
      <c r="Y77" s="159"/>
      <c r="Z77" s="159"/>
      <c r="AA77" s="159"/>
      <c r="AB77" s="159"/>
      <c r="AC77" s="159"/>
      <c r="AD77" s="159"/>
      <c r="AE77" s="159"/>
      <c r="AF77" s="159"/>
      <c r="AG77" s="159"/>
      <c r="AH77" s="159"/>
      <c r="AI77" s="159"/>
      <c r="AJ77" s="159"/>
      <c r="AK77" s="159"/>
      <c r="AL77" s="159"/>
      <c r="AM77" s="159"/>
      <c r="AN77" s="159"/>
      <c r="AO77" s="159"/>
      <c r="AP77" s="159"/>
      <c r="AQ77" s="159"/>
      <c r="AR77" s="159"/>
    </row>
    <row r="78" ht="12.75" customHeight="1">
      <c r="A78" s="210">
        <v>2012</v>
      </c>
      <c r="B78" t="s" s="211">
        <v>144</v>
      </c>
      <c r="C78" s="184">
        <f>SUM('Month'!C215:C217)</f>
        <v>11811.675674040333</v>
      </c>
      <c r="D78" s="185">
        <f>SUM('Month'!D215:D217)</f>
        <v>11110.997015714744</v>
      </c>
      <c r="E78" s="185">
        <f>SUM('Month'!E215:E217)</f>
        <v>700.678658325589</v>
      </c>
      <c r="F78" s="184">
        <f>SUM('Month'!F215:F217)</f>
        <v>19557.499116790412</v>
      </c>
      <c r="G78" s="185">
        <f>SUM('Month'!G215:G217)</f>
        <v>3353.584294000001</v>
      </c>
      <c r="H78" s="192">
        <f>SUM('Month'!H215:H217)</f>
        <v>5578.061870639549</v>
      </c>
      <c r="I78" s="185">
        <f>SUM('Month'!I215:I217)</f>
        <v>14629.470547790410</v>
      </c>
      <c r="J78" s="185">
        <f>SUM('Month'!J215:J217)</f>
        <v>7739.523076316002</v>
      </c>
      <c r="K78" s="185">
        <f>SUM('Month'!K215:K217)</f>
        <v>1574.444275</v>
      </c>
      <c r="L78" s="185">
        <f>SUM('Month'!L215:L217)</f>
        <v>237.1070089999999</v>
      </c>
      <c r="M78" s="185">
        <f>SUM('Month'!M215:M217)</f>
        <v>5541.370042080139</v>
      </c>
      <c r="N78" s="185">
        <f>SUM('Month'!N215:N217)</f>
        <v>8190.592908914999</v>
      </c>
      <c r="O78" s="185">
        <f>SUM('Month'!O215:O217)</f>
        <v>645.2647533416431</v>
      </c>
      <c r="P78" s="159"/>
      <c r="Q78" s="159"/>
      <c r="R78" s="159"/>
      <c r="S78" s="159"/>
      <c r="T78" s="159"/>
      <c r="U78" s="159"/>
      <c r="V78" s="159"/>
      <c r="W78" s="159"/>
      <c r="X78" s="159"/>
      <c r="Y78" s="159"/>
      <c r="Z78" s="159"/>
      <c r="AA78" s="159"/>
      <c r="AB78" s="159"/>
      <c r="AC78" s="159"/>
      <c r="AD78" s="159"/>
      <c r="AE78" s="159"/>
      <c r="AF78" s="159"/>
      <c r="AG78" s="159"/>
      <c r="AH78" s="159"/>
      <c r="AI78" s="159"/>
      <c r="AJ78" s="159"/>
      <c r="AK78" s="159"/>
      <c r="AL78" s="159"/>
      <c r="AM78" s="159"/>
      <c r="AN78" s="159"/>
      <c r="AO78" s="159"/>
      <c r="AP78" s="159"/>
      <c r="AQ78" s="159"/>
      <c r="AR78" s="159"/>
    </row>
    <row r="79" ht="12.75" customHeight="1">
      <c r="A79" s="210">
        <v>2012</v>
      </c>
      <c r="B79" t="s" s="211">
        <v>145</v>
      </c>
      <c r="C79" s="184">
        <f>SUM('Month'!C218:C220)</f>
        <v>9751.074857566346</v>
      </c>
      <c r="D79" s="185">
        <f>SUM('Month'!D218:D220)</f>
        <v>9361.184352917633</v>
      </c>
      <c r="E79" s="185">
        <f>SUM('Month'!E218:E220)</f>
        <v>389.8905046487123</v>
      </c>
      <c r="F79" s="184">
        <f>SUM('Month'!F218:F220)</f>
        <v>18491.313643877129</v>
      </c>
      <c r="G79" s="185">
        <f>SUM('Month'!G218:G220)</f>
        <v>3413.2381948928</v>
      </c>
      <c r="H79" s="192">
        <f>SUM('Month'!H218:H220)</f>
        <v>7018.454030917984</v>
      </c>
      <c r="I79" s="185">
        <f>SUM('Month'!I218:I220)</f>
        <v>13822.640865743029</v>
      </c>
      <c r="J79" s="185">
        <f>SUM('Month'!J218:J220)</f>
        <v>6792.279501472</v>
      </c>
      <c r="K79" s="185">
        <f>SUM('Month'!K218:K220)</f>
        <v>1255.4345832413</v>
      </c>
      <c r="L79" s="185">
        <f>SUM('Month'!L218:L220)</f>
        <v>343.668871488294</v>
      </c>
      <c r="M79" s="185">
        <f>SUM('Month'!M218:M220)</f>
        <v>6639.503905048687</v>
      </c>
      <c r="N79" s="185">
        <f>SUM('Month'!N218:N220)</f>
        <v>7563.176950154737</v>
      </c>
      <c r="O79" s="185">
        <f>SUM('Month'!O218:O220)</f>
        <v>698.2582485470996</v>
      </c>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159"/>
      <c r="AN79" s="159"/>
      <c r="AO79" s="159"/>
      <c r="AP79" s="159"/>
      <c r="AQ79" s="159"/>
      <c r="AR79" s="159"/>
    </row>
    <row r="80" ht="12.75" customHeight="1">
      <c r="A80" s="212">
        <v>2012</v>
      </c>
      <c r="B80" t="s" s="213">
        <v>146</v>
      </c>
      <c r="C80" s="214">
        <f>SUM('Month'!C221:C223)</f>
        <v>10394.203120208056</v>
      </c>
      <c r="D80" s="215">
        <f>SUM('Month'!D221:D223)</f>
        <v>9816.386703732987</v>
      </c>
      <c r="E80" s="215">
        <f>SUM('Month'!E221:E223)</f>
        <v>577.8164164750685</v>
      </c>
      <c r="F80" s="214">
        <f>SUM('Month'!F221:F223)</f>
        <v>15964.400674293182</v>
      </c>
      <c r="G80" s="215">
        <f>SUM('Month'!G221:G223)</f>
        <v>2345.580242647349</v>
      </c>
      <c r="H80" s="216">
        <f>SUM('Month'!H221:H223)</f>
        <v>8029.808154775024</v>
      </c>
      <c r="I80" s="215">
        <f>SUM('Month'!I221:I223)</f>
        <v>12798.300249309334</v>
      </c>
      <c r="J80" s="215">
        <f>SUM('Month'!J221:J223)</f>
        <v>7699.396287103</v>
      </c>
      <c r="K80" s="215">
        <f>SUM('Month'!K221:K223)</f>
        <v>820.5201823364999</v>
      </c>
      <c r="L80" s="215">
        <f>SUM('Month'!L221:L223)</f>
        <v>207.2889214650999</v>
      </c>
      <c r="M80" s="215">
        <f>SUM('Month'!M221:M223)</f>
        <v>8490.283551370361</v>
      </c>
      <c r="N80" s="215">
        <f>SUM('Month'!N221:N223)</f>
        <v>6172.610619673070</v>
      </c>
      <c r="O80" s="215">
        <f>SUM('Month'!O221:O223)</f>
        <v>665.7485786953099</v>
      </c>
      <c r="P80" s="159"/>
      <c r="Q80" s="159"/>
      <c r="R80" s="159"/>
      <c r="S80" s="159"/>
      <c r="T80" s="159"/>
      <c r="U80" s="159"/>
      <c r="V80" s="159"/>
      <c r="W80" s="159"/>
      <c r="X80" s="159"/>
      <c r="Y80" s="159"/>
      <c r="Z80" s="159"/>
      <c r="AA80" s="159"/>
      <c r="AB80" s="159"/>
      <c r="AC80" s="159"/>
      <c r="AD80" s="159"/>
      <c r="AE80" s="159"/>
      <c r="AF80" s="159"/>
      <c r="AG80" s="159"/>
      <c r="AH80" s="159"/>
      <c r="AI80" s="159"/>
      <c r="AJ80" s="159"/>
      <c r="AK80" s="159"/>
      <c r="AL80" s="159"/>
      <c r="AM80" s="159"/>
      <c r="AN80" s="159"/>
      <c r="AO80" s="159"/>
      <c r="AP80" s="159"/>
      <c r="AQ80" s="159"/>
      <c r="AR80" s="159"/>
    </row>
    <row r="81" ht="12.75" customHeight="1">
      <c r="A81" s="217">
        <v>2013</v>
      </c>
      <c r="B81" t="s" s="218">
        <v>143</v>
      </c>
      <c r="C81" s="219">
        <f>SUM('Month'!C224:C226)</f>
        <v>10600.464267272808</v>
      </c>
      <c r="D81" s="220">
        <f>SUM('Month'!D224:D226)</f>
        <v>10006.348436010616</v>
      </c>
      <c r="E81" s="220">
        <f>SUM('Month'!E224:E226)</f>
        <v>594.1158312621918</v>
      </c>
      <c r="F81" s="219">
        <f>SUM('Month'!F224:F226)</f>
        <v>17269.812340669647</v>
      </c>
      <c r="G81" s="220">
        <f>SUM('Month'!G224:G226)</f>
        <v>2729.2747116576</v>
      </c>
      <c r="H81" s="221">
        <f>SUM('Month'!H224:H226)</f>
        <v>5224.091744597589</v>
      </c>
      <c r="I81" s="220">
        <f>SUM('Month'!I224:I226)</f>
        <v>12880.125115968807</v>
      </c>
      <c r="J81" s="220">
        <f>SUM('Month'!J224:J226)</f>
        <v>8289.605585830001</v>
      </c>
      <c r="K81" s="220">
        <f>SUM('Month'!K224:K226)</f>
        <v>1660.412513043242</v>
      </c>
      <c r="L81" s="220">
        <f>SUM('Month'!L224:L226)</f>
        <v>395.977352</v>
      </c>
      <c r="M81" s="220">
        <f>SUM('Month'!M224:M226)</f>
        <v>6378.723484700441</v>
      </c>
      <c r="N81" s="220">
        <f>SUM('Month'!N224:N226)</f>
        <v>7009.586431284899</v>
      </c>
      <c r="O81" s="220">
        <f>SUM('Month'!O224:O226)</f>
        <v>626.3017139702017</v>
      </c>
      <c r="P81" s="159"/>
      <c r="Q81" s="159"/>
      <c r="R81" s="159"/>
      <c r="S81" s="159"/>
      <c r="T81" s="159"/>
      <c r="U81" s="159"/>
      <c r="V81" s="159"/>
      <c r="W81" s="159"/>
      <c r="X81" s="159"/>
      <c r="Y81" s="159"/>
      <c r="Z81" s="159"/>
      <c r="AA81" s="159"/>
      <c r="AB81" s="159"/>
      <c r="AC81" s="159"/>
      <c r="AD81" s="159"/>
      <c r="AE81" s="159"/>
      <c r="AF81" s="159"/>
      <c r="AG81" s="159"/>
      <c r="AH81" s="159"/>
      <c r="AI81" s="159"/>
      <c r="AJ81" s="159"/>
      <c r="AK81" s="159"/>
      <c r="AL81" s="159"/>
      <c r="AM81" s="159"/>
      <c r="AN81" s="159"/>
      <c r="AO81" s="159"/>
      <c r="AP81" s="159"/>
      <c r="AQ81" s="159"/>
      <c r="AR81" s="159"/>
    </row>
    <row r="82" ht="12.75" customHeight="1">
      <c r="A82" s="210">
        <v>2013</v>
      </c>
      <c r="B82" t="s" s="211">
        <v>144</v>
      </c>
      <c r="C82" s="184">
        <f>SUM('Month'!C227:C229)</f>
        <v>10396.944707133716</v>
      </c>
      <c r="D82" s="185">
        <f>SUM('Month'!D227:D229)</f>
        <v>9728.698200216617</v>
      </c>
      <c r="E82" s="185">
        <f>SUM('Month'!E227:E229)</f>
        <v>668.2465069170996</v>
      </c>
      <c r="F82" s="184">
        <f>SUM('Month'!F227:F229)</f>
        <v>18508.845301972106</v>
      </c>
      <c r="G82" s="185">
        <f>SUM('Month'!G227:G229)</f>
        <v>2164.3636308732</v>
      </c>
      <c r="H82" s="192">
        <f>SUM('Month'!H227:H229)</f>
        <v>7645.718728698240</v>
      </c>
      <c r="I82" s="185">
        <f>SUM('Month'!I227:I229)</f>
        <v>14773.100712650430</v>
      </c>
      <c r="J82" s="185">
        <f>SUM('Month'!J227:J229)</f>
        <v>8287.021972402990</v>
      </c>
      <c r="K82" s="185">
        <f>SUM('Month'!K227:K229)</f>
        <v>1571.380958448477</v>
      </c>
      <c r="L82" s="185">
        <f>SUM('Month'!L227:L229)</f>
        <v>362.377593426</v>
      </c>
      <c r="M82" s="185">
        <f>SUM('Month'!M227:M229)</f>
        <v>6975.191822301544</v>
      </c>
      <c r="N82" s="185">
        <f>SUM('Month'!N227:N229)</f>
        <v>7024.555198873219</v>
      </c>
      <c r="O82" s="185">
        <f>SUM('Month'!O227:O229)</f>
        <v>676.9493956315756</v>
      </c>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59"/>
      <c r="AO82" s="159"/>
      <c r="AP82" s="159"/>
      <c r="AQ82" s="159"/>
      <c r="AR82" s="159"/>
    </row>
    <row r="83" ht="12.75" customHeight="1">
      <c r="A83" s="210">
        <v>2013</v>
      </c>
      <c r="B83" t="s" s="211">
        <v>145</v>
      </c>
      <c r="C83" s="184">
        <f>SUM('Month'!C230:C232)</f>
        <v>9108.104417275499</v>
      </c>
      <c r="D83" s="185">
        <f>SUM('Month'!D230:D232)</f>
        <v>8646.832595012247</v>
      </c>
      <c r="E83" s="185">
        <f>SUM('Month'!E230:E232)</f>
        <v>461.2718222632532</v>
      </c>
      <c r="F83" s="184">
        <f>SUM('Month'!F230:F232)</f>
        <v>17512.685505834441</v>
      </c>
      <c r="G83" s="185">
        <f>SUM('Month'!G230:G232)</f>
        <v>2317.290444860460</v>
      </c>
      <c r="H83" s="192">
        <f>SUM('Month'!H230:H232)</f>
        <v>7783.176260186692</v>
      </c>
      <c r="I83" s="185">
        <f>SUM('Month'!I230:I232)</f>
        <v>13532.900005914429</v>
      </c>
      <c r="J83" s="185">
        <f>SUM('Month'!J230:J232)</f>
        <v>7028.116771494760</v>
      </c>
      <c r="K83" s="185">
        <f>SUM('Month'!K230:K232)</f>
        <v>1662.495055059550</v>
      </c>
      <c r="L83" s="185">
        <f>SUM('Month'!L230:L232)</f>
        <v>423.9272866791999</v>
      </c>
      <c r="M83" s="185">
        <f>SUM('Month'!M230:M232)</f>
        <v>6758.162630539547</v>
      </c>
      <c r="N83" s="185">
        <f>SUM('Month'!N230:N232)</f>
        <v>6718.337373152874</v>
      </c>
      <c r="O83" s="185">
        <f>SUM('Month'!O230:O232)</f>
        <v>645.2864842944975</v>
      </c>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159"/>
      <c r="AM83" s="159"/>
      <c r="AN83" s="159"/>
      <c r="AO83" s="159"/>
      <c r="AP83" s="159"/>
      <c r="AQ83" s="159"/>
      <c r="AR83" s="159"/>
    </row>
    <row r="84" ht="12.75" customHeight="1">
      <c r="A84" s="212">
        <v>2013</v>
      </c>
      <c r="B84" t="s" s="213">
        <v>146</v>
      </c>
      <c r="C84" s="214">
        <f>SUM('Month'!C233:C235)</f>
        <v>10540.880550066084</v>
      </c>
      <c r="D84" s="215">
        <f>SUM('Month'!D233:D235)</f>
        <v>10074.476684488924</v>
      </c>
      <c r="E84" s="215">
        <f>SUM('Month'!E233:E235)</f>
        <v>466.4038655771617</v>
      </c>
      <c r="F84" s="214">
        <f>SUM('Month'!F233:F235)</f>
        <v>15283.165949740827</v>
      </c>
      <c r="G84" s="215">
        <f>SUM('Month'!G233:G235)</f>
        <v>2226.842580552070</v>
      </c>
      <c r="H84" s="216">
        <f>SUM('Month'!H233:H235)</f>
        <v>7238.250398589537</v>
      </c>
      <c r="I84" s="215">
        <f>SUM('Month'!I233:I235)</f>
        <v>11283.767565869239</v>
      </c>
      <c r="J84" s="215">
        <f>SUM('Month'!J233:J235)</f>
        <v>8064.9159064336</v>
      </c>
      <c r="K84" s="215">
        <f>SUM('Month'!K233:K235)</f>
        <v>1772.555803319519</v>
      </c>
      <c r="L84" s="215">
        <f>SUM('Month'!L233:L235)</f>
        <v>253.2226744194</v>
      </c>
      <c r="M84" s="215">
        <f>SUM('Month'!M233:M235)</f>
        <v>8657.284297408056</v>
      </c>
      <c r="N84" s="215">
        <f>SUM('Month'!N233:N235)</f>
        <v>6157.218687154275</v>
      </c>
      <c r="O84" s="215">
        <f>SUM('Month'!O233:O235)</f>
        <v>591.3911837891742</v>
      </c>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159"/>
      <c r="AN84" s="159"/>
      <c r="AO84" s="159"/>
      <c r="AP84" s="159"/>
      <c r="AQ84" s="159"/>
      <c r="AR84" s="159"/>
    </row>
    <row r="85" ht="12.75" customHeight="1">
      <c r="A85" s="217">
        <v>2014</v>
      </c>
      <c r="B85" t="s" s="218">
        <v>147</v>
      </c>
      <c r="C85" s="219">
        <f>SUM('Month'!C236:C238)</f>
        <v>11052.205380396117</v>
      </c>
      <c r="D85" s="220">
        <f>SUM('Month'!D236:D238)</f>
        <v>10368.8853984267</v>
      </c>
      <c r="E85" s="220">
        <f>SUM('Month'!E236:E238)</f>
        <v>683.3199819694164</v>
      </c>
      <c r="F85" s="219">
        <f>SUM('Month'!F236:F238)</f>
        <v>15912.736213314551</v>
      </c>
      <c r="G85" s="220">
        <f>SUM('Month'!G236:G238)</f>
        <v>2794.787043333860</v>
      </c>
      <c r="H85" s="221">
        <f>SUM('Month'!H236:H238)</f>
        <v>5717.487992914293</v>
      </c>
      <c r="I85" s="220">
        <f>SUM('Month'!I236:I238)</f>
        <v>11618.872123281188</v>
      </c>
      <c r="J85" s="220">
        <f>SUM('Month'!J236:J238)</f>
        <v>7780.4699216338</v>
      </c>
      <c r="K85" s="220">
        <f>SUM('Month'!K236:K238)</f>
        <v>1499.077046699502</v>
      </c>
      <c r="L85" s="220">
        <f>SUM('Month'!L236:L238)</f>
        <v>220.7116705820046</v>
      </c>
      <c r="M85" s="220">
        <f>SUM('Month'!M236:M238)</f>
        <v>6953.702733635559</v>
      </c>
      <c r="N85" s="220">
        <f>SUM('Month'!N236:N238)</f>
        <v>6352.982318486151</v>
      </c>
      <c r="O85" s="220">
        <f>SUM('Month'!O236:O238)</f>
        <v>600.1035536200243</v>
      </c>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159"/>
      <c r="AN85" s="159"/>
      <c r="AO85" s="159"/>
      <c r="AP85" s="159"/>
      <c r="AQ85" s="159"/>
      <c r="AR85" s="159"/>
    </row>
    <row r="86" ht="12.75" customHeight="1">
      <c r="A86" s="210">
        <v>2014</v>
      </c>
      <c r="B86" t="s" s="211">
        <v>148</v>
      </c>
      <c r="C86" s="184">
        <f>SUM('Month'!C239:C241)</f>
        <v>10278.4315273946</v>
      </c>
      <c r="D86" s="185">
        <f>SUM('Month'!D239:D241)</f>
        <v>9634.478513566883</v>
      </c>
      <c r="E86" s="185">
        <f>SUM('Month'!E239:E241)</f>
        <v>643.9530138277123</v>
      </c>
      <c r="F86" s="184">
        <f>SUM('Month'!F239:F241)</f>
        <v>15242.5461550101</v>
      </c>
      <c r="G86" s="185">
        <f>SUM('Month'!G239:G241)</f>
        <v>2721.293329945810</v>
      </c>
      <c r="H86" s="192">
        <f>SUM('Month'!H239:H241)</f>
        <v>6631.940982155407</v>
      </c>
      <c r="I86" s="185">
        <f>SUM('Month'!I239:I241)</f>
        <v>11339.562013531169</v>
      </c>
      <c r="J86" s="185">
        <f>SUM('Month'!J239:J241)</f>
        <v>7164.176185801</v>
      </c>
      <c r="K86" s="185">
        <f>SUM('Month'!K239:K241)</f>
        <v>1181.690811533116</v>
      </c>
      <c r="L86" s="185">
        <f>SUM('Month'!L239:L241)</f>
        <v>282.2720798621085</v>
      </c>
      <c r="M86" s="185">
        <f>SUM('Month'!M239:M241)</f>
        <v>7353.447791057759</v>
      </c>
      <c r="N86" s="185">
        <f>SUM('Month'!N239:N241)</f>
        <v>5796.311368303530</v>
      </c>
      <c r="O86" s="185">
        <f>SUM('Month'!O239:O241)</f>
        <v>562.6628050837287</v>
      </c>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row>
    <row r="87" ht="12.75" customHeight="1">
      <c r="A87" s="210">
        <v>2014</v>
      </c>
      <c r="B87" t="s" s="211">
        <v>149</v>
      </c>
      <c r="C87" s="184">
        <f>SUM('Month'!C242:C244)</f>
        <v>8194.555404892082</v>
      </c>
      <c r="D87" s="185">
        <f>SUM('Month'!D242:D244)</f>
        <v>7691.619836925655</v>
      </c>
      <c r="E87" s="185">
        <f>SUM('Month'!E242:E244)</f>
        <v>502.935567966426</v>
      </c>
      <c r="F87" s="184">
        <f>SUM('Month'!F242:F244)</f>
        <v>15959.517960358477</v>
      </c>
      <c r="G87" s="185">
        <f>SUM('Month'!G242:G244)</f>
        <v>1975.54608</v>
      </c>
      <c r="H87" s="192">
        <f>SUM('Month'!H242:H244)</f>
        <v>9446.703745074563</v>
      </c>
      <c r="I87" s="185">
        <f>SUM('Month'!I242:I244)</f>
        <v>12830.985469103054</v>
      </c>
      <c r="J87" s="185">
        <f>SUM('Month'!J242:J244)</f>
        <v>6633.5745101067</v>
      </c>
      <c r="K87" s="185">
        <f>SUM('Month'!K242:K244)</f>
        <v>1152.986411255423</v>
      </c>
      <c r="L87" s="185">
        <f>SUM('Month'!L242:L244)</f>
        <v>272.632375917170</v>
      </c>
      <c r="M87" s="185">
        <f>SUM('Month'!M242:M244)</f>
        <v>7581.177163503231</v>
      </c>
      <c r="N87" s="185">
        <f>SUM('Month'!N242:N244)</f>
        <v>5212.238412763274</v>
      </c>
      <c r="O87" s="185">
        <f>SUM('Month'!O242:O244)</f>
        <v>581.707895414531</v>
      </c>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row>
    <row r="88" ht="12.75" customHeight="1">
      <c r="A88" s="212">
        <v>2014</v>
      </c>
      <c r="B88" t="s" s="213">
        <v>146</v>
      </c>
      <c r="C88" s="214">
        <f>SUM('Month'!C245:C247)</f>
        <v>10402.728794755843</v>
      </c>
      <c r="D88" s="215">
        <f>SUM('Month'!D245:D247)</f>
        <v>9779.275691709528</v>
      </c>
      <c r="E88" s="215">
        <f>SUM('Month'!E245:E247)</f>
        <v>623.4531030463151</v>
      </c>
      <c r="F88" s="214">
        <f>SUM('Month'!F245:F247)</f>
        <v>16283.753754121986</v>
      </c>
      <c r="G88" s="215">
        <f>SUM('Month'!G245:G247)</f>
        <v>2109.381443432651</v>
      </c>
      <c r="H88" s="216">
        <f>SUM('Month'!H245:H247)</f>
        <v>7439.632797002640</v>
      </c>
      <c r="I88" s="215">
        <f>SUM('Month'!I245:I247)</f>
        <v>13100.727713577153</v>
      </c>
      <c r="J88" s="215">
        <f>SUM('Month'!J245:J247)</f>
        <v>8231.1155778548</v>
      </c>
      <c r="K88" s="215">
        <f>SUM('Month'!K245:K247)</f>
        <v>1073.644597112181</v>
      </c>
      <c r="L88" s="215">
        <f>SUM('Month'!L245:L247)</f>
        <v>283.9477087100004</v>
      </c>
      <c r="M88" s="215">
        <f>SUM('Month'!M245:M247)</f>
        <v>7167.056384062561</v>
      </c>
      <c r="N88" s="215">
        <f>SUM('Month'!N245:N247)</f>
        <v>5386.732611184454</v>
      </c>
      <c r="O88" s="215">
        <f>SUM('Month'!O245:O247)</f>
        <v>595.2438386199151</v>
      </c>
      <c r="P88" s="159"/>
      <c r="Q88" s="159"/>
      <c r="R88" s="159"/>
      <c r="S88" s="159"/>
      <c r="T88" s="159"/>
      <c r="U88" s="159"/>
      <c r="V88" s="159"/>
      <c r="W88" s="159"/>
      <c r="X88" s="159"/>
      <c r="Y88" s="159"/>
      <c r="Z88" s="159"/>
      <c r="AA88" s="159"/>
      <c r="AB88" s="159"/>
      <c r="AC88" s="159"/>
      <c r="AD88" s="159"/>
      <c r="AE88" s="159"/>
      <c r="AF88" s="159"/>
      <c r="AG88" s="159"/>
      <c r="AH88" s="159"/>
      <c r="AI88" s="159"/>
      <c r="AJ88" s="159"/>
      <c r="AK88" s="159"/>
      <c r="AL88" s="159"/>
      <c r="AM88" s="159"/>
      <c r="AN88" s="159"/>
      <c r="AO88" s="159"/>
      <c r="AP88" s="159"/>
      <c r="AQ88" s="159"/>
      <c r="AR88" s="159"/>
    </row>
    <row r="89" ht="12.75" customHeight="1">
      <c r="A89" s="217">
        <v>2015</v>
      </c>
      <c r="B89" t="s" s="218">
        <v>147</v>
      </c>
      <c r="C89" s="219">
        <f>SUM('Month'!C248:C250)</f>
        <v>10739.703059188289</v>
      </c>
      <c r="D89" s="220">
        <f>SUM('Month'!D248:D250)</f>
        <v>10162.612328266525</v>
      </c>
      <c r="E89" s="220">
        <f>SUM('Month'!E248:E250)</f>
        <v>577.0907309217637</v>
      </c>
      <c r="F89" s="219">
        <f>SUM('Month'!F248:F250)</f>
        <v>14670.201052034383</v>
      </c>
      <c r="G89" s="220">
        <f>SUM('Month'!G248:G250)</f>
        <v>3061.046089037687</v>
      </c>
      <c r="H89" s="221">
        <f>SUM('Month'!H248:H250)</f>
        <v>6479.449748084639</v>
      </c>
      <c r="I89" s="220">
        <f>SUM('Month'!I248:I250)</f>
        <v>10521.125732955883</v>
      </c>
      <c r="J89" s="220">
        <f>SUM('Month'!J248:J250)</f>
        <v>7188.471900193852</v>
      </c>
      <c r="K89" s="220">
        <f>SUM('Month'!K248:K250)</f>
        <v>1088.029230040817</v>
      </c>
      <c r="L89" s="220">
        <f>SUM('Month'!L248:L250)</f>
        <v>494.114</v>
      </c>
      <c r="M89" s="220">
        <f>SUM('Month'!M248:M250)</f>
        <v>7578.767259281793</v>
      </c>
      <c r="N89" s="220">
        <f>SUM('Month'!N248:N250)</f>
        <v>5025.886574</v>
      </c>
      <c r="O89" s="220">
        <f>SUM('Month'!O248:O250)</f>
        <v>471.80959</v>
      </c>
      <c r="P89" s="159"/>
      <c r="Q89" s="159"/>
      <c r="R89" s="159"/>
      <c r="S89" s="159"/>
      <c r="T89" s="159"/>
      <c r="U89" s="159"/>
      <c r="V89" s="159"/>
      <c r="W89" s="159"/>
      <c r="X89" s="159"/>
      <c r="Y89" s="159"/>
      <c r="Z89" s="159"/>
      <c r="AA89" s="159"/>
      <c r="AB89" s="159"/>
      <c r="AC89" s="159"/>
      <c r="AD89" s="159"/>
      <c r="AE89" s="159"/>
      <c r="AF89" s="159"/>
      <c r="AG89" s="159"/>
      <c r="AH89" s="159"/>
      <c r="AI89" s="159"/>
      <c r="AJ89" s="159"/>
      <c r="AK89" s="159"/>
      <c r="AL89" s="159"/>
      <c r="AM89" s="159"/>
      <c r="AN89" s="159"/>
      <c r="AO89" s="159"/>
      <c r="AP89" s="159"/>
      <c r="AQ89" s="159"/>
      <c r="AR89" s="159"/>
    </row>
    <row r="90" ht="12.75" customHeight="1">
      <c r="A90" s="210">
        <v>2015</v>
      </c>
      <c r="B90" t="s" s="211">
        <v>144</v>
      </c>
      <c r="C90" s="184">
        <f>SUM('Month'!C251:C253)</f>
        <v>12052.676292788245</v>
      </c>
      <c r="D90" s="185">
        <f>SUM('Month'!D251:D253)</f>
        <v>11363.6120716301</v>
      </c>
      <c r="E90" s="185">
        <f>SUM('Month'!E251:E253)</f>
        <v>689.0642211581443</v>
      </c>
      <c r="F90" s="184">
        <f>SUM('Month'!F251:F253)</f>
        <v>14096.315289642425</v>
      </c>
      <c r="G90" s="185">
        <f>SUM('Month'!G251:G253)</f>
        <v>2024.647420364557</v>
      </c>
      <c r="H90" s="192">
        <f>SUM('Month'!H251:H253)</f>
        <v>5891.403794965254</v>
      </c>
      <c r="I90" s="185">
        <f>SUM('Month'!I251:I253)</f>
        <v>10934.462444917324</v>
      </c>
      <c r="J90" s="185">
        <f>SUM('Month'!J251:J253)</f>
        <v>8849.658736205140</v>
      </c>
      <c r="K90" s="185">
        <f>SUM('Month'!K251:K253)</f>
        <v>1137.205424360545</v>
      </c>
      <c r="L90" s="185">
        <f>SUM('Month'!L251:L253)</f>
        <v>492.836</v>
      </c>
      <c r="M90" s="185">
        <f>SUM('Month'!M251:M253)</f>
        <v>8395.072514892523</v>
      </c>
      <c r="N90" s="185">
        <f>SUM('Month'!N251:N253)</f>
        <v>5232.841852999999</v>
      </c>
      <c r="O90" s="185">
        <f>SUM('Month'!O251:O253)</f>
        <v>615.52637</v>
      </c>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159"/>
      <c r="AN90" s="159"/>
      <c r="AO90" s="159"/>
      <c r="AP90" s="159"/>
      <c r="AQ90" s="159"/>
      <c r="AR90" s="159"/>
    </row>
    <row r="91" ht="12.75" customHeight="1">
      <c r="A91" s="210">
        <v>2015</v>
      </c>
      <c r="B91" t="s" s="211">
        <v>145</v>
      </c>
      <c r="C91" s="184">
        <f>SUM('Month'!C254:C256)</f>
        <v>10402.868412478892</v>
      </c>
      <c r="D91" s="185">
        <f>SUM('Month'!D254:D256)</f>
        <v>9895.320812767999</v>
      </c>
      <c r="E91" s="185">
        <f>SUM('Month'!E254:E256)</f>
        <v>507.5475997108945</v>
      </c>
      <c r="F91" s="184">
        <f>SUM('Month'!F254:F256)</f>
        <v>15954.913397158427</v>
      </c>
      <c r="G91" s="185">
        <f>SUM('Month'!G254:G256)</f>
        <v>3054.957512206865</v>
      </c>
      <c r="H91" s="192">
        <f>SUM('Month'!H254:H256)</f>
        <v>7152.080434275654</v>
      </c>
      <c r="I91" s="185">
        <f>SUM('Month'!I254:I256)</f>
        <v>11316.763028579158</v>
      </c>
      <c r="J91" s="185">
        <f>SUM('Month'!J254:J256)</f>
        <v>7198.567575337303</v>
      </c>
      <c r="K91" s="185">
        <f>SUM('Month'!K254:K256)</f>
        <v>1583.192856372402</v>
      </c>
      <c r="L91" s="185">
        <f>SUM('Month'!L254:L256)</f>
        <v>629.602</v>
      </c>
      <c r="M91" s="185">
        <f>SUM('Month'!M254:M256)</f>
        <v>8236.205904661396</v>
      </c>
      <c r="N91" s="185">
        <f>SUM('Month'!N254:N256)</f>
        <v>6155.91178</v>
      </c>
      <c r="O91" s="185">
        <f>SUM('Month'!O254:O256)</f>
        <v>641.935984</v>
      </c>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row>
    <row r="92" ht="12.75" customHeight="1">
      <c r="A92" s="212">
        <v>2015</v>
      </c>
      <c r="B92" t="s" s="231">
        <v>146</v>
      </c>
      <c r="C92" s="214">
        <f>SUM('Month'!C257:C259)</f>
        <v>12092.483702791164</v>
      </c>
      <c r="D92" s="215">
        <f>SUM('Month'!D257:D259)</f>
        <v>11404.339137849520</v>
      </c>
      <c r="E92" s="215">
        <f>SUM('Month'!E257:E259)</f>
        <v>688.1445649416432</v>
      </c>
      <c r="F92" s="214">
        <f>SUM('Month'!F257:F259)</f>
        <v>16286.279155480577</v>
      </c>
      <c r="G92" s="215">
        <f>SUM('Month'!G257:G259)</f>
        <v>2315.879996733501</v>
      </c>
      <c r="H92" s="216">
        <f>SUM('Month'!H257:H259)</f>
        <v>6659.197825858413</v>
      </c>
      <c r="I92" s="215">
        <f>SUM('Month'!I257:I259)</f>
        <v>12414.012826901575</v>
      </c>
      <c r="J92" s="215">
        <f>SUM('Month'!J257:J259)</f>
        <v>8534.151127255740</v>
      </c>
      <c r="K92" s="215">
        <f>SUM('Month'!K257:K259)</f>
        <v>1556.386331845502</v>
      </c>
      <c r="L92" s="215">
        <f>SUM('Month'!L257:L259)</f>
        <v>313.056</v>
      </c>
      <c r="M92" s="215">
        <f>SUM('Month'!M257:M259)</f>
        <v>7850.584730367076</v>
      </c>
      <c r="N92" s="215">
        <f>SUM('Month'!N257:N259)</f>
        <v>6314.578936</v>
      </c>
      <c r="O92" s="215">
        <f>SUM('Month'!O257:O259)</f>
        <v>542.46354</v>
      </c>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59"/>
      <c r="AP92" s="159"/>
      <c r="AQ92" s="159"/>
      <c r="AR92" s="159"/>
    </row>
    <row r="93" ht="12.75" customHeight="1">
      <c r="A93" s="217"/>
      <c r="B93" s="232"/>
      <c r="C93" s="219"/>
      <c r="D93" s="220"/>
      <c r="E93" s="220"/>
      <c r="F93" s="219"/>
      <c r="G93" s="220"/>
      <c r="H93" s="221"/>
      <c r="I93" s="220"/>
      <c r="J93" s="233"/>
      <c r="K93" s="220"/>
      <c r="L93" s="220"/>
      <c r="M93" s="220"/>
      <c r="N93" s="220"/>
      <c r="O93" s="220"/>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59"/>
      <c r="AO93" s="159"/>
      <c r="AP93" s="159"/>
      <c r="AQ93" s="159"/>
      <c r="AR93" s="159"/>
    </row>
    <row r="94" ht="12.75" customHeight="1">
      <c r="A94" s="234"/>
      <c r="B94" s="235"/>
      <c r="C94" s="184"/>
      <c r="D94" s="185"/>
      <c r="E94" s="185"/>
      <c r="F94" s="184"/>
      <c r="G94" s="185"/>
      <c r="H94" s="192"/>
      <c r="I94" s="185"/>
      <c r="J94" s="236"/>
      <c r="K94" s="185"/>
      <c r="L94" s="185"/>
      <c r="M94" s="185"/>
      <c r="N94" s="185"/>
      <c r="O94" s="185"/>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59"/>
      <c r="AP94" s="159"/>
      <c r="AQ94" s="159"/>
      <c r="AR94" s="159"/>
    </row>
    <row r="95" ht="12.75" customHeight="1">
      <c r="A95" t="s" s="147">
        <v>50</v>
      </c>
      <c r="B95" s="198"/>
      <c r="C95" s="230"/>
      <c r="D95" s="230"/>
      <c r="E95" s="230"/>
      <c r="F95" s="230"/>
      <c r="G95" s="230"/>
      <c r="H95" s="230"/>
      <c r="I95" s="230"/>
      <c r="J95" s="230"/>
      <c r="K95" s="230"/>
      <c r="L95" s="230"/>
      <c r="M95" s="230"/>
      <c r="N95" s="230"/>
      <c r="O95" s="230"/>
      <c r="P95" s="159"/>
      <c r="Q95" s="159"/>
      <c r="R95" s="159"/>
      <c r="S95" s="159"/>
      <c r="T95" s="159"/>
      <c r="U95" s="159"/>
      <c r="V95" s="159"/>
      <c r="W95" s="159"/>
      <c r="X95" s="159"/>
      <c r="Y95" s="159"/>
      <c r="Z95" s="159"/>
      <c r="AA95" s="159"/>
      <c r="AB95" s="159"/>
      <c r="AC95" s="159"/>
      <c r="AD95" s="159"/>
      <c r="AE95" s="159"/>
      <c r="AF95" s="159"/>
      <c r="AG95" s="159"/>
      <c r="AH95" s="159"/>
      <c r="AI95" s="159"/>
      <c r="AJ95" s="159"/>
      <c r="AK95" s="159"/>
      <c r="AL95" s="159"/>
      <c r="AM95" s="159"/>
      <c r="AN95" s="159"/>
      <c r="AO95" s="159"/>
      <c r="AP95" s="159"/>
      <c r="AQ95" s="159"/>
      <c r="AR95" s="159"/>
    </row>
    <row r="96" ht="12.75" customHeight="1">
      <c r="A96" s="199"/>
      <c r="B96" s="167"/>
      <c r="C96" s="230"/>
      <c r="D96" s="230"/>
      <c r="E96" s="230"/>
      <c r="F96" s="230"/>
      <c r="G96" s="230"/>
      <c r="H96" s="230"/>
      <c r="I96" s="230"/>
      <c r="J96" s="230"/>
      <c r="K96" s="230"/>
      <c r="L96" s="230"/>
      <c r="M96" s="230"/>
      <c r="N96" s="230"/>
      <c r="O96" s="230"/>
      <c r="P96" s="159"/>
      <c r="Q96" s="159"/>
      <c r="R96" s="159"/>
      <c r="S96" s="159"/>
      <c r="T96" s="159"/>
      <c r="U96" s="159"/>
      <c r="V96" s="159"/>
      <c r="W96" s="159"/>
      <c r="X96" s="159"/>
      <c r="Y96" s="159"/>
      <c r="Z96" s="159"/>
      <c r="AA96" s="159"/>
      <c r="AB96" s="159"/>
      <c r="AC96" s="159"/>
      <c r="AD96" s="159"/>
      <c r="AE96" s="159"/>
      <c r="AF96" s="159"/>
      <c r="AG96" s="159"/>
      <c r="AH96" s="159"/>
      <c r="AI96" s="159"/>
      <c r="AJ96" s="159"/>
      <c r="AK96" s="159"/>
      <c r="AL96" s="159"/>
      <c r="AM96" s="159"/>
      <c r="AN96" s="159"/>
      <c r="AO96" s="159"/>
      <c r="AP96" s="159"/>
      <c r="AQ96" s="159"/>
      <c r="AR96" s="159"/>
    </row>
    <row r="97" ht="12.75" customHeight="1">
      <c r="A97" s="167"/>
      <c r="B97" s="167"/>
      <c r="C97" s="230"/>
      <c r="D97" s="230"/>
      <c r="E97" s="230"/>
      <c r="F97" s="230"/>
      <c r="G97" s="230"/>
      <c r="H97" s="230"/>
      <c r="I97" s="230"/>
      <c r="J97" s="230"/>
      <c r="K97" s="230"/>
      <c r="L97" s="230"/>
      <c r="M97" s="230"/>
      <c r="N97" s="230"/>
      <c r="O97" s="230"/>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59"/>
      <c r="AO97" s="159"/>
      <c r="AP97" s="159"/>
      <c r="AQ97" s="159"/>
      <c r="AR97" s="159"/>
    </row>
    <row r="98" ht="12.75" customHeight="1">
      <c r="A98" s="167"/>
      <c r="B98" s="167"/>
      <c r="C98" s="230"/>
      <c r="D98" s="230"/>
      <c r="E98" s="230"/>
      <c r="F98" s="230"/>
      <c r="G98" s="230"/>
      <c r="H98" s="230"/>
      <c r="I98" s="230"/>
      <c r="J98" s="230"/>
      <c r="K98" s="230"/>
      <c r="L98" s="230"/>
      <c r="M98" s="230"/>
      <c r="N98" s="230"/>
      <c r="O98" s="230"/>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59"/>
      <c r="AO98" s="159"/>
      <c r="AP98" s="159"/>
      <c r="AQ98" s="159"/>
      <c r="AR98" s="159"/>
    </row>
    <row r="99" ht="12.75" customHeight="1">
      <c r="A99" s="167"/>
      <c r="B99" s="167"/>
      <c r="C99" s="230"/>
      <c r="D99" s="230"/>
      <c r="E99" s="230"/>
      <c r="F99" s="230"/>
      <c r="G99" s="230"/>
      <c r="H99" s="230"/>
      <c r="I99" s="230"/>
      <c r="J99" s="230"/>
      <c r="K99" s="230"/>
      <c r="L99" s="230"/>
      <c r="M99" s="230"/>
      <c r="N99" s="230"/>
      <c r="O99" s="230"/>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59"/>
      <c r="AO99" s="159"/>
      <c r="AP99" s="159"/>
      <c r="AQ99" s="159"/>
      <c r="AR99" s="159"/>
    </row>
    <row r="100" ht="12.75" customHeight="1">
      <c r="A100" s="167"/>
      <c r="B100" s="167"/>
      <c r="C100" s="230"/>
      <c r="D100" s="230"/>
      <c r="E100" s="230"/>
      <c r="F100" s="230"/>
      <c r="G100" s="230"/>
      <c r="H100" s="230"/>
      <c r="I100" s="230"/>
      <c r="J100" s="230"/>
      <c r="K100" s="230"/>
      <c r="L100" s="230"/>
      <c r="M100" s="230"/>
      <c r="N100" s="230"/>
      <c r="O100" s="230"/>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159"/>
      <c r="AM100" s="159"/>
      <c r="AN100" s="159"/>
      <c r="AO100" s="159"/>
      <c r="AP100" s="159"/>
      <c r="AQ100" s="159"/>
      <c r="AR100" s="159"/>
    </row>
    <row r="101" ht="12.75" customHeight="1">
      <c r="A101" s="167"/>
      <c r="B101" s="167"/>
      <c r="C101" s="230"/>
      <c r="D101" s="230"/>
      <c r="E101" s="230"/>
      <c r="F101" s="230"/>
      <c r="G101" s="230"/>
      <c r="H101" s="230"/>
      <c r="I101" s="230"/>
      <c r="J101" s="230"/>
      <c r="K101" s="230"/>
      <c r="L101" s="230"/>
      <c r="M101" s="230"/>
      <c r="N101" s="230"/>
      <c r="O101" s="230"/>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c r="AK101" s="159"/>
      <c r="AL101" s="159"/>
      <c r="AM101" s="159"/>
      <c r="AN101" s="159"/>
      <c r="AO101" s="159"/>
      <c r="AP101" s="159"/>
      <c r="AQ101" s="159"/>
      <c r="AR101" s="159"/>
    </row>
    <row r="102" ht="12.75" customHeight="1">
      <c r="A102" s="167"/>
      <c r="B102" s="167"/>
      <c r="C102" s="230"/>
      <c r="D102" s="230"/>
      <c r="E102" s="230"/>
      <c r="F102" s="230"/>
      <c r="G102" s="230"/>
      <c r="H102" s="230"/>
      <c r="I102" s="230"/>
      <c r="J102" s="230"/>
      <c r="K102" s="230"/>
      <c r="L102" s="230"/>
      <c r="M102" s="230"/>
      <c r="N102" s="230"/>
      <c r="O102" s="230"/>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c r="AK102" s="159"/>
      <c r="AL102" s="159"/>
      <c r="AM102" s="159"/>
      <c r="AN102" s="159"/>
      <c r="AO102" s="159"/>
      <c r="AP102" s="159"/>
      <c r="AQ102" s="159"/>
      <c r="AR102" s="159"/>
    </row>
    <row r="103" ht="12.75" customHeight="1">
      <c r="A103" s="167"/>
      <c r="B103" s="167"/>
      <c r="C103" s="230"/>
      <c r="D103" s="230"/>
      <c r="E103" s="230"/>
      <c r="F103" s="230"/>
      <c r="G103" s="230"/>
      <c r="H103" s="230"/>
      <c r="I103" s="230"/>
      <c r="J103" s="230"/>
      <c r="K103" s="230"/>
      <c r="L103" s="230"/>
      <c r="M103" s="230"/>
      <c r="N103" s="230"/>
      <c r="O103" s="230"/>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row>
    <row r="104" ht="12.75" customHeight="1">
      <c r="A104" s="167"/>
      <c r="B104" s="167"/>
      <c r="C104" s="230"/>
      <c r="D104" s="230"/>
      <c r="E104" s="230"/>
      <c r="F104" s="230"/>
      <c r="G104" s="230"/>
      <c r="H104" s="230"/>
      <c r="I104" s="230"/>
      <c r="J104" s="230"/>
      <c r="K104" s="230"/>
      <c r="L104" s="230"/>
      <c r="M104" s="230"/>
      <c r="N104" s="230"/>
      <c r="O104" s="230"/>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c r="AK104" s="159"/>
      <c r="AL104" s="159"/>
      <c r="AM104" s="159"/>
      <c r="AN104" s="159"/>
      <c r="AO104" s="159"/>
      <c r="AP104" s="159"/>
      <c r="AQ104" s="159"/>
      <c r="AR104" s="159"/>
    </row>
    <row r="105" ht="12.75" customHeight="1">
      <c r="A105" s="167"/>
      <c r="B105" s="167"/>
      <c r="C105" s="230"/>
      <c r="D105" s="230"/>
      <c r="E105" s="230"/>
      <c r="F105" s="230"/>
      <c r="G105" s="230"/>
      <c r="H105" s="230"/>
      <c r="I105" s="230"/>
      <c r="J105" s="230"/>
      <c r="K105" s="230"/>
      <c r="L105" s="230"/>
      <c r="M105" s="230"/>
      <c r="N105" s="230"/>
      <c r="O105" s="230"/>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59"/>
      <c r="AR105" s="159"/>
    </row>
  </sheetData>
  <mergeCells count="6">
    <mergeCell ref="M6:O6"/>
    <mergeCell ref="C5:E5"/>
    <mergeCell ref="K6:L6"/>
    <mergeCell ref="F5:G5"/>
    <mergeCell ref="I6:J6"/>
    <mergeCell ref="H5:O5"/>
  </mergeCells>
  <conditionalFormatting sqref="Q8:Q73">
    <cfRule type="cellIs" dxfId="1" priority="1" operator="lessThan" stopIfTrue="1">
      <formula>0</formula>
    </cfRule>
  </conditionalFormatting>
  <pageMargins left="0.75" right="0.75" top="1" bottom="1" header="0.5" footer="0.5"/>
  <pageSetup firstPageNumber="1" fitToHeight="1" fitToWidth="1" scale="83" useFirstPageNumber="0" orientation="landscape" pageOrder="downThenOver"/>
  <headerFooter>
    <oddFooter>&amp;C&amp;"Helvetica,Regular"&amp;12&amp;K000000&amp;P</oddFooter>
  </headerFooter>
  <drawing r:id="rId1"/>
</worksheet>
</file>

<file path=xl/worksheets/sheet6.xml><?xml version="1.0" encoding="utf-8"?>
<worksheet xmlns:r="http://schemas.openxmlformats.org/officeDocument/2006/relationships" xmlns="http://schemas.openxmlformats.org/spreadsheetml/2006/main">
  <dimension ref="A1:AW273"/>
  <sheetViews>
    <sheetView workbookViewId="0" showGridLines="0" defaultGridColor="1"/>
  </sheetViews>
  <sheetFormatPr defaultColWidth="8.83333" defaultRowHeight="12.75" customHeight="1" outlineLevelRow="0" outlineLevelCol="0"/>
  <cols>
    <col min="1" max="1" width="9.5" style="237" customWidth="1"/>
    <col min="2" max="2" width="12" style="237" customWidth="1"/>
    <col min="3" max="3" width="9" style="237" customWidth="1"/>
    <col min="4" max="4" width="9" style="237" customWidth="1"/>
    <col min="5" max="5" width="9" style="237" customWidth="1"/>
    <col min="6" max="6" width="9" style="237" customWidth="1"/>
    <col min="7" max="7" width="9" style="237" customWidth="1"/>
    <col min="8" max="8" width="9" style="237" customWidth="1"/>
    <col min="9" max="9" width="8" style="237" customWidth="1"/>
    <col min="10" max="10" width="9" style="237" customWidth="1"/>
    <col min="11" max="11" width="9" style="237" customWidth="1"/>
    <col min="12" max="12" width="9" style="237" customWidth="1"/>
    <col min="13" max="13" width="9" style="237" customWidth="1"/>
    <col min="14" max="14" width="9" style="237" customWidth="1"/>
    <col min="15" max="15" width="9" style="237" customWidth="1"/>
    <col min="16" max="16" width="9.5" style="237" customWidth="1"/>
    <col min="17" max="17" width="9.5" style="237" customWidth="1"/>
    <col min="18" max="18" width="9.5" style="237" customWidth="1"/>
    <col min="19" max="19" width="9.5" style="237" customWidth="1"/>
    <col min="20" max="20" width="9.5" style="237" customWidth="1"/>
    <col min="21" max="21" width="9.5" style="237" customWidth="1"/>
    <col min="22" max="22" width="9.5" style="237" customWidth="1"/>
    <col min="23" max="23" width="9.5" style="237" customWidth="1"/>
    <col min="24" max="24" width="9.5" style="237" customWidth="1"/>
    <col min="25" max="25" width="9.5" style="237" customWidth="1"/>
    <col min="26" max="26" width="9.5" style="237" customWidth="1"/>
    <col min="27" max="27" width="9.5" style="237" customWidth="1"/>
    <col min="28" max="28" width="9.5" style="237" customWidth="1"/>
    <col min="29" max="29" width="9.5" style="237" customWidth="1"/>
    <col min="30" max="30" width="9.5" style="237" customWidth="1"/>
    <col min="31" max="31" width="9.5" style="237" customWidth="1"/>
    <col min="32" max="32" width="9.5" style="237" customWidth="1"/>
    <col min="33" max="33" width="9.5" style="237" customWidth="1"/>
    <col min="34" max="34" width="9.5" style="237" customWidth="1"/>
    <col min="35" max="35" width="9.5" style="237" customWidth="1"/>
    <col min="36" max="36" width="9.5" style="237" customWidth="1"/>
    <col min="37" max="37" width="9.5" style="237" customWidth="1"/>
    <col min="38" max="38" width="9.5" style="237" customWidth="1"/>
    <col min="39" max="39" width="9.5" style="237" customWidth="1"/>
    <col min="40" max="40" width="9.5" style="237" customWidth="1"/>
    <col min="41" max="41" width="9.5" style="237" customWidth="1"/>
    <col min="42" max="42" width="9.5" style="237" customWidth="1"/>
    <col min="43" max="43" width="9.5" style="237" customWidth="1"/>
    <col min="44" max="44" width="9.5" style="237" customWidth="1"/>
    <col min="45" max="45" width="9.5" style="237" customWidth="1"/>
    <col min="46" max="46" width="9.5" style="237" customWidth="1"/>
    <col min="47" max="47" width="8.85156" style="237" customWidth="1"/>
    <col min="48" max="48" width="8.85156" style="237" customWidth="1"/>
    <col min="49" max="49" width="8.85156" style="237" customWidth="1"/>
    <col min="50" max="256" width="8.85156" style="237" customWidth="1"/>
  </cols>
  <sheetData>
    <row r="1" ht="30.75" customHeight="1">
      <c r="A1" t="s" s="156">
        <v>36</v>
      </c>
      <c r="B1" s="157"/>
      <c r="C1" s="157"/>
      <c r="D1" s="157"/>
      <c r="E1" s="157"/>
      <c r="F1" s="157"/>
      <c r="G1" s="157"/>
      <c r="H1" s="157"/>
      <c r="I1" s="157"/>
      <c r="J1" s="238"/>
      <c r="K1" s="157"/>
      <c r="L1" s="157"/>
      <c r="M1" s="157"/>
      <c r="N1" s="157"/>
      <c r="O1" s="15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59"/>
      <c r="AV1" s="159"/>
      <c r="AW1" s="159"/>
    </row>
    <row r="2" ht="13.5" customHeight="1">
      <c r="A2" t="s" s="160">
        <v>127</v>
      </c>
      <c r="B2" s="161"/>
      <c r="C2" s="162"/>
      <c r="D2" s="163"/>
      <c r="E2" s="162"/>
      <c r="F2" s="162"/>
      <c r="G2" s="162"/>
      <c r="H2" s="162"/>
      <c r="I2" s="162"/>
      <c r="J2" s="162"/>
      <c r="K2" s="162"/>
      <c r="L2" s="162"/>
      <c r="M2" s="162"/>
      <c r="N2" s="162"/>
      <c r="O2" t="s" s="164">
        <v>52</v>
      </c>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59"/>
      <c r="AV2" s="159"/>
      <c r="AW2" s="159"/>
    </row>
    <row r="3" ht="13.5" customHeight="1">
      <c r="A3" s="201"/>
      <c r="B3" s="201"/>
      <c r="C3" s="201"/>
      <c r="D3" s="201"/>
      <c r="E3" s="201"/>
      <c r="F3" s="201"/>
      <c r="G3" s="201"/>
      <c r="H3" s="201"/>
      <c r="I3" s="201"/>
      <c r="J3" s="201"/>
      <c r="K3" s="201"/>
      <c r="L3" s="201"/>
      <c r="M3" s="201"/>
      <c r="N3" s="201"/>
      <c r="O3" s="201"/>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59"/>
      <c r="AV3" s="159"/>
      <c r="AW3" s="159"/>
    </row>
    <row r="4" ht="12.75" customHeight="1">
      <c r="A4" s="239"/>
      <c r="B4" s="190"/>
      <c r="C4" s="167"/>
      <c r="D4" s="167"/>
      <c r="E4" s="167"/>
      <c r="F4" s="167"/>
      <c r="G4" s="167"/>
      <c r="H4" s="167"/>
      <c r="I4" s="167"/>
      <c r="J4" s="167"/>
      <c r="K4" s="167"/>
      <c r="L4" s="167"/>
      <c r="M4" s="167"/>
      <c r="N4" s="167"/>
      <c r="O4" s="167"/>
      <c r="P4" s="167"/>
      <c r="Q4" s="167"/>
      <c r="R4" s="167"/>
      <c r="S4" s="240"/>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59"/>
      <c r="AV4" s="159"/>
      <c r="AW4" s="159"/>
    </row>
    <row r="5" ht="12.75" customHeight="1">
      <c r="A5" t="s" s="241">
        <v>150</v>
      </c>
      <c r="B5" s="167"/>
      <c r="C5" t="s" s="169">
        <v>129</v>
      </c>
      <c r="D5" s="170"/>
      <c r="E5" s="170"/>
      <c r="F5" t="s" s="169">
        <v>54</v>
      </c>
      <c r="G5" s="170"/>
      <c r="H5" t="s" s="169">
        <v>130</v>
      </c>
      <c r="I5" s="170"/>
      <c r="J5" s="170"/>
      <c r="K5" s="170"/>
      <c r="L5" s="170"/>
      <c r="M5" s="170"/>
      <c r="N5" s="170"/>
      <c r="O5" s="170"/>
      <c r="P5" s="240"/>
      <c r="Q5" s="240"/>
      <c r="R5" s="240"/>
      <c r="S5" s="240"/>
      <c r="T5" s="190"/>
      <c r="U5" s="190"/>
      <c r="V5" s="170"/>
      <c r="W5" s="170"/>
      <c r="X5" s="240"/>
      <c r="Y5" s="240"/>
      <c r="Z5" s="240"/>
      <c r="AA5" s="240"/>
      <c r="AB5" s="240"/>
      <c r="AC5" s="240"/>
      <c r="AD5" s="240"/>
      <c r="AE5" s="240"/>
      <c r="AF5" s="240"/>
      <c r="AG5" s="240"/>
      <c r="AH5" s="170"/>
      <c r="AI5" s="170"/>
      <c r="AJ5" s="170"/>
      <c r="AK5" s="170"/>
      <c r="AL5" s="170"/>
      <c r="AM5" s="170"/>
      <c r="AN5" s="170"/>
      <c r="AO5" s="170"/>
      <c r="AP5" s="170"/>
      <c r="AQ5" s="170"/>
      <c r="AR5" s="170"/>
      <c r="AS5" s="170"/>
      <c r="AT5" s="170"/>
      <c r="AU5" s="240"/>
      <c r="AV5" s="240"/>
      <c r="AW5" s="240"/>
    </row>
    <row r="6" ht="12.75" customHeight="1">
      <c r="A6" s="167"/>
      <c r="B6" s="167"/>
      <c r="C6" s="171"/>
      <c r="D6" t="s" s="172">
        <v>60</v>
      </c>
      <c r="E6" s="171"/>
      <c r="F6" t="s" s="173">
        <v>102</v>
      </c>
      <c r="G6" s="171"/>
      <c r="H6" t="s" s="172">
        <v>131</v>
      </c>
      <c r="I6" t="s" s="174">
        <v>57</v>
      </c>
      <c r="J6" s="175"/>
      <c r="K6" t="s" s="174">
        <v>58</v>
      </c>
      <c r="L6" s="175"/>
      <c r="M6" t="s" s="174">
        <v>59</v>
      </c>
      <c r="N6" s="175"/>
      <c r="O6" s="175"/>
      <c r="P6" s="240"/>
      <c r="Q6" s="240"/>
      <c r="R6" s="240"/>
      <c r="S6" s="240"/>
      <c r="T6" s="171"/>
      <c r="U6" s="171"/>
      <c r="V6" s="242"/>
      <c r="W6" s="171"/>
      <c r="X6" s="171"/>
      <c r="Y6" s="170"/>
      <c r="Z6" s="170"/>
      <c r="AA6" s="170"/>
      <c r="AB6" s="170"/>
      <c r="AC6" s="170"/>
      <c r="AD6" s="170"/>
      <c r="AE6" s="240"/>
      <c r="AF6" s="240"/>
      <c r="AG6" s="240"/>
      <c r="AH6" s="171"/>
      <c r="AI6" s="171"/>
      <c r="AJ6" s="171"/>
      <c r="AK6" s="242"/>
      <c r="AL6" s="171"/>
      <c r="AM6" s="171"/>
      <c r="AN6" s="170"/>
      <c r="AO6" s="170"/>
      <c r="AP6" s="170"/>
      <c r="AQ6" s="170"/>
      <c r="AR6" s="170"/>
      <c r="AS6" s="170"/>
      <c r="AT6" s="170"/>
      <c r="AU6" s="240"/>
      <c r="AV6" s="240"/>
      <c r="AW6" s="240"/>
    </row>
    <row r="7" ht="13.5" customHeight="1">
      <c r="A7" t="s" s="243">
        <v>132</v>
      </c>
      <c r="B7" t="s" s="244">
        <v>151</v>
      </c>
      <c r="C7" t="s" s="203">
        <v>61</v>
      </c>
      <c r="D7" t="s" s="204">
        <v>63</v>
      </c>
      <c r="E7" t="s" s="204">
        <v>133</v>
      </c>
      <c r="F7" t="s" s="203">
        <v>134</v>
      </c>
      <c r="G7" t="s" s="204">
        <v>135</v>
      </c>
      <c r="H7" t="s" s="204">
        <v>136</v>
      </c>
      <c r="I7" t="s" s="205">
        <v>137</v>
      </c>
      <c r="J7" t="s" s="205">
        <v>138</v>
      </c>
      <c r="K7" t="s" s="205">
        <v>137</v>
      </c>
      <c r="L7" t="s" s="205">
        <v>138</v>
      </c>
      <c r="M7" t="s" s="205">
        <v>137</v>
      </c>
      <c r="N7" t="s" s="205">
        <v>138</v>
      </c>
      <c r="O7" t="s" s="205">
        <v>139</v>
      </c>
      <c r="P7" s="240"/>
      <c r="Q7" s="245"/>
      <c r="R7" s="246"/>
      <c r="S7" s="246"/>
      <c r="T7" s="171"/>
      <c r="U7" s="171"/>
      <c r="V7" s="242"/>
      <c r="W7" s="171"/>
      <c r="X7" s="171"/>
      <c r="Y7" s="171"/>
      <c r="Z7" s="171"/>
      <c r="AA7" s="171"/>
      <c r="AB7" s="171"/>
      <c r="AC7" s="171"/>
      <c r="AD7" s="171"/>
      <c r="AE7" s="240"/>
      <c r="AF7" s="245"/>
      <c r="AG7" s="246"/>
      <c r="AH7" s="171"/>
      <c r="AI7" s="171"/>
      <c r="AJ7" s="171"/>
      <c r="AK7" s="242"/>
      <c r="AL7" s="171"/>
      <c r="AM7" s="171"/>
      <c r="AN7" s="171"/>
      <c r="AO7" s="171"/>
      <c r="AP7" s="171"/>
      <c r="AQ7" s="171"/>
      <c r="AR7" s="171"/>
      <c r="AS7" s="171"/>
      <c r="AT7" s="171"/>
      <c r="AU7" s="159"/>
      <c r="AV7" s="159"/>
      <c r="AW7" s="159"/>
    </row>
    <row r="8" ht="12.75" customHeight="1">
      <c r="A8" s="217">
        <v>1995</v>
      </c>
      <c r="B8" t="s" s="218">
        <v>152</v>
      </c>
      <c r="C8" s="247">
        <v>11319</v>
      </c>
      <c r="D8" s="248">
        <v>10568</v>
      </c>
      <c r="E8" s="248">
        <v>751</v>
      </c>
      <c r="F8" s="247">
        <v>6932</v>
      </c>
      <c r="G8" s="248">
        <v>3316</v>
      </c>
      <c r="H8" s="249">
        <v>-4155</v>
      </c>
      <c r="I8" s="248">
        <v>3616</v>
      </c>
      <c r="J8" s="248">
        <v>6864</v>
      </c>
      <c r="K8" s="248">
        <v>528</v>
      </c>
      <c r="L8" s="248">
        <v>176</v>
      </c>
      <c r="M8" s="248">
        <v>700</v>
      </c>
      <c r="N8" s="248">
        <v>1959</v>
      </c>
      <c r="O8" s="248">
        <v>178</v>
      </c>
      <c r="P8" s="240"/>
      <c r="Q8" s="250"/>
      <c r="R8" s="246"/>
      <c r="S8" s="246"/>
      <c r="T8" s="171"/>
      <c r="U8" s="171"/>
      <c r="V8" s="242"/>
      <c r="W8" s="171"/>
      <c r="X8" s="171"/>
      <c r="Y8" s="171"/>
      <c r="Z8" s="171"/>
      <c r="AA8" s="171"/>
      <c r="AB8" s="171"/>
      <c r="AC8" s="171"/>
      <c r="AD8" s="171"/>
      <c r="AE8" s="240"/>
      <c r="AF8" s="245"/>
      <c r="AG8" s="246"/>
      <c r="AH8" s="171"/>
      <c r="AI8" s="171"/>
      <c r="AJ8" s="171"/>
      <c r="AK8" s="242"/>
      <c r="AL8" s="171"/>
      <c r="AM8" s="171"/>
      <c r="AN8" s="171"/>
      <c r="AO8" s="171"/>
      <c r="AP8" s="171"/>
      <c r="AQ8" s="171"/>
      <c r="AR8" s="171"/>
      <c r="AS8" s="171"/>
      <c r="AT8" s="171"/>
      <c r="AU8" s="159"/>
      <c r="AV8" s="159"/>
      <c r="AW8" s="159"/>
    </row>
    <row r="9" ht="12.75" customHeight="1">
      <c r="A9" s="210">
        <v>1995</v>
      </c>
      <c r="B9" t="s" s="211">
        <v>153</v>
      </c>
      <c r="C9" s="251">
        <v>10547</v>
      </c>
      <c r="D9" s="252">
        <v>9843</v>
      </c>
      <c r="E9" s="252">
        <v>704</v>
      </c>
      <c r="F9" s="251">
        <v>6543</v>
      </c>
      <c r="G9" s="252">
        <v>3467</v>
      </c>
      <c r="H9" s="192">
        <v>-3724</v>
      </c>
      <c r="I9" s="252">
        <v>3076</v>
      </c>
      <c r="J9" s="252">
        <v>6428</v>
      </c>
      <c r="K9" s="252">
        <v>437</v>
      </c>
      <c r="L9" s="252">
        <v>158</v>
      </c>
      <c r="M9" s="252">
        <v>926</v>
      </c>
      <c r="N9" s="252">
        <v>1577</v>
      </c>
      <c r="O9" s="252">
        <v>178</v>
      </c>
      <c r="P9" s="253"/>
      <c r="Q9" s="250"/>
      <c r="R9" s="190"/>
      <c r="S9" s="167"/>
      <c r="T9" s="167"/>
      <c r="U9" s="167"/>
      <c r="V9" s="167"/>
      <c r="W9" s="167"/>
      <c r="X9" s="167"/>
      <c r="Y9" s="167"/>
      <c r="Z9" s="167"/>
      <c r="AA9" s="167"/>
      <c r="AB9" s="167"/>
      <c r="AC9" s="167"/>
      <c r="AD9" s="167"/>
      <c r="AE9" s="167"/>
      <c r="AF9" s="183"/>
      <c r="AG9" s="190"/>
      <c r="AH9" s="167"/>
      <c r="AI9" s="167"/>
      <c r="AJ9" s="167"/>
      <c r="AK9" s="167"/>
      <c r="AL9" s="167"/>
      <c r="AM9" s="167"/>
      <c r="AN9" s="167"/>
      <c r="AO9" s="167"/>
      <c r="AP9" s="167"/>
      <c r="AQ9" s="167"/>
      <c r="AR9" s="167"/>
      <c r="AS9" s="167"/>
      <c r="AT9" s="167"/>
      <c r="AU9" s="159"/>
      <c r="AV9" s="159"/>
      <c r="AW9" s="159"/>
    </row>
    <row r="10" ht="12.75" customHeight="1">
      <c r="A10" s="210">
        <v>1995</v>
      </c>
      <c r="B10" t="s" s="211">
        <v>154</v>
      </c>
      <c r="C10" s="251">
        <v>11580</v>
      </c>
      <c r="D10" s="252">
        <v>10815</v>
      </c>
      <c r="E10" s="252">
        <v>765</v>
      </c>
      <c r="F10" s="251">
        <v>6678</v>
      </c>
      <c r="G10" s="252">
        <v>3670</v>
      </c>
      <c r="H10" s="192">
        <v>-4923</v>
      </c>
      <c r="I10" s="252">
        <v>3008</v>
      </c>
      <c r="J10" s="252">
        <v>7310</v>
      </c>
      <c r="K10" s="252">
        <v>491</v>
      </c>
      <c r="L10" s="252">
        <v>227</v>
      </c>
      <c r="M10" s="252">
        <v>989</v>
      </c>
      <c r="N10" s="252">
        <v>1874</v>
      </c>
      <c r="O10" s="252">
        <v>192</v>
      </c>
      <c r="P10" s="253"/>
      <c r="Q10" s="250"/>
      <c r="R10" s="190"/>
      <c r="S10" s="167"/>
      <c r="T10" s="167"/>
      <c r="U10" s="167"/>
      <c r="V10" s="167"/>
      <c r="W10" s="167"/>
      <c r="X10" s="167"/>
      <c r="Y10" s="167"/>
      <c r="Z10" s="167"/>
      <c r="AA10" s="167"/>
      <c r="AB10" s="167"/>
      <c r="AC10" s="167"/>
      <c r="AD10" s="167"/>
      <c r="AE10" s="167"/>
      <c r="AF10" s="183"/>
      <c r="AG10" s="190"/>
      <c r="AH10" s="167"/>
      <c r="AI10" s="167"/>
      <c r="AJ10" s="167"/>
      <c r="AK10" s="167"/>
      <c r="AL10" s="167"/>
      <c r="AM10" s="167"/>
      <c r="AN10" s="167"/>
      <c r="AO10" s="167"/>
      <c r="AP10" s="167"/>
      <c r="AQ10" s="167"/>
      <c r="AR10" s="167"/>
      <c r="AS10" s="167"/>
      <c r="AT10" s="167"/>
      <c r="AU10" s="159"/>
      <c r="AV10" s="159"/>
      <c r="AW10" s="159"/>
    </row>
    <row r="11" ht="12.75" customHeight="1">
      <c r="A11" s="210">
        <v>1995</v>
      </c>
      <c r="B11" t="s" s="211">
        <v>155</v>
      </c>
      <c r="C11" s="251">
        <v>11190</v>
      </c>
      <c r="D11" s="252">
        <v>10509</v>
      </c>
      <c r="E11" s="252">
        <v>681</v>
      </c>
      <c r="F11" s="251">
        <v>6512</v>
      </c>
      <c r="G11" s="252">
        <v>3691</v>
      </c>
      <c r="H11" s="192">
        <v>-4007</v>
      </c>
      <c r="I11" s="252">
        <v>2821</v>
      </c>
      <c r="J11" s="252">
        <v>6696</v>
      </c>
      <c r="K11" s="252">
        <v>791</v>
      </c>
      <c r="L11" s="252">
        <v>122</v>
      </c>
      <c r="M11" s="252">
        <v>958</v>
      </c>
      <c r="N11" s="252">
        <v>1759</v>
      </c>
      <c r="O11" s="252">
        <v>224</v>
      </c>
      <c r="P11" s="253"/>
      <c r="Q11" s="250"/>
      <c r="R11" s="190"/>
      <c r="S11" s="167"/>
      <c r="T11" s="167"/>
      <c r="U11" s="167"/>
      <c r="V11" s="167"/>
      <c r="W11" s="167"/>
      <c r="X11" s="167"/>
      <c r="Y11" s="167"/>
      <c r="Z11" s="167"/>
      <c r="AA11" s="167"/>
      <c r="AB11" s="167"/>
      <c r="AC11" s="167"/>
      <c r="AD11" s="167"/>
      <c r="AE11" s="167"/>
      <c r="AF11" s="183"/>
      <c r="AG11" s="190"/>
      <c r="AH11" s="167"/>
      <c r="AI11" s="167"/>
      <c r="AJ11" s="167"/>
      <c r="AK11" s="167"/>
      <c r="AL11" s="167"/>
      <c r="AM11" s="167"/>
      <c r="AN11" s="167"/>
      <c r="AO11" s="167"/>
      <c r="AP11" s="167"/>
      <c r="AQ11" s="167"/>
      <c r="AR11" s="167"/>
      <c r="AS11" s="167"/>
      <c r="AT11" s="167"/>
      <c r="AU11" s="159"/>
      <c r="AV11" s="159"/>
      <c r="AW11" s="159"/>
    </row>
    <row r="12" ht="12.75" customHeight="1">
      <c r="A12" s="210">
        <v>1995</v>
      </c>
      <c r="B12" t="s" s="211">
        <v>156</v>
      </c>
      <c r="C12" s="251">
        <v>10304</v>
      </c>
      <c r="D12" s="252">
        <v>9654</v>
      </c>
      <c r="E12" s="252">
        <v>650</v>
      </c>
      <c r="F12" s="251">
        <v>7731</v>
      </c>
      <c r="G12" s="252">
        <v>3165</v>
      </c>
      <c r="H12" s="192">
        <v>-2397</v>
      </c>
      <c r="I12" s="252">
        <v>3680</v>
      </c>
      <c r="J12" s="252">
        <v>6221</v>
      </c>
      <c r="K12" s="252">
        <v>886</v>
      </c>
      <c r="L12" s="252">
        <v>59</v>
      </c>
      <c r="M12" s="252">
        <v>880</v>
      </c>
      <c r="N12" s="252">
        <v>1563</v>
      </c>
      <c r="O12" s="252">
        <v>211</v>
      </c>
      <c r="P12" s="253"/>
      <c r="Q12" s="250"/>
      <c r="R12" s="190"/>
      <c r="S12" s="167"/>
      <c r="T12" s="167"/>
      <c r="U12" s="167"/>
      <c r="V12" s="167"/>
      <c r="W12" s="167"/>
      <c r="X12" s="167"/>
      <c r="Y12" s="167"/>
      <c r="Z12" s="167"/>
      <c r="AA12" s="167"/>
      <c r="AB12" s="167"/>
      <c r="AC12" s="167"/>
      <c r="AD12" s="167"/>
      <c r="AE12" s="167"/>
      <c r="AF12" s="183"/>
      <c r="AG12" s="190"/>
      <c r="AH12" s="167"/>
      <c r="AI12" s="167"/>
      <c r="AJ12" s="167"/>
      <c r="AK12" s="167"/>
      <c r="AL12" s="167"/>
      <c r="AM12" s="167"/>
      <c r="AN12" s="167"/>
      <c r="AO12" s="167"/>
      <c r="AP12" s="167"/>
      <c r="AQ12" s="167"/>
      <c r="AR12" s="167"/>
      <c r="AS12" s="167"/>
      <c r="AT12" s="167"/>
      <c r="AU12" s="159"/>
      <c r="AV12" s="159"/>
      <c r="AW12" s="159"/>
    </row>
    <row r="13" ht="12.75" customHeight="1">
      <c r="A13" s="210">
        <v>1995</v>
      </c>
      <c r="B13" t="s" s="211">
        <v>157</v>
      </c>
      <c r="C13" s="251">
        <v>8102</v>
      </c>
      <c r="D13" s="252">
        <v>7645</v>
      </c>
      <c r="E13" s="252">
        <v>457</v>
      </c>
      <c r="F13" s="251">
        <v>6537</v>
      </c>
      <c r="G13" s="252">
        <v>2443</v>
      </c>
      <c r="H13" s="192">
        <v>-2545</v>
      </c>
      <c r="I13" s="252">
        <v>3383</v>
      </c>
      <c r="J13" s="252">
        <v>5106</v>
      </c>
      <c r="K13" s="252">
        <v>711</v>
      </c>
      <c r="L13" s="252">
        <v>168</v>
      </c>
      <c r="M13" s="252">
        <v>798</v>
      </c>
      <c r="N13" s="252">
        <v>2163</v>
      </c>
      <c r="O13" s="252">
        <v>212</v>
      </c>
      <c r="P13" s="253"/>
      <c r="Q13" s="250"/>
      <c r="R13" s="190"/>
      <c r="S13" s="167"/>
      <c r="T13" s="167"/>
      <c r="U13" s="167"/>
      <c r="V13" s="167"/>
      <c r="W13" s="167"/>
      <c r="X13" s="167"/>
      <c r="Y13" s="167"/>
      <c r="Z13" s="167"/>
      <c r="AA13" s="167"/>
      <c r="AB13" s="167"/>
      <c r="AC13" s="167"/>
      <c r="AD13" s="167"/>
      <c r="AE13" s="167"/>
      <c r="AF13" s="183"/>
      <c r="AG13" s="190"/>
      <c r="AH13" s="167"/>
      <c r="AI13" s="167"/>
      <c r="AJ13" s="167"/>
      <c r="AK13" s="167"/>
      <c r="AL13" s="167"/>
      <c r="AM13" s="167"/>
      <c r="AN13" s="167"/>
      <c r="AO13" s="167"/>
      <c r="AP13" s="167"/>
      <c r="AQ13" s="167"/>
      <c r="AR13" s="167"/>
      <c r="AS13" s="167"/>
      <c r="AT13" s="167"/>
      <c r="AU13" s="159"/>
      <c r="AV13" s="159"/>
      <c r="AW13" s="159"/>
    </row>
    <row r="14" ht="12.75" customHeight="1">
      <c r="A14" s="210">
        <v>1995</v>
      </c>
      <c r="B14" t="s" s="211">
        <v>158</v>
      </c>
      <c r="C14" s="251">
        <v>10769</v>
      </c>
      <c r="D14" s="252">
        <v>10123</v>
      </c>
      <c r="E14" s="252">
        <v>646</v>
      </c>
      <c r="F14" s="251">
        <v>8465</v>
      </c>
      <c r="G14" s="252">
        <v>4150</v>
      </c>
      <c r="H14" s="192">
        <v>-2901</v>
      </c>
      <c r="I14" s="252">
        <v>3435</v>
      </c>
      <c r="J14" s="252">
        <v>6127</v>
      </c>
      <c r="K14" s="252">
        <v>880</v>
      </c>
      <c r="L14" s="252">
        <v>55</v>
      </c>
      <c r="M14" s="252">
        <v>1024</v>
      </c>
      <c r="N14" s="252">
        <v>2058</v>
      </c>
      <c r="O14" s="252">
        <v>215</v>
      </c>
      <c r="P14" s="253"/>
      <c r="Q14" s="250"/>
      <c r="R14" s="190"/>
      <c r="S14" s="167"/>
      <c r="T14" s="167"/>
      <c r="U14" s="167"/>
      <c r="V14" s="167"/>
      <c r="W14" s="167"/>
      <c r="X14" s="167"/>
      <c r="Y14" s="167"/>
      <c r="Z14" s="167"/>
      <c r="AA14" s="167"/>
      <c r="AB14" s="167"/>
      <c r="AC14" s="167"/>
      <c r="AD14" s="167"/>
      <c r="AE14" s="167"/>
      <c r="AF14" s="183"/>
      <c r="AG14" s="190"/>
      <c r="AH14" s="167"/>
      <c r="AI14" s="167"/>
      <c r="AJ14" s="167"/>
      <c r="AK14" s="167"/>
      <c r="AL14" s="167"/>
      <c r="AM14" s="167"/>
      <c r="AN14" s="167"/>
      <c r="AO14" s="167"/>
      <c r="AP14" s="167"/>
      <c r="AQ14" s="167"/>
      <c r="AR14" s="167"/>
      <c r="AS14" s="167"/>
      <c r="AT14" s="167"/>
      <c r="AU14" s="159"/>
      <c r="AV14" s="159"/>
      <c r="AW14" s="159"/>
    </row>
    <row r="15" ht="12.75" customHeight="1">
      <c r="A15" s="210">
        <v>1995</v>
      </c>
      <c r="B15" t="s" s="211">
        <v>159</v>
      </c>
      <c r="C15" s="251">
        <v>10667</v>
      </c>
      <c r="D15" s="252">
        <v>10066</v>
      </c>
      <c r="E15" s="252">
        <v>601</v>
      </c>
      <c r="F15" s="251">
        <v>7586</v>
      </c>
      <c r="G15" s="252">
        <v>3139</v>
      </c>
      <c r="H15" s="192">
        <v>-3390</v>
      </c>
      <c r="I15" s="252">
        <v>3556</v>
      </c>
      <c r="J15" s="252">
        <v>6450</v>
      </c>
      <c r="K15" s="252">
        <v>891</v>
      </c>
      <c r="L15" s="252">
        <v>27</v>
      </c>
      <c r="M15" s="252">
        <v>699</v>
      </c>
      <c r="N15" s="252">
        <v>2059</v>
      </c>
      <c r="O15" s="252">
        <v>209</v>
      </c>
      <c r="P15" s="253"/>
      <c r="Q15" s="250"/>
      <c r="R15" s="190"/>
      <c r="S15" s="167"/>
      <c r="T15" s="167"/>
      <c r="U15" s="167"/>
      <c r="V15" s="167"/>
      <c r="W15" s="167"/>
      <c r="X15" s="167"/>
      <c r="Y15" s="167"/>
      <c r="Z15" s="167"/>
      <c r="AA15" s="167"/>
      <c r="AB15" s="167"/>
      <c r="AC15" s="167"/>
      <c r="AD15" s="167"/>
      <c r="AE15" s="167"/>
      <c r="AF15" s="183"/>
      <c r="AG15" s="190"/>
      <c r="AH15" s="167"/>
      <c r="AI15" s="167"/>
      <c r="AJ15" s="167"/>
      <c r="AK15" s="167"/>
      <c r="AL15" s="167"/>
      <c r="AM15" s="167"/>
      <c r="AN15" s="167"/>
      <c r="AO15" s="167"/>
      <c r="AP15" s="167"/>
      <c r="AQ15" s="167"/>
      <c r="AR15" s="167"/>
      <c r="AS15" s="167"/>
      <c r="AT15" s="167"/>
      <c r="AU15" s="159"/>
      <c r="AV15" s="159"/>
      <c r="AW15" s="159"/>
    </row>
    <row r="16" ht="12.75" customHeight="1">
      <c r="A16" s="210">
        <v>1995</v>
      </c>
      <c r="B16" t="s" s="211">
        <v>160</v>
      </c>
      <c r="C16" s="251">
        <v>10965</v>
      </c>
      <c r="D16" s="252">
        <v>10335</v>
      </c>
      <c r="E16" s="252">
        <v>630</v>
      </c>
      <c r="F16" s="251">
        <v>8202</v>
      </c>
      <c r="G16" s="252">
        <v>3847</v>
      </c>
      <c r="H16" s="192">
        <v>-4092</v>
      </c>
      <c r="I16" s="252">
        <v>3759</v>
      </c>
      <c r="J16" s="252">
        <v>6578</v>
      </c>
      <c r="K16" s="252">
        <v>596</v>
      </c>
      <c r="L16" s="252">
        <v>55</v>
      </c>
      <c r="M16" s="252">
        <v>582</v>
      </c>
      <c r="N16" s="252">
        <v>2396</v>
      </c>
      <c r="O16" s="252">
        <v>201</v>
      </c>
      <c r="P16" s="253"/>
      <c r="Q16" s="250"/>
      <c r="R16" s="190"/>
      <c r="S16" s="167"/>
      <c r="T16" s="167"/>
      <c r="U16" s="167"/>
      <c r="V16" s="167"/>
      <c r="W16" s="167"/>
      <c r="X16" s="167"/>
      <c r="Y16" s="167"/>
      <c r="Z16" s="167"/>
      <c r="AA16" s="167"/>
      <c r="AB16" s="167"/>
      <c r="AC16" s="167"/>
      <c r="AD16" s="167"/>
      <c r="AE16" s="167"/>
      <c r="AF16" s="183"/>
      <c r="AG16" s="190"/>
      <c r="AH16" s="167"/>
      <c r="AI16" s="167"/>
      <c r="AJ16" s="167"/>
      <c r="AK16" s="167"/>
      <c r="AL16" s="167"/>
      <c r="AM16" s="167"/>
      <c r="AN16" s="167"/>
      <c r="AO16" s="167"/>
      <c r="AP16" s="167"/>
      <c r="AQ16" s="167"/>
      <c r="AR16" s="167"/>
      <c r="AS16" s="167"/>
      <c r="AT16" s="167"/>
      <c r="AU16" s="159"/>
      <c r="AV16" s="159"/>
      <c r="AW16" s="159"/>
    </row>
    <row r="17" ht="12.75" customHeight="1">
      <c r="A17" s="210">
        <v>1995</v>
      </c>
      <c r="B17" t="s" s="211">
        <v>161</v>
      </c>
      <c r="C17" s="251">
        <v>11841</v>
      </c>
      <c r="D17" s="252">
        <v>11099</v>
      </c>
      <c r="E17" s="252">
        <v>742</v>
      </c>
      <c r="F17" s="251">
        <v>8440.256000000001</v>
      </c>
      <c r="G17" s="252">
        <v>4103.274</v>
      </c>
      <c r="H17" s="192">
        <v>-3885.833999999999</v>
      </c>
      <c r="I17" s="252">
        <v>3655.617</v>
      </c>
      <c r="J17" s="252">
        <v>6668.367</v>
      </c>
      <c r="K17" s="252">
        <v>681.365</v>
      </c>
      <c r="L17" s="252">
        <v>74.449</v>
      </c>
      <c r="M17" s="252">
        <v>811</v>
      </c>
      <c r="N17" s="252">
        <v>2291</v>
      </c>
      <c r="O17" s="252">
        <v>226.038</v>
      </c>
      <c r="P17" s="253"/>
      <c r="Q17" s="250"/>
      <c r="R17" s="190"/>
      <c r="S17" s="167"/>
      <c r="T17" s="167"/>
      <c r="U17" s="167"/>
      <c r="V17" s="167"/>
      <c r="W17" s="167"/>
      <c r="X17" s="167"/>
      <c r="Y17" s="167"/>
      <c r="Z17" s="167"/>
      <c r="AA17" s="167"/>
      <c r="AB17" s="167"/>
      <c r="AC17" s="167"/>
      <c r="AD17" s="167"/>
      <c r="AE17" s="167"/>
      <c r="AF17" s="183"/>
      <c r="AG17" s="190"/>
      <c r="AH17" s="167"/>
      <c r="AI17" s="167"/>
      <c r="AJ17" s="167"/>
      <c r="AK17" s="167"/>
      <c r="AL17" s="167"/>
      <c r="AM17" s="167"/>
      <c r="AN17" s="167"/>
      <c r="AO17" s="167"/>
      <c r="AP17" s="167"/>
      <c r="AQ17" s="167"/>
      <c r="AR17" s="167"/>
      <c r="AS17" s="167"/>
      <c r="AT17" s="167"/>
      <c r="AU17" s="159"/>
      <c r="AV17" s="159"/>
      <c r="AW17" s="159"/>
    </row>
    <row r="18" ht="12.75" customHeight="1">
      <c r="A18" s="210">
        <v>1995</v>
      </c>
      <c r="B18" t="s" s="211">
        <v>162</v>
      </c>
      <c r="C18" s="251">
        <v>11256</v>
      </c>
      <c r="D18" s="252">
        <v>10521</v>
      </c>
      <c r="E18" s="252">
        <v>735</v>
      </c>
      <c r="F18" s="251">
        <v>8646.457999999999</v>
      </c>
      <c r="G18" s="252">
        <v>4592.016</v>
      </c>
      <c r="H18" s="192">
        <v>-3927.26</v>
      </c>
      <c r="I18" s="252">
        <v>3657.819</v>
      </c>
      <c r="J18" s="252">
        <v>6603.762</v>
      </c>
      <c r="K18" s="252">
        <v>396.623</v>
      </c>
      <c r="L18" s="252">
        <v>177.006</v>
      </c>
      <c r="M18" s="252">
        <v>872</v>
      </c>
      <c r="N18" s="252">
        <v>2072.934</v>
      </c>
      <c r="O18" s="252">
        <v>198.458</v>
      </c>
      <c r="P18" s="253"/>
      <c r="Q18" s="250"/>
      <c r="R18" s="190"/>
      <c r="S18" s="167"/>
      <c r="T18" s="167"/>
      <c r="U18" s="167"/>
      <c r="V18" s="167"/>
      <c r="W18" s="167"/>
      <c r="X18" s="167"/>
      <c r="Y18" s="167"/>
      <c r="Z18" s="167"/>
      <c r="AA18" s="167"/>
      <c r="AB18" s="167"/>
      <c r="AC18" s="167"/>
      <c r="AD18" s="167"/>
      <c r="AE18" s="167"/>
      <c r="AF18" s="183"/>
      <c r="AG18" s="190"/>
      <c r="AH18" s="167"/>
      <c r="AI18" s="167"/>
      <c r="AJ18" s="167"/>
      <c r="AK18" s="167"/>
      <c r="AL18" s="167"/>
      <c r="AM18" s="167"/>
      <c r="AN18" s="167"/>
      <c r="AO18" s="167"/>
      <c r="AP18" s="167"/>
      <c r="AQ18" s="167"/>
      <c r="AR18" s="167"/>
      <c r="AS18" s="167"/>
      <c r="AT18" s="167"/>
      <c r="AU18" s="159"/>
      <c r="AV18" s="159"/>
      <c r="AW18" s="159"/>
    </row>
    <row r="19" ht="12.75" customHeight="1">
      <c r="A19" s="212">
        <v>1995</v>
      </c>
      <c r="B19" t="s" s="213">
        <v>163</v>
      </c>
      <c r="C19" s="254">
        <v>11354</v>
      </c>
      <c r="D19" s="255">
        <v>10616</v>
      </c>
      <c r="E19" s="255">
        <v>738</v>
      </c>
      <c r="F19" s="254">
        <v>8163.429</v>
      </c>
      <c r="G19" s="255">
        <v>4157</v>
      </c>
      <c r="H19" s="216">
        <v>-4205.355</v>
      </c>
      <c r="I19" s="255">
        <v>3592.925</v>
      </c>
      <c r="J19" s="255">
        <v>6153</v>
      </c>
      <c r="K19" s="255">
        <v>413.504</v>
      </c>
      <c r="L19" s="255">
        <v>50.679</v>
      </c>
      <c r="M19" s="255">
        <v>639.901</v>
      </c>
      <c r="N19" s="255">
        <v>2648.006</v>
      </c>
      <c r="O19" s="255">
        <v>221.074</v>
      </c>
      <c r="P19" s="253"/>
      <c r="Q19" s="250"/>
      <c r="R19" s="190"/>
      <c r="S19" s="167"/>
      <c r="T19" s="167"/>
      <c r="U19" s="167"/>
      <c r="V19" s="167"/>
      <c r="W19" s="167"/>
      <c r="X19" s="167"/>
      <c r="Y19" s="167"/>
      <c r="Z19" s="167"/>
      <c r="AA19" s="167"/>
      <c r="AB19" s="167"/>
      <c r="AC19" s="167"/>
      <c r="AD19" s="167"/>
      <c r="AE19" s="167"/>
      <c r="AF19" s="183"/>
      <c r="AG19" s="190"/>
      <c r="AH19" s="167"/>
      <c r="AI19" s="167"/>
      <c r="AJ19" s="167"/>
      <c r="AK19" s="167"/>
      <c r="AL19" s="167"/>
      <c r="AM19" s="167"/>
      <c r="AN19" s="167"/>
      <c r="AO19" s="167"/>
      <c r="AP19" s="167"/>
      <c r="AQ19" s="167"/>
      <c r="AR19" s="167"/>
      <c r="AS19" s="167"/>
      <c r="AT19" s="167"/>
      <c r="AU19" s="159"/>
      <c r="AV19" s="159"/>
      <c r="AW19" s="159"/>
    </row>
    <row r="20" ht="12.75" customHeight="1">
      <c r="A20" s="217">
        <v>1996</v>
      </c>
      <c r="B20" t="s" s="218">
        <v>100</v>
      </c>
      <c r="C20" s="256">
        <v>11115.602</v>
      </c>
      <c r="D20" s="257">
        <v>10428.666666666666</v>
      </c>
      <c r="E20" s="257">
        <v>686.9353333333333</v>
      </c>
      <c r="F20" s="256">
        <v>8540.916666666666</v>
      </c>
      <c r="G20" s="257">
        <v>4366</v>
      </c>
      <c r="H20" s="221">
        <v>-4183.545</v>
      </c>
      <c r="I20" s="257">
        <v>3491.416666666667</v>
      </c>
      <c r="J20" s="257">
        <v>6710.461666666667</v>
      </c>
      <c r="K20" s="257">
        <v>683.5</v>
      </c>
      <c r="L20" s="257">
        <v>152</v>
      </c>
      <c r="M20" s="257">
        <v>820</v>
      </c>
      <c r="N20" s="257">
        <v>2316</v>
      </c>
      <c r="O20" s="257">
        <v>163</v>
      </c>
      <c r="P20" s="253"/>
      <c r="Q20" s="250"/>
      <c r="R20" s="190"/>
      <c r="S20" s="167"/>
      <c r="T20" s="167"/>
      <c r="U20" s="167"/>
      <c r="V20" s="167"/>
      <c r="W20" s="167"/>
      <c r="X20" s="167"/>
      <c r="Y20" s="167"/>
      <c r="Z20" s="167"/>
      <c r="AA20" s="167"/>
      <c r="AB20" s="167"/>
      <c r="AC20" s="167"/>
      <c r="AD20" s="167"/>
      <c r="AE20" s="167"/>
      <c r="AF20" s="183"/>
      <c r="AG20" s="190"/>
      <c r="AH20" s="167"/>
      <c r="AI20" s="167"/>
      <c r="AJ20" s="167"/>
      <c r="AK20" s="167"/>
      <c r="AL20" s="167"/>
      <c r="AM20" s="167"/>
      <c r="AN20" s="167"/>
      <c r="AO20" s="167"/>
      <c r="AP20" s="167"/>
      <c r="AQ20" s="167"/>
      <c r="AR20" s="167"/>
      <c r="AS20" s="167"/>
      <c r="AT20" s="167"/>
      <c r="AU20" s="159"/>
      <c r="AV20" s="159"/>
      <c r="AW20" s="159"/>
    </row>
    <row r="21" ht="12.75" customHeight="1">
      <c r="A21" s="210">
        <v>1996</v>
      </c>
      <c r="B21" t="s" s="211">
        <v>86</v>
      </c>
      <c r="C21" s="251">
        <v>10495.544</v>
      </c>
      <c r="D21" s="252">
        <v>9814.666666666666</v>
      </c>
      <c r="E21" s="252">
        <v>680.8773333333334</v>
      </c>
      <c r="F21" s="251">
        <v>7628.916666666666</v>
      </c>
      <c r="G21" s="252">
        <v>3454</v>
      </c>
      <c r="H21" s="192">
        <v>-3503.578000000001</v>
      </c>
      <c r="I21" s="252">
        <v>3491.416666666667</v>
      </c>
      <c r="J21" s="252">
        <v>6671.494666666667</v>
      </c>
      <c r="K21" s="252">
        <v>683.5</v>
      </c>
      <c r="L21" s="252">
        <v>152</v>
      </c>
      <c r="M21" s="252">
        <v>774</v>
      </c>
      <c r="N21" s="252">
        <v>1629</v>
      </c>
      <c r="O21" s="252">
        <v>189</v>
      </c>
      <c r="P21" s="253"/>
      <c r="Q21" s="250"/>
      <c r="R21" s="190"/>
      <c r="S21" s="190"/>
      <c r="T21" s="190"/>
      <c r="U21" s="190"/>
      <c r="V21" s="190"/>
      <c r="W21" s="190"/>
      <c r="X21" s="190"/>
      <c r="Y21" s="190"/>
      <c r="Z21" s="190"/>
      <c r="AA21" s="190"/>
      <c r="AB21" s="190"/>
      <c r="AC21" s="190"/>
      <c r="AD21" s="190"/>
      <c r="AE21" s="190"/>
      <c r="AF21" s="183"/>
      <c r="AG21" s="190"/>
      <c r="AH21" s="190"/>
      <c r="AI21" s="190"/>
      <c r="AJ21" s="190"/>
      <c r="AK21" s="190"/>
      <c r="AL21" s="190"/>
      <c r="AM21" s="190"/>
      <c r="AN21" s="190"/>
      <c r="AO21" s="190"/>
      <c r="AP21" s="190"/>
      <c r="AQ21" s="190"/>
      <c r="AR21" s="190"/>
      <c r="AS21" s="190"/>
      <c r="AT21" s="190"/>
      <c r="AU21" s="159"/>
      <c r="AV21" s="159"/>
      <c r="AW21" s="159"/>
    </row>
    <row r="22" ht="12.75" customHeight="1">
      <c r="A22" s="210">
        <v>1996</v>
      </c>
      <c r="B22" t="s" s="211">
        <v>164</v>
      </c>
      <c r="C22" s="251">
        <v>10984.308</v>
      </c>
      <c r="D22" s="252">
        <v>10277.666666666666</v>
      </c>
      <c r="E22" s="252">
        <v>706.6413333333334</v>
      </c>
      <c r="F22" s="251">
        <v>8565.916666666666</v>
      </c>
      <c r="G22" s="252">
        <v>4391</v>
      </c>
      <c r="H22" s="192">
        <v>-3514.047</v>
      </c>
      <c r="I22" s="252">
        <v>3491.416666666667</v>
      </c>
      <c r="J22" s="252">
        <v>6641.963666666667</v>
      </c>
      <c r="K22" s="252">
        <v>683.5</v>
      </c>
      <c r="L22" s="252">
        <v>152</v>
      </c>
      <c r="M22" s="252">
        <v>928</v>
      </c>
      <c r="N22" s="252">
        <v>1823</v>
      </c>
      <c r="O22" s="252">
        <v>226</v>
      </c>
      <c r="P22" s="253"/>
      <c r="Q22" s="250"/>
      <c r="R22" s="190"/>
      <c r="S22" s="167"/>
      <c r="T22" s="167"/>
      <c r="U22" s="167"/>
      <c r="V22" s="167"/>
      <c r="W22" s="167"/>
      <c r="X22" s="167"/>
      <c r="Y22" s="167"/>
      <c r="Z22" s="167"/>
      <c r="AA22" s="167"/>
      <c r="AB22" s="167"/>
      <c r="AC22" s="167"/>
      <c r="AD22" s="167"/>
      <c r="AE22" s="167"/>
      <c r="AF22" s="183"/>
      <c r="AG22" s="190"/>
      <c r="AH22" s="167"/>
      <c r="AI22" s="167"/>
      <c r="AJ22" s="167"/>
      <c r="AK22" s="167"/>
      <c r="AL22" s="167"/>
      <c r="AM22" s="167"/>
      <c r="AN22" s="167"/>
      <c r="AO22" s="167"/>
      <c r="AP22" s="167"/>
      <c r="AQ22" s="167"/>
      <c r="AR22" s="167"/>
      <c r="AS22" s="167"/>
      <c r="AT22" s="167"/>
      <c r="AU22" s="159"/>
      <c r="AV22" s="159"/>
      <c r="AW22" s="159"/>
    </row>
    <row r="23" ht="12.75" customHeight="1">
      <c r="A23" s="210">
        <v>1996</v>
      </c>
      <c r="B23" t="s" s="211">
        <v>165</v>
      </c>
      <c r="C23" s="251">
        <v>10403.902</v>
      </c>
      <c r="D23" s="252">
        <v>9769.666666666666</v>
      </c>
      <c r="E23" s="252">
        <v>634.2353333333333</v>
      </c>
      <c r="F23" s="251">
        <v>8230.916666666666</v>
      </c>
      <c r="G23" s="252">
        <v>4056</v>
      </c>
      <c r="H23" s="192">
        <v>-3848.867</v>
      </c>
      <c r="I23" s="252">
        <v>3491.416666666667</v>
      </c>
      <c r="J23" s="252">
        <v>6617.783666666667</v>
      </c>
      <c r="K23" s="252">
        <v>683.5</v>
      </c>
      <c r="L23" s="252">
        <v>152</v>
      </c>
      <c r="M23" s="252">
        <v>760</v>
      </c>
      <c r="N23" s="252">
        <v>2014</v>
      </c>
      <c r="O23" s="252">
        <v>187</v>
      </c>
      <c r="P23" s="253"/>
      <c r="Q23" s="250"/>
      <c r="R23" s="190"/>
      <c r="S23" s="167"/>
      <c r="T23" s="167"/>
      <c r="U23" s="167"/>
      <c r="V23" s="167"/>
      <c r="W23" s="167"/>
      <c r="X23" s="167"/>
      <c r="Y23" s="167"/>
      <c r="Z23" s="167"/>
      <c r="AA23" s="167"/>
      <c r="AB23" s="167"/>
      <c r="AC23" s="167"/>
      <c r="AD23" s="167"/>
      <c r="AE23" s="167"/>
      <c r="AF23" s="183"/>
      <c r="AG23" s="190"/>
      <c r="AH23" s="167"/>
      <c r="AI23" s="167"/>
      <c r="AJ23" s="167"/>
      <c r="AK23" s="167"/>
      <c r="AL23" s="167"/>
      <c r="AM23" s="167"/>
      <c r="AN23" s="167"/>
      <c r="AO23" s="167"/>
      <c r="AP23" s="167"/>
      <c r="AQ23" s="167"/>
      <c r="AR23" s="167"/>
      <c r="AS23" s="167"/>
      <c r="AT23" s="167"/>
      <c r="AU23" s="159"/>
      <c r="AV23" s="159"/>
      <c r="AW23" s="159"/>
    </row>
    <row r="24" ht="12.75" customHeight="1">
      <c r="A24" s="210">
        <v>1996</v>
      </c>
      <c r="B24" t="s" s="211">
        <v>156</v>
      </c>
      <c r="C24" s="251">
        <v>10765.585</v>
      </c>
      <c r="D24" s="252">
        <v>10089.666666666666</v>
      </c>
      <c r="E24" s="252">
        <v>675.9183333333333</v>
      </c>
      <c r="F24" s="251">
        <v>7172.916666666666</v>
      </c>
      <c r="G24" s="252">
        <v>2998</v>
      </c>
      <c r="H24" s="192">
        <v>-4120.942000000001</v>
      </c>
      <c r="I24" s="252">
        <v>3491.416666666667</v>
      </c>
      <c r="J24" s="252">
        <v>6643.858666666667</v>
      </c>
      <c r="K24" s="252">
        <v>683.5</v>
      </c>
      <c r="L24" s="252">
        <v>152</v>
      </c>
      <c r="M24" s="252">
        <v>559</v>
      </c>
      <c r="N24" s="252">
        <v>2059</v>
      </c>
      <c r="O24" s="252">
        <v>251</v>
      </c>
      <c r="P24" s="253"/>
      <c r="Q24" s="250"/>
      <c r="R24" s="190"/>
      <c r="S24" s="167"/>
      <c r="T24" s="167"/>
      <c r="U24" s="167"/>
      <c r="V24" s="167"/>
      <c r="W24" s="167"/>
      <c r="X24" s="167"/>
      <c r="Y24" s="167"/>
      <c r="Z24" s="167"/>
      <c r="AA24" s="167"/>
      <c r="AB24" s="167"/>
      <c r="AC24" s="167"/>
      <c r="AD24" s="167"/>
      <c r="AE24" s="167"/>
      <c r="AF24" s="183"/>
      <c r="AG24" s="190"/>
      <c r="AH24" s="167"/>
      <c r="AI24" s="167"/>
      <c r="AJ24" s="167"/>
      <c r="AK24" s="167"/>
      <c r="AL24" s="167"/>
      <c r="AM24" s="167"/>
      <c r="AN24" s="167"/>
      <c r="AO24" s="167"/>
      <c r="AP24" s="167"/>
      <c r="AQ24" s="167"/>
      <c r="AR24" s="167"/>
      <c r="AS24" s="167"/>
      <c r="AT24" s="167"/>
      <c r="AU24" s="159"/>
      <c r="AV24" s="159"/>
      <c r="AW24" s="159"/>
    </row>
    <row r="25" ht="12.75" customHeight="1">
      <c r="A25" s="210">
        <v>1996</v>
      </c>
      <c r="B25" t="s" s="211">
        <v>166</v>
      </c>
      <c r="C25" s="251">
        <v>10146.613</v>
      </c>
      <c r="D25" s="252">
        <v>9612.666666666666</v>
      </c>
      <c r="E25" s="252">
        <v>533.9463333333333</v>
      </c>
      <c r="F25" s="251">
        <v>7685.916666666666</v>
      </c>
      <c r="G25" s="252">
        <v>3511</v>
      </c>
      <c r="H25" s="192">
        <v>-4202.006000000001</v>
      </c>
      <c r="I25" s="252">
        <v>3491.416666666667</v>
      </c>
      <c r="J25" s="252">
        <v>6553.922666666667</v>
      </c>
      <c r="K25" s="252">
        <v>683.5</v>
      </c>
      <c r="L25" s="252">
        <v>152</v>
      </c>
      <c r="M25" s="252">
        <v>746</v>
      </c>
      <c r="N25" s="252">
        <v>2417</v>
      </c>
      <c r="O25" s="252">
        <v>203</v>
      </c>
      <c r="P25" s="253"/>
      <c r="Q25" s="250"/>
      <c r="R25" s="190"/>
      <c r="S25" s="167"/>
      <c r="T25" s="167"/>
      <c r="U25" s="167"/>
      <c r="V25" s="167"/>
      <c r="W25" s="167"/>
      <c r="X25" s="167"/>
      <c r="Y25" s="167"/>
      <c r="Z25" s="167"/>
      <c r="AA25" s="167"/>
      <c r="AB25" s="167"/>
      <c r="AC25" s="167"/>
      <c r="AD25" s="167"/>
      <c r="AE25" s="167"/>
      <c r="AF25" s="183"/>
      <c r="AG25" s="190"/>
      <c r="AH25" s="167"/>
      <c r="AI25" s="167"/>
      <c r="AJ25" s="167"/>
      <c r="AK25" s="167"/>
      <c r="AL25" s="167"/>
      <c r="AM25" s="167"/>
      <c r="AN25" s="167"/>
      <c r="AO25" s="167"/>
      <c r="AP25" s="167"/>
      <c r="AQ25" s="167"/>
      <c r="AR25" s="167"/>
      <c r="AS25" s="167"/>
      <c r="AT25" s="167"/>
      <c r="AU25" s="159"/>
      <c r="AV25" s="159"/>
      <c r="AW25" s="159"/>
    </row>
    <row r="26" ht="12.75" customHeight="1">
      <c r="A26" s="210">
        <v>1996</v>
      </c>
      <c r="B26" t="s" s="211">
        <v>167</v>
      </c>
      <c r="C26" s="251">
        <v>10715.273666666666</v>
      </c>
      <c r="D26" s="252">
        <v>10127.666666666666</v>
      </c>
      <c r="E26" s="252">
        <v>587.6070000000001</v>
      </c>
      <c r="F26" s="251">
        <v>8186.916666666666</v>
      </c>
      <c r="G26" s="252">
        <v>4012</v>
      </c>
      <c r="H26" s="192">
        <v>-4435.67</v>
      </c>
      <c r="I26" s="252">
        <v>3491.416666666667</v>
      </c>
      <c r="J26" s="252">
        <v>6619.586666666667</v>
      </c>
      <c r="K26" s="252">
        <v>683.5</v>
      </c>
      <c r="L26" s="252">
        <v>152</v>
      </c>
      <c r="M26" s="252">
        <v>719</v>
      </c>
      <c r="N26" s="252">
        <v>2558</v>
      </c>
      <c r="O26" s="252">
        <v>265</v>
      </c>
      <c r="P26" s="253"/>
      <c r="Q26" s="250"/>
      <c r="R26" s="190"/>
      <c r="S26" s="167"/>
      <c r="T26" s="167"/>
      <c r="U26" s="167"/>
      <c r="V26" s="167"/>
      <c r="W26" s="167"/>
      <c r="X26" s="167"/>
      <c r="Y26" s="167"/>
      <c r="Z26" s="167"/>
      <c r="AA26" s="167"/>
      <c r="AB26" s="167"/>
      <c r="AC26" s="167"/>
      <c r="AD26" s="167"/>
      <c r="AE26" s="167"/>
      <c r="AF26" s="183"/>
      <c r="AG26" s="190"/>
      <c r="AH26" s="167"/>
      <c r="AI26" s="167"/>
      <c r="AJ26" s="167"/>
      <c r="AK26" s="167"/>
      <c r="AL26" s="167"/>
      <c r="AM26" s="167"/>
      <c r="AN26" s="167"/>
      <c r="AO26" s="167"/>
      <c r="AP26" s="167"/>
      <c r="AQ26" s="167"/>
      <c r="AR26" s="167"/>
      <c r="AS26" s="167"/>
      <c r="AT26" s="167"/>
      <c r="AU26" s="159"/>
      <c r="AV26" s="159"/>
      <c r="AW26" s="159"/>
    </row>
    <row r="27" ht="12.75" customHeight="1">
      <c r="A27" s="210">
        <v>1996</v>
      </c>
      <c r="B27" t="s" s="211">
        <v>168</v>
      </c>
      <c r="C27" s="251">
        <v>10107.776666666667</v>
      </c>
      <c r="D27" s="252">
        <v>9533.666666666666</v>
      </c>
      <c r="E27" s="252">
        <v>574.11</v>
      </c>
      <c r="F27" s="251">
        <v>7676.916666666666</v>
      </c>
      <c r="G27" s="252">
        <v>3502</v>
      </c>
      <c r="H27" s="192">
        <v>-4220.891100000001</v>
      </c>
      <c r="I27" s="252">
        <v>3491.416666666667</v>
      </c>
      <c r="J27" s="252">
        <v>6584.807766666667</v>
      </c>
      <c r="K27" s="252">
        <v>683.5</v>
      </c>
      <c r="L27" s="252">
        <v>152</v>
      </c>
      <c r="M27" s="252">
        <v>590</v>
      </c>
      <c r="N27" s="252">
        <v>2249</v>
      </c>
      <c r="O27" s="252">
        <v>245</v>
      </c>
      <c r="P27" s="253"/>
      <c r="Q27" s="250"/>
      <c r="R27" s="190"/>
      <c r="S27" s="167"/>
      <c r="T27" s="167"/>
      <c r="U27" s="167"/>
      <c r="V27" s="167"/>
      <c r="W27" s="167"/>
      <c r="X27" s="167"/>
      <c r="Y27" s="167"/>
      <c r="Z27" s="167"/>
      <c r="AA27" s="167"/>
      <c r="AB27" s="167"/>
      <c r="AC27" s="167"/>
      <c r="AD27" s="167"/>
      <c r="AE27" s="167"/>
      <c r="AF27" s="183"/>
      <c r="AG27" s="190"/>
      <c r="AH27" s="167"/>
      <c r="AI27" s="167"/>
      <c r="AJ27" s="167"/>
      <c r="AK27" s="167"/>
      <c r="AL27" s="167"/>
      <c r="AM27" s="167"/>
      <c r="AN27" s="167"/>
      <c r="AO27" s="167"/>
      <c r="AP27" s="167"/>
      <c r="AQ27" s="167"/>
      <c r="AR27" s="167"/>
      <c r="AS27" s="167"/>
      <c r="AT27" s="167"/>
      <c r="AU27" s="159"/>
      <c r="AV27" s="159"/>
      <c r="AW27" s="159"/>
    </row>
    <row r="28" ht="12.75" customHeight="1">
      <c r="A28" s="210">
        <v>1996</v>
      </c>
      <c r="B28" t="s" s="211">
        <v>169</v>
      </c>
      <c r="C28" s="251">
        <v>10516.527666666667</v>
      </c>
      <c r="D28" s="252">
        <v>9918.666666666666</v>
      </c>
      <c r="E28" s="252">
        <v>597.861</v>
      </c>
      <c r="F28" s="251">
        <v>9162.916666666666</v>
      </c>
      <c r="G28" s="252">
        <v>4988</v>
      </c>
      <c r="H28" s="192">
        <v>-4151.3441</v>
      </c>
      <c r="I28" s="252">
        <v>3491.416666666667</v>
      </c>
      <c r="J28" s="252">
        <v>6664.260766666667</v>
      </c>
      <c r="K28" s="252">
        <v>683.5</v>
      </c>
      <c r="L28" s="252">
        <v>152</v>
      </c>
      <c r="M28" s="252">
        <v>736</v>
      </c>
      <c r="N28" s="252">
        <v>2246</v>
      </c>
      <c r="O28" s="252">
        <v>243</v>
      </c>
      <c r="P28" s="253"/>
      <c r="Q28" s="250"/>
      <c r="R28" s="190"/>
      <c r="S28" s="167"/>
      <c r="T28" s="167"/>
      <c r="U28" s="167"/>
      <c r="V28" s="167"/>
      <c r="W28" s="167"/>
      <c r="X28" s="167"/>
      <c r="Y28" s="167"/>
      <c r="Z28" s="167"/>
      <c r="AA28" s="167"/>
      <c r="AB28" s="167"/>
      <c r="AC28" s="167"/>
      <c r="AD28" s="167"/>
      <c r="AE28" s="167"/>
      <c r="AF28" s="183"/>
      <c r="AG28" s="190"/>
      <c r="AH28" s="167"/>
      <c r="AI28" s="167"/>
      <c r="AJ28" s="167"/>
      <c r="AK28" s="167"/>
      <c r="AL28" s="167"/>
      <c r="AM28" s="167"/>
      <c r="AN28" s="167"/>
      <c r="AO28" s="167"/>
      <c r="AP28" s="167"/>
      <c r="AQ28" s="167"/>
      <c r="AR28" s="167"/>
      <c r="AS28" s="167"/>
      <c r="AT28" s="167"/>
      <c r="AU28" s="159"/>
      <c r="AV28" s="159"/>
      <c r="AW28" s="159"/>
    </row>
    <row r="29" ht="12.75" customHeight="1">
      <c r="A29" s="210">
        <v>1996</v>
      </c>
      <c r="B29" t="s" s="211">
        <v>170</v>
      </c>
      <c r="C29" s="251">
        <v>11379.204333333333</v>
      </c>
      <c r="D29" s="252">
        <v>10704.666666666666</v>
      </c>
      <c r="E29" s="252">
        <v>674.5376666666667</v>
      </c>
      <c r="F29" s="251">
        <v>8459.916666666666</v>
      </c>
      <c r="G29" s="252">
        <v>4285</v>
      </c>
      <c r="H29" s="192">
        <v>-3628.4871</v>
      </c>
      <c r="I29" s="252">
        <v>3491.416666666667</v>
      </c>
      <c r="J29" s="252">
        <v>6632.403766666667</v>
      </c>
      <c r="K29" s="252">
        <v>683.5</v>
      </c>
      <c r="L29" s="252">
        <v>152</v>
      </c>
      <c r="M29" s="252">
        <v>1009</v>
      </c>
      <c r="N29" s="252">
        <v>2028</v>
      </c>
      <c r="O29" s="252">
        <v>229</v>
      </c>
      <c r="P29" s="253"/>
      <c r="Q29" s="250"/>
      <c r="R29" s="190"/>
      <c r="S29" s="167"/>
      <c r="T29" s="167"/>
      <c r="U29" s="167"/>
      <c r="V29" s="167"/>
      <c r="W29" s="167"/>
      <c r="X29" s="167"/>
      <c r="Y29" s="167"/>
      <c r="Z29" s="167"/>
      <c r="AA29" s="167"/>
      <c r="AB29" s="167"/>
      <c r="AC29" s="167"/>
      <c r="AD29" s="167"/>
      <c r="AE29" s="167"/>
      <c r="AF29" s="183"/>
      <c r="AG29" s="190"/>
      <c r="AH29" s="167"/>
      <c r="AI29" s="167"/>
      <c r="AJ29" s="167"/>
      <c r="AK29" s="167"/>
      <c r="AL29" s="167"/>
      <c r="AM29" s="167"/>
      <c r="AN29" s="167"/>
      <c r="AO29" s="167"/>
      <c r="AP29" s="167"/>
      <c r="AQ29" s="167"/>
      <c r="AR29" s="167"/>
      <c r="AS29" s="167"/>
      <c r="AT29" s="167"/>
      <c r="AU29" s="159"/>
      <c r="AV29" s="159"/>
      <c r="AW29" s="159"/>
    </row>
    <row r="30" ht="12.75" customHeight="1">
      <c r="A30" s="210">
        <v>1996</v>
      </c>
      <c r="B30" t="s" s="211">
        <v>171</v>
      </c>
      <c r="C30" s="251">
        <v>11246.837333333333</v>
      </c>
      <c r="D30" s="252">
        <v>10555.666666666666</v>
      </c>
      <c r="E30" s="252">
        <v>691.1706666666666</v>
      </c>
      <c r="F30" s="251">
        <v>8811.916666666666</v>
      </c>
      <c r="G30" s="252">
        <v>4637</v>
      </c>
      <c r="H30" s="192">
        <v>-3677.9282</v>
      </c>
      <c r="I30" s="252">
        <v>3491.416666666667</v>
      </c>
      <c r="J30" s="252">
        <v>6653.844866666667</v>
      </c>
      <c r="K30" s="252">
        <v>683.5</v>
      </c>
      <c r="L30" s="252">
        <v>152</v>
      </c>
      <c r="M30" s="252">
        <v>896</v>
      </c>
      <c r="N30" s="252">
        <v>1943</v>
      </c>
      <c r="O30" s="252">
        <v>245</v>
      </c>
      <c r="P30" s="253"/>
      <c r="Q30" s="250"/>
      <c r="R30" s="190"/>
      <c r="S30" s="167"/>
      <c r="T30" s="167"/>
      <c r="U30" s="167"/>
      <c r="V30" s="167"/>
      <c r="W30" s="167"/>
      <c r="X30" s="167"/>
      <c r="Y30" s="167"/>
      <c r="Z30" s="167"/>
      <c r="AA30" s="167"/>
      <c r="AB30" s="167"/>
      <c r="AC30" s="167"/>
      <c r="AD30" s="167"/>
      <c r="AE30" s="167"/>
      <c r="AF30" s="183"/>
      <c r="AG30" s="190"/>
      <c r="AH30" s="167"/>
      <c r="AI30" s="167"/>
      <c r="AJ30" s="167"/>
      <c r="AK30" s="167"/>
      <c r="AL30" s="167"/>
      <c r="AM30" s="167"/>
      <c r="AN30" s="167"/>
      <c r="AO30" s="167"/>
      <c r="AP30" s="167"/>
      <c r="AQ30" s="167"/>
      <c r="AR30" s="167"/>
      <c r="AS30" s="167"/>
      <c r="AT30" s="167"/>
      <c r="AU30" s="159"/>
      <c r="AV30" s="159"/>
      <c r="AW30" s="159"/>
    </row>
    <row r="31" ht="12.75" customHeight="1">
      <c r="A31" s="212">
        <v>1996</v>
      </c>
      <c r="B31" t="s" s="213">
        <v>99</v>
      </c>
      <c r="C31" s="254">
        <v>11863.787333333334</v>
      </c>
      <c r="D31" s="255">
        <v>11096.666666666666</v>
      </c>
      <c r="E31" s="255">
        <v>767.1206666666667</v>
      </c>
      <c r="F31" s="254">
        <v>9421.916666666666</v>
      </c>
      <c r="G31" s="255">
        <v>5247</v>
      </c>
      <c r="H31" s="216">
        <v>-4683.814900000001</v>
      </c>
      <c r="I31" s="255">
        <v>3491.416666666667</v>
      </c>
      <c r="J31" s="255">
        <v>6743.731566666667</v>
      </c>
      <c r="K31" s="255">
        <v>683.5</v>
      </c>
      <c r="L31" s="255">
        <v>152</v>
      </c>
      <c r="M31" s="255">
        <v>773</v>
      </c>
      <c r="N31" s="255">
        <v>2736</v>
      </c>
      <c r="O31" s="255">
        <v>217</v>
      </c>
      <c r="P31" s="253"/>
      <c r="Q31" s="250"/>
      <c r="R31" s="190"/>
      <c r="S31" s="167"/>
      <c r="T31" s="167"/>
      <c r="U31" s="167"/>
      <c r="V31" s="167"/>
      <c r="W31" s="167"/>
      <c r="X31" s="167"/>
      <c r="Y31" s="167"/>
      <c r="Z31" s="167"/>
      <c r="AA31" s="167"/>
      <c r="AB31" s="167"/>
      <c r="AC31" s="167"/>
      <c r="AD31" s="167"/>
      <c r="AE31" s="167"/>
      <c r="AF31" s="183"/>
      <c r="AG31" s="190"/>
      <c r="AH31" s="167"/>
      <c r="AI31" s="167"/>
      <c r="AJ31" s="167"/>
      <c r="AK31" s="167"/>
      <c r="AL31" s="167"/>
      <c r="AM31" s="167"/>
      <c r="AN31" s="167"/>
      <c r="AO31" s="167"/>
      <c r="AP31" s="167"/>
      <c r="AQ31" s="167"/>
      <c r="AR31" s="167"/>
      <c r="AS31" s="167"/>
      <c r="AT31" s="167"/>
      <c r="AU31" s="159"/>
      <c r="AV31" s="159"/>
      <c r="AW31" s="159"/>
    </row>
    <row r="32" ht="12.75" customHeight="1">
      <c r="A32" s="217">
        <v>1997</v>
      </c>
      <c r="B32" t="s" s="218">
        <v>100</v>
      </c>
      <c r="C32" s="219">
        <v>11607.374</v>
      </c>
      <c r="D32" s="220">
        <v>10838.374</v>
      </c>
      <c r="E32" s="220">
        <v>769</v>
      </c>
      <c r="F32" s="256">
        <v>8460.394666666671</v>
      </c>
      <c r="G32" s="257">
        <v>4803.157000000001</v>
      </c>
      <c r="H32" s="221">
        <v>-4948.838133333331</v>
      </c>
      <c r="I32" s="257">
        <v>2793.265333333336</v>
      </c>
      <c r="J32" s="257">
        <v>6764.457466666667</v>
      </c>
      <c r="K32" s="257">
        <v>863.9723333333333</v>
      </c>
      <c r="L32" s="257">
        <v>156.9373333333333</v>
      </c>
      <c r="M32" s="257">
        <v>678.667</v>
      </c>
      <c r="N32" s="257">
        <v>2363.348</v>
      </c>
      <c r="O32" s="257">
        <v>226.637</v>
      </c>
      <c r="P32" s="253"/>
      <c r="Q32" s="250"/>
      <c r="R32" s="190"/>
      <c r="S32" s="167"/>
      <c r="T32" s="167"/>
      <c r="U32" s="167"/>
      <c r="V32" s="167"/>
      <c r="W32" s="167"/>
      <c r="X32" s="167"/>
      <c r="Y32" s="167"/>
      <c r="Z32" s="167"/>
      <c r="AA32" s="167"/>
      <c r="AB32" s="167"/>
      <c r="AC32" s="167"/>
      <c r="AD32" s="167"/>
      <c r="AE32" s="167"/>
      <c r="AF32" s="183"/>
      <c r="AG32" s="190"/>
      <c r="AH32" s="167"/>
      <c r="AI32" s="167"/>
      <c r="AJ32" s="167"/>
      <c r="AK32" s="167"/>
      <c r="AL32" s="167"/>
      <c r="AM32" s="167"/>
      <c r="AN32" s="167"/>
      <c r="AO32" s="167"/>
      <c r="AP32" s="167"/>
      <c r="AQ32" s="167"/>
      <c r="AR32" s="167"/>
      <c r="AS32" s="167"/>
      <c r="AT32" s="167"/>
      <c r="AU32" s="159"/>
      <c r="AV32" s="159"/>
      <c r="AW32" s="159"/>
    </row>
    <row r="33" ht="12.75" customHeight="1">
      <c r="A33" s="210">
        <v>1997</v>
      </c>
      <c r="B33" t="s" s="211">
        <v>86</v>
      </c>
      <c r="C33" s="184">
        <v>10337.721</v>
      </c>
      <c r="D33" s="185">
        <v>9652.721</v>
      </c>
      <c r="E33" s="185">
        <v>685</v>
      </c>
      <c r="F33" s="251">
        <v>7033.437666666669</v>
      </c>
      <c r="G33" s="252">
        <v>3255.818</v>
      </c>
      <c r="H33" s="192">
        <v>-4416.205033333330</v>
      </c>
      <c r="I33" s="252">
        <v>3138.737333333336</v>
      </c>
      <c r="J33" s="252">
        <v>6944.445366666666</v>
      </c>
      <c r="K33" s="252">
        <v>638.8823333333333</v>
      </c>
      <c r="L33" s="252">
        <v>173.0123333333333</v>
      </c>
      <c r="M33" s="252">
        <v>772.5650000000001</v>
      </c>
      <c r="N33" s="252">
        <v>1848.932</v>
      </c>
      <c r="O33" s="252">
        <v>190.911</v>
      </c>
      <c r="P33" s="253"/>
      <c r="Q33" s="250"/>
      <c r="R33" s="190"/>
      <c r="S33" s="167"/>
      <c r="T33" s="167"/>
      <c r="U33" s="167"/>
      <c r="V33" s="167"/>
      <c r="W33" s="167"/>
      <c r="X33" s="167"/>
      <c r="Y33" s="167"/>
      <c r="Z33" s="167"/>
      <c r="AA33" s="167"/>
      <c r="AB33" s="167"/>
      <c r="AC33" s="167"/>
      <c r="AD33" s="167"/>
      <c r="AE33" s="167"/>
      <c r="AF33" s="183"/>
      <c r="AG33" s="190"/>
      <c r="AH33" s="167"/>
      <c r="AI33" s="167"/>
      <c r="AJ33" s="167"/>
      <c r="AK33" s="167"/>
      <c r="AL33" s="167"/>
      <c r="AM33" s="167"/>
      <c r="AN33" s="167"/>
      <c r="AO33" s="167"/>
      <c r="AP33" s="167"/>
      <c r="AQ33" s="167"/>
      <c r="AR33" s="167"/>
      <c r="AS33" s="167"/>
      <c r="AT33" s="167"/>
      <c r="AU33" s="159"/>
      <c r="AV33" s="159"/>
      <c r="AW33" s="159"/>
    </row>
    <row r="34" ht="12.75" customHeight="1">
      <c r="A34" s="210">
        <v>1997</v>
      </c>
      <c r="B34" t="s" s="211">
        <v>164</v>
      </c>
      <c r="C34" s="184">
        <v>11099.905</v>
      </c>
      <c r="D34" s="185">
        <v>10411.905</v>
      </c>
      <c r="E34" s="185">
        <v>688</v>
      </c>
      <c r="F34" s="251">
        <v>8540.036666666669</v>
      </c>
      <c r="G34" s="252">
        <v>3889.893999999999</v>
      </c>
      <c r="H34" s="192">
        <v>-4027.918833333331</v>
      </c>
      <c r="I34" s="252">
        <v>3888.997333333336</v>
      </c>
      <c r="J34" s="252">
        <v>7029.097166666666</v>
      </c>
      <c r="K34" s="252">
        <v>761.1453333333333</v>
      </c>
      <c r="L34" s="252">
        <v>210.0503333333333</v>
      </c>
      <c r="M34" s="252">
        <v>720.095</v>
      </c>
      <c r="N34" s="252">
        <v>2159.009</v>
      </c>
      <c r="O34" s="252">
        <v>196.408</v>
      </c>
      <c r="P34" s="253"/>
      <c r="Q34" s="250"/>
      <c r="R34" s="190"/>
      <c r="S34" s="167"/>
      <c r="T34" s="167"/>
      <c r="U34" s="167"/>
      <c r="V34" s="167"/>
      <c r="W34" s="167"/>
      <c r="X34" s="167"/>
      <c r="Y34" s="167"/>
      <c r="Z34" s="167"/>
      <c r="AA34" s="167"/>
      <c r="AB34" s="167"/>
      <c r="AC34" s="167"/>
      <c r="AD34" s="167"/>
      <c r="AE34" s="167"/>
      <c r="AF34" s="183"/>
      <c r="AG34" s="190"/>
      <c r="AH34" s="167"/>
      <c r="AI34" s="167"/>
      <c r="AJ34" s="167"/>
      <c r="AK34" s="167"/>
      <c r="AL34" s="167"/>
      <c r="AM34" s="167"/>
      <c r="AN34" s="167"/>
      <c r="AO34" s="167"/>
      <c r="AP34" s="167"/>
      <c r="AQ34" s="167"/>
      <c r="AR34" s="167"/>
      <c r="AS34" s="167"/>
      <c r="AT34" s="167"/>
      <c r="AU34" s="159"/>
      <c r="AV34" s="159"/>
      <c r="AW34" s="159"/>
    </row>
    <row r="35" ht="12.75" customHeight="1">
      <c r="A35" s="210">
        <v>1997</v>
      </c>
      <c r="B35" t="s" s="211">
        <v>165</v>
      </c>
      <c r="C35" s="184">
        <v>10597</v>
      </c>
      <c r="D35" s="185">
        <v>9967</v>
      </c>
      <c r="E35" s="185">
        <v>630</v>
      </c>
      <c r="F35" s="251">
        <v>8212.464</v>
      </c>
      <c r="G35" s="252">
        <v>4326.015</v>
      </c>
      <c r="H35" s="192">
        <v>-4111.016033333333</v>
      </c>
      <c r="I35" s="252">
        <v>3230.276333333333</v>
      </c>
      <c r="J35" s="252">
        <v>6038.553366666665</v>
      </c>
      <c r="K35" s="252">
        <v>656.1726666666666</v>
      </c>
      <c r="L35" s="252">
        <v>226.3836666666666</v>
      </c>
      <c r="M35" s="252">
        <v>612.1369999999999</v>
      </c>
      <c r="N35" s="252">
        <v>2344.665</v>
      </c>
      <c r="O35" s="252">
        <v>248.716</v>
      </c>
      <c r="P35" s="253"/>
      <c r="Q35" s="250"/>
      <c r="R35" s="190"/>
      <c r="S35" s="167"/>
      <c r="T35" s="167"/>
      <c r="U35" s="167"/>
      <c r="V35" s="167"/>
      <c r="W35" s="167"/>
      <c r="X35" s="167"/>
      <c r="Y35" s="167"/>
      <c r="Z35" s="167"/>
      <c r="AA35" s="167"/>
      <c r="AB35" s="167"/>
      <c r="AC35" s="167"/>
      <c r="AD35" s="167"/>
      <c r="AE35" s="167"/>
      <c r="AF35" s="183"/>
      <c r="AG35" s="190"/>
      <c r="AH35" s="167"/>
      <c r="AI35" s="167"/>
      <c r="AJ35" s="167"/>
      <c r="AK35" s="167"/>
      <c r="AL35" s="167"/>
      <c r="AM35" s="167"/>
      <c r="AN35" s="167"/>
      <c r="AO35" s="167"/>
      <c r="AP35" s="167"/>
      <c r="AQ35" s="167"/>
      <c r="AR35" s="167"/>
      <c r="AS35" s="167"/>
      <c r="AT35" s="167"/>
      <c r="AU35" s="159"/>
      <c r="AV35" s="159"/>
      <c r="AW35" s="159"/>
    </row>
    <row r="36" ht="12.75" customHeight="1">
      <c r="A36" s="210">
        <v>1997</v>
      </c>
      <c r="B36" t="s" s="211">
        <v>156</v>
      </c>
      <c r="C36" s="184">
        <v>9654</v>
      </c>
      <c r="D36" s="185">
        <v>9102</v>
      </c>
      <c r="E36" s="185">
        <v>552</v>
      </c>
      <c r="F36" s="251">
        <v>7858.717000000001</v>
      </c>
      <c r="G36" s="252">
        <v>3472.787</v>
      </c>
      <c r="H36" s="192">
        <v>-3488.388833333331</v>
      </c>
      <c r="I36" s="252">
        <v>3726.957333333333</v>
      </c>
      <c r="J36" s="252">
        <v>6032.332166666665</v>
      </c>
      <c r="K36" s="252">
        <v>658.9726666666667</v>
      </c>
      <c r="L36" s="252">
        <v>104.6736666666667</v>
      </c>
      <c r="M36" s="252">
        <v>601.035</v>
      </c>
      <c r="N36" s="252">
        <v>2338.348</v>
      </c>
      <c r="O36" s="252">
        <v>269.078</v>
      </c>
      <c r="P36" s="253"/>
      <c r="Q36" s="250"/>
      <c r="R36" s="190"/>
      <c r="S36" s="167"/>
      <c r="T36" s="167"/>
      <c r="U36" s="167"/>
      <c r="V36" s="167"/>
      <c r="W36" s="167"/>
      <c r="X36" s="167"/>
      <c r="Y36" s="167"/>
      <c r="Z36" s="167"/>
      <c r="AA36" s="167"/>
      <c r="AB36" s="167"/>
      <c r="AC36" s="167"/>
      <c r="AD36" s="167"/>
      <c r="AE36" s="167"/>
      <c r="AF36" s="183"/>
      <c r="AG36" s="190"/>
      <c r="AH36" s="167"/>
      <c r="AI36" s="167"/>
      <c r="AJ36" s="167"/>
      <c r="AK36" s="167"/>
      <c r="AL36" s="167"/>
      <c r="AM36" s="167"/>
      <c r="AN36" s="167"/>
      <c r="AO36" s="167"/>
      <c r="AP36" s="167"/>
      <c r="AQ36" s="167"/>
      <c r="AR36" s="167"/>
      <c r="AS36" s="167"/>
      <c r="AT36" s="167"/>
      <c r="AU36" s="159"/>
      <c r="AV36" s="159"/>
      <c r="AW36" s="159"/>
    </row>
    <row r="37" ht="12.75" customHeight="1">
      <c r="A37" s="210">
        <v>1997</v>
      </c>
      <c r="B37" t="s" s="211">
        <v>166</v>
      </c>
      <c r="C37" s="184">
        <v>9069</v>
      </c>
      <c r="D37" s="185">
        <v>8533</v>
      </c>
      <c r="E37" s="185">
        <v>536</v>
      </c>
      <c r="F37" s="251">
        <v>7876.776999999998</v>
      </c>
      <c r="G37" s="252">
        <v>3320.155999999999</v>
      </c>
      <c r="H37" s="192">
        <v>-1975.446133333334</v>
      </c>
      <c r="I37" s="252">
        <v>3754.766333333333</v>
      </c>
      <c r="J37" s="252">
        <v>5556.114466666666</v>
      </c>
      <c r="K37" s="252">
        <v>801.8546666666666</v>
      </c>
      <c r="L37" s="252">
        <v>8.942666666666655</v>
      </c>
      <c r="M37" s="252">
        <v>945.999</v>
      </c>
      <c r="N37" s="252">
        <v>1913.009</v>
      </c>
      <c r="O37" s="252">
        <v>276.617</v>
      </c>
      <c r="P37" s="253"/>
      <c r="Q37" s="250"/>
      <c r="R37" s="190"/>
      <c r="S37" s="167"/>
      <c r="T37" s="167"/>
      <c r="U37" s="167"/>
      <c r="V37" s="167"/>
      <c r="W37" s="167"/>
      <c r="X37" s="167"/>
      <c r="Y37" s="167"/>
      <c r="Z37" s="167"/>
      <c r="AA37" s="167"/>
      <c r="AB37" s="167"/>
      <c r="AC37" s="167"/>
      <c r="AD37" s="167"/>
      <c r="AE37" s="167"/>
      <c r="AF37" s="183"/>
      <c r="AG37" s="190"/>
      <c r="AH37" s="167"/>
      <c r="AI37" s="167"/>
      <c r="AJ37" s="167"/>
      <c r="AK37" s="167"/>
      <c r="AL37" s="167"/>
      <c r="AM37" s="167"/>
      <c r="AN37" s="167"/>
      <c r="AO37" s="167"/>
      <c r="AP37" s="167"/>
      <c r="AQ37" s="167"/>
      <c r="AR37" s="167"/>
      <c r="AS37" s="167"/>
      <c r="AT37" s="167"/>
      <c r="AU37" s="159"/>
      <c r="AV37" s="159"/>
      <c r="AW37" s="159"/>
    </row>
    <row r="38" ht="12.75" customHeight="1">
      <c r="A38" s="210">
        <v>1997</v>
      </c>
      <c r="B38" t="s" s="211">
        <v>167</v>
      </c>
      <c r="C38" s="184">
        <v>10672</v>
      </c>
      <c r="D38" s="185">
        <v>10063</v>
      </c>
      <c r="E38" s="185">
        <v>609</v>
      </c>
      <c r="F38" s="251">
        <v>8404.343999999999</v>
      </c>
      <c r="G38" s="252">
        <v>3620.235999999999</v>
      </c>
      <c r="H38" s="192">
        <v>-4116.070399999998</v>
      </c>
      <c r="I38" s="252">
        <v>4146.629</v>
      </c>
      <c r="J38" s="252">
        <v>6352.064399999999</v>
      </c>
      <c r="K38" s="252">
        <v>637.479</v>
      </c>
      <c r="L38" s="252">
        <v>55.378</v>
      </c>
      <c r="M38" s="252">
        <v>487.754</v>
      </c>
      <c r="N38" s="252">
        <v>2980.49</v>
      </c>
      <c r="O38" s="252">
        <v>272.204</v>
      </c>
      <c r="P38" s="253"/>
      <c r="Q38" s="250"/>
      <c r="R38" s="190"/>
      <c r="S38" s="167"/>
      <c r="T38" s="167"/>
      <c r="U38" s="167"/>
      <c r="V38" s="167"/>
      <c r="W38" s="167"/>
      <c r="X38" s="167"/>
      <c r="Y38" s="167"/>
      <c r="Z38" s="167"/>
      <c r="AA38" s="167"/>
      <c r="AB38" s="167"/>
      <c r="AC38" s="167"/>
      <c r="AD38" s="167"/>
      <c r="AE38" s="167"/>
      <c r="AF38" s="183"/>
      <c r="AG38" s="190"/>
      <c r="AH38" s="167"/>
      <c r="AI38" s="167"/>
      <c r="AJ38" s="167"/>
      <c r="AK38" s="167"/>
      <c r="AL38" s="167"/>
      <c r="AM38" s="167"/>
      <c r="AN38" s="167"/>
      <c r="AO38" s="167"/>
      <c r="AP38" s="167"/>
      <c r="AQ38" s="167"/>
      <c r="AR38" s="167"/>
      <c r="AS38" s="167"/>
      <c r="AT38" s="167"/>
      <c r="AU38" s="159"/>
      <c r="AV38" s="159"/>
      <c r="AW38" s="159"/>
    </row>
    <row r="39" ht="12.75" customHeight="1">
      <c r="A39" s="210">
        <v>1997</v>
      </c>
      <c r="B39" t="s" s="211">
        <v>168</v>
      </c>
      <c r="C39" s="184">
        <v>10481</v>
      </c>
      <c r="D39" s="185">
        <v>9873</v>
      </c>
      <c r="E39" s="185">
        <v>608</v>
      </c>
      <c r="F39" s="251">
        <v>8525.652</v>
      </c>
      <c r="G39" s="252">
        <v>4196.536</v>
      </c>
      <c r="H39" s="192">
        <v>-4445.659099999999</v>
      </c>
      <c r="I39" s="252">
        <v>3546.651</v>
      </c>
      <c r="J39" s="252">
        <v>6291.861099999998</v>
      </c>
      <c r="K39" s="252">
        <v>782.465</v>
      </c>
      <c r="L39" s="252">
        <v>86.76100000000001</v>
      </c>
      <c r="M39" s="252">
        <v>452.689</v>
      </c>
      <c r="N39" s="252">
        <v>2848.842</v>
      </c>
      <c r="O39" s="252">
        <v>275.647</v>
      </c>
      <c r="P39" s="253"/>
      <c r="Q39" s="250"/>
      <c r="R39" s="190"/>
      <c r="S39" s="167"/>
      <c r="T39" s="167"/>
      <c r="U39" s="167"/>
      <c r="V39" s="167"/>
      <c r="W39" s="167"/>
      <c r="X39" s="167"/>
      <c r="Y39" s="167"/>
      <c r="Z39" s="167"/>
      <c r="AA39" s="167"/>
      <c r="AB39" s="167"/>
      <c r="AC39" s="167"/>
      <c r="AD39" s="167"/>
      <c r="AE39" s="167"/>
      <c r="AF39" s="183"/>
      <c r="AG39" s="190"/>
      <c r="AH39" s="167"/>
      <c r="AI39" s="167"/>
      <c r="AJ39" s="167"/>
      <c r="AK39" s="167"/>
      <c r="AL39" s="167"/>
      <c r="AM39" s="167"/>
      <c r="AN39" s="167"/>
      <c r="AO39" s="167"/>
      <c r="AP39" s="167"/>
      <c r="AQ39" s="167"/>
      <c r="AR39" s="167"/>
      <c r="AS39" s="167"/>
      <c r="AT39" s="167"/>
      <c r="AU39" s="159"/>
      <c r="AV39" s="159"/>
      <c r="AW39" s="159"/>
    </row>
    <row r="40" ht="12.75" customHeight="1">
      <c r="A40" s="210">
        <v>1997</v>
      </c>
      <c r="B40" t="s" s="211">
        <v>169</v>
      </c>
      <c r="C40" s="184">
        <v>10404</v>
      </c>
      <c r="D40" s="185">
        <v>9795</v>
      </c>
      <c r="E40" s="185">
        <v>609</v>
      </c>
      <c r="F40" s="251">
        <v>8230.540000000001</v>
      </c>
      <c r="G40" s="252">
        <v>4169.763999999999</v>
      </c>
      <c r="H40" s="192">
        <v>-3790.978499999999</v>
      </c>
      <c r="I40" s="252">
        <v>3401.72</v>
      </c>
      <c r="J40" s="252">
        <v>5943.0745</v>
      </c>
      <c r="K40" s="252">
        <v>659.056</v>
      </c>
      <c r="L40" s="252">
        <v>80.861</v>
      </c>
      <c r="M40" s="252">
        <v>891.582</v>
      </c>
      <c r="N40" s="252">
        <v>2719.401</v>
      </c>
      <c r="O40" s="252">
        <v>259.526</v>
      </c>
      <c r="P40" s="253"/>
      <c r="Q40" s="250"/>
      <c r="R40" s="190"/>
      <c r="S40" s="167"/>
      <c r="T40" s="167"/>
      <c r="U40" s="167"/>
      <c r="V40" s="167"/>
      <c r="W40" s="167"/>
      <c r="X40" s="167"/>
      <c r="Y40" s="167"/>
      <c r="Z40" s="167"/>
      <c r="AA40" s="167"/>
      <c r="AB40" s="167"/>
      <c r="AC40" s="167"/>
      <c r="AD40" s="167"/>
      <c r="AE40" s="167"/>
      <c r="AF40" s="183"/>
      <c r="AG40" s="190"/>
      <c r="AH40" s="167"/>
      <c r="AI40" s="167"/>
      <c r="AJ40" s="167"/>
      <c r="AK40" s="167"/>
      <c r="AL40" s="167"/>
      <c r="AM40" s="167"/>
      <c r="AN40" s="167"/>
      <c r="AO40" s="167"/>
      <c r="AP40" s="167"/>
      <c r="AQ40" s="167"/>
      <c r="AR40" s="167"/>
      <c r="AS40" s="167"/>
      <c r="AT40" s="167"/>
      <c r="AU40" s="159"/>
      <c r="AV40" s="159"/>
      <c r="AW40" s="159"/>
    </row>
    <row r="41" ht="12.75" customHeight="1">
      <c r="A41" s="210">
        <v>1997</v>
      </c>
      <c r="B41" t="s" s="211">
        <v>170</v>
      </c>
      <c r="C41" s="184">
        <v>11498</v>
      </c>
      <c r="D41" s="185">
        <v>10777</v>
      </c>
      <c r="E41" s="185">
        <v>721</v>
      </c>
      <c r="F41" s="251">
        <v>8229.152666666667</v>
      </c>
      <c r="G41" s="252">
        <v>4653.12</v>
      </c>
      <c r="H41" s="192">
        <v>-4777.779833333333</v>
      </c>
      <c r="I41" s="252">
        <v>2843.261666666667</v>
      </c>
      <c r="J41" s="252">
        <v>6569.839166666667</v>
      </c>
      <c r="K41" s="252">
        <v>732.7710000000001</v>
      </c>
      <c r="L41" s="252">
        <v>120.6383333333333</v>
      </c>
      <c r="M41" s="252">
        <v>837.359</v>
      </c>
      <c r="N41" s="252">
        <v>2500.694</v>
      </c>
      <c r="O41" s="252">
        <v>266.112</v>
      </c>
      <c r="P41" s="253"/>
      <c r="Q41" s="250"/>
      <c r="R41" s="190"/>
      <c r="S41" s="167"/>
      <c r="T41" s="167"/>
      <c r="U41" s="167"/>
      <c r="V41" s="167"/>
      <c r="W41" s="167"/>
      <c r="X41" s="167"/>
      <c r="Y41" s="167"/>
      <c r="Z41" s="167"/>
      <c r="AA41" s="167"/>
      <c r="AB41" s="167"/>
      <c r="AC41" s="167"/>
      <c r="AD41" s="167"/>
      <c r="AE41" s="167"/>
      <c r="AF41" s="183"/>
      <c r="AG41" s="190"/>
      <c r="AH41" s="167"/>
      <c r="AI41" s="167"/>
      <c r="AJ41" s="167"/>
      <c r="AK41" s="167"/>
      <c r="AL41" s="167"/>
      <c r="AM41" s="167"/>
      <c r="AN41" s="167"/>
      <c r="AO41" s="167"/>
      <c r="AP41" s="167"/>
      <c r="AQ41" s="167"/>
      <c r="AR41" s="167"/>
      <c r="AS41" s="167"/>
      <c r="AT41" s="167"/>
      <c r="AU41" s="159"/>
      <c r="AV41" s="159"/>
      <c r="AW41" s="159"/>
    </row>
    <row r="42" ht="12.75" customHeight="1">
      <c r="A42" s="210">
        <v>1997</v>
      </c>
      <c r="B42" t="s" s="211">
        <v>171</v>
      </c>
      <c r="C42" s="184">
        <v>10910</v>
      </c>
      <c r="D42" s="185">
        <v>10183</v>
      </c>
      <c r="E42" s="185">
        <v>727</v>
      </c>
      <c r="F42" s="251">
        <v>7312.026666666667</v>
      </c>
      <c r="G42" s="252">
        <v>3556.132</v>
      </c>
      <c r="H42" s="192">
        <v>-4057.361433333333</v>
      </c>
      <c r="I42" s="252">
        <v>3006.473666666667</v>
      </c>
      <c r="J42" s="252">
        <v>6339.911766666666</v>
      </c>
      <c r="K42" s="252">
        <v>749.421</v>
      </c>
      <c r="L42" s="252">
        <v>57.16133333333333</v>
      </c>
      <c r="M42" s="252">
        <v>877.3099999999999</v>
      </c>
      <c r="N42" s="252">
        <v>2293.493</v>
      </c>
      <c r="O42" s="252">
        <v>245.635</v>
      </c>
      <c r="P42" s="253"/>
      <c r="Q42" s="250"/>
      <c r="R42" s="190"/>
      <c r="S42" s="167"/>
      <c r="T42" s="167"/>
      <c r="U42" s="167"/>
      <c r="V42" s="167"/>
      <c r="W42" s="167"/>
      <c r="X42" s="167"/>
      <c r="Y42" s="167"/>
      <c r="Z42" s="167"/>
      <c r="AA42" s="167"/>
      <c r="AB42" s="167"/>
      <c r="AC42" s="167"/>
      <c r="AD42" s="167"/>
      <c r="AE42" s="167"/>
      <c r="AF42" s="183"/>
      <c r="AG42" s="190"/>
      <c r="AH42" s="167"/>
      <c r="AI42" s="167"/>
      <c r="AJ42" s="167"/>
      <c r="AK42" s="167"/>
      <c r="AL42" s="167"/>
      <c r="AM42" s="167"/>
      <c r="AN42" s="167"/>
      <c r="AO42" s="167"/>
      <c r="AP42" s="167"/>
      <c r="AQ42" s="167"/>
      <c r="AR42" s="167"/>
      <c r="AS42" s="167"/>
      <c r="AT42" s="167"/>
      <c r="AU42" s="159"/>
      <c r="AV42" s="159"/>
      <c r="AW42" s="159"/>
    </row>
    <row r="43" ht="12.75" customHeight="1">
      <c r="A43" s="212">
        <v>1997</v>
      </c>
      <c r="B43" t="s" s="213">
        <v>99</v>
      </c>
      <c r="C43" s="214">
        <v>11845</v>
      </c>
      <c r="D43" s="215">
        <v>11067</v>
      </c>
      <c r="E43" s="215">
        <v>778</v>
      </c>
      <c r="F43" s="254">
        <v>8468.503666666667</v>
      </c>
      <c r="G43" s="255">
        <v>4325.431</v>
      </c>
      <c r="H43" s="216">
        <v>-4532.897733333331</v>
      </c>
      <c r="I43" s="255">
        <v>3425.264666666667</v>
      </c>
      <c r="J43" s="255">
        <v>6632.249066666665</v>
      </c>
      <c r="K43" s="255">
        <v>717.808</v>
      </c>
      <c r="L43" s="255">
        <v>64.20033333333335</v>
      </c>
      <c r="M43" s="255">
        <v>828.641</v>
      </c>
      <c r="N43" s="255">
        <v>2808.162</v>
      </c>
      <c r="O43" s="255">
        <v>234.434</v>
      </c>
      <c r="P43" s="253"/>
      <c r="Q43" s="250"/>
      <c r="R43" s="190"/>
      <c r="S43" s="167"/>
      <c r="T43" s="167"/>
      <c r="U43" s="167"/>
      <c r="V43" s="167"/>
      <c r="W43" s="167"/>
      <c r="X43" s="167"/>
      <c r="Y43" s="167"/>
      <c r="Z43" s="167"/>
      <c r="AA43" s="167"/>
      <c r="AB43" s="167"/>
      <c r="AC43" s="167"/>
      <c r="AD43" s="167"/>
      <c r="AE43" s="167"/>
      <c r="AF43" s="183"/>
      <c r="AG43" s="190"/>
      <c r="AH43" s="167"/>
      <c r="AI43" s="167"/>
      <c r="AJ43" s="167"/>
      <c r="AK43" s="167"/>
      <c r="AL43" s="167"/>
      <c r="AM43" s="167"/>
      <c r="AN43" s="167"/>
      <c r="AO43" s="167"/>
      <c r="AP43" s="167"/>
      <c r="AQ43" s="167"/>
      <c r="AR43" s="167"/>
      <c r="AS43" s="167"/>
      <c r="AT43" s="167"/>
      <c r="AU43" s="159"/>
      <c r="AV43" s="159"/>
      <c r="AW43" s="159"/>
    </row>
    <row r="44" ht="12.75" customHeight="1">
      <c r="A44" s="217">
        <v>1998</v>
      </c>
      <c r="B44" t="s" s="218">
        <v>100</v>
      </c>
      <c r="C44" s="219">
        <v>11472</v>
      </c>
      <c r="D44" s="220">
        <v>10700</v>
      </c>
      <c r="E44" s="220">
        <v>772</v>
      </c>
      <c r="F44" s="256">
        <v>8277.746333333334</v>
      </c>
      <c r="G44" s="257">
        <v>3942.779</v>
      </c>
      <c r="H44" s="221">
        <v>-4393.323889324618</v>
      </c>
      <c r="I44" s="257">
        <v>3380.173249999999</v>
      </c>
      <c r="J44" s="257">
        <v>7752.252125</v>
      </c>
      <c r="K44" s="257">
        <v>954.7940833333333</v>
      </c>
      <c r="L44" s="257">
        <v>36.66766666666664</v>
      </c>
      <c r="M44" s="257">
        <v>1060.815601638475</v>
      </c>
      <c r="N44" s="257">
        <v>2000.187032629760</v>
      </c>
      <c r="O44" s="257">
        <v>257.779</v>
      </c>
      <c r="P44" s="253"/>
      <c r="Q44" s="250"/>
      <c r="R44" s="190"/>
      <c r="S44" s="167"/>
      <c r="T44" s="167"/>
      <c r="U44" s="167"/>
      <c r="V44" s="167"/>
      <c r="W44" s="167"/>
      <c r="X44" s="167"/>
      <c r="Y44" s="167"/>
      <c r="Z44" s="167"/>
      <c r="AA44" s="167"/>
      <c r="AB44" s="167"/>
      <c r="AC44" s="167"/>
      <c r="AD44" s="167"/>
      <c r="AE44" s="167"/>
      <c r="AF44" s="183"/>
      <c r="AG44" s="190"/>
      <c r="AH44" s="167"/>
      <c r="AI44" s="167"/>
      <c r="AJ44" s="167"/>
      <c r="AK44" s="167"/>
      <c r="AL44" s="167"/>
      <c r="AM44" s="167"/>
      <c r="AN44" s="167"/>
      <c r="AO44" s="167"/>
      <c r="AP44" s="167"/>
      <c r="AQ44" s="167"/>
      <c r="AR44" s="167"/>
      <c r="AS44" s="167"/>
      <c r="AT44" s="167"/>
      <c r="AU44" s="159"/>
      <c r="AV44" s="159"/>
      <c r="AW44" s="159"/>
    </row>
    <row r="45" ht="12.75" customHeight="1">
      <c r="A45" s="210">
        <v>1998</v>
      </c>
      <c r="B45" t="s" s="211">
        <v>86</v>
      </c>
      <c r="C45" s="184">
        <v>10291.016333333333</v>
      </c>
      <c r="D45" s="185">
        <v>9580.973</v>
      </c>
      <c r="E45" s="185">
        <v>710.0433333333333</v>
      </c>
      <c r="F45" s="251">
        <v>6750.364333333333</v>
      </c>
      <c r="G45" s="252">
        <v>4189.5</v>
      </c>
      <c r="H45" s="192">
        <v>-4146.115857135885</v>
      </c>
      <c r="I45" s="252">
        <v>2025.51225</v>
      </c>
      <c r="J45" s="252">
        <v>5773.600825</v>
      </c>
      <c r="K45" s="252">
        <v>535.3520833333333</v>
      </c>
      <c r="L45" s="252">
        <v>95.49066666666664</v>
      </c>
      <c r="M45" s="252">
        <v>916.0029599762271</v>
      </c>
      <c r="N45" s="252">
        <v>1753.891658778778</v>
      </c>
      <c r="O45" s="252">
        <v>225.908</v>
      </c>
      <c r="P45" s="253"/>
      <c r="Q45" s="250"/>
      <c r="R45" s="190"/>
      <c r="S45" s="167"/>
      <c r="T45" s="167"/>
      <c r="U45" s="167"/>
      <c r="V45" s="167"/>
      <c r="W45" s="167"/>
      <c r="X45" s="167"/>
      <c r="Y45" s="167"/>
      <c r="Z45" s="167"/>
      <c r="AA45" s="167"/>
      <c r="AB45" s="167"/>
      <c r="AC45" s="167"/>
      <c r="AD45" s="167"/>
      <c r="AE45" s="167"/>
      <c r="AF45" s="183"/>
      <c r="AG45" s="190"/>
      <c r="AH45" s="167"/>
      <c r="AI45" s="167"/>
      <c r="AJ45" s="167"/>
      <c r="AK45" s="167"/>
      <c r="AL45" s="167"/>
      <c r="AM45" s="167"/>
      <c r="AN45" s="167"/>
      <c r="AO45" s="167"/>
      <c r="AP45" s="167"/>
      <c r="AQ45" s="167"/>
      <c r="AR45" s="167"/>
      <c r="AS45" s="167"/>
      <c r="AT45" s="167"/>
      <c r="AU45" s="159"/>
      <c r="AV45" s="159"/>
      <c r="AW45" s="159"/>
    </row>
    <row r="46" ht="12.75" customHeight="1">
      <c r="A46" s="210">
        <v>1998</v>
      </c>
      <c r="B46" t="s" s="211">
        <v>164</v>
      </c>
      <c r="C46" s="184">
        <v>11419.162333333334</v>
      </c>
      <c r="D46" s="185">
        <v>10631.688</v>
      </c>
      <c r="E46" s="185">
        <v>787.4743333333333</v>
      </c>
      <c r="F46" s="251">
        <v>7707.365333333332</v>
      </c>
      <c r="G46" s="252">
        <v>2997.736999999999</v>
      </c>
      <c r="H46" s="192">
        <v>-4345.197897235580</v>
      </c>
      <c r="I46" s="252">
        <v>4153.50425</v>
      </c>
      <c r="J46" s="252">
        <v>8130.524425</v>
      </c>
      <c r="K46" s="252">
        <v>556.1240833333334</v>
      </c>
      <c r="L46" s="252">
        <v>104.8626666666666</v>
      </c>
      <c r="M46" s="252">
        <v>988.2006199635249</v>
      </c>
      <c r="N46" s="252">
        <v>1807.639758865774</v>
      </c>
      <c r="O46" s="252">
        <v>240.802</v>
      </c>
      <c r="P46" s="253"/>
      <c r="Q46" s="250"/>
      <c r="R46" s="190"/>
      <c r="S46" s="167"/>
      <c r="T46" s="167"/>
      <c r="U46" s="167"/>
      <c r="V46" s="167"/>
      <c r="W46" s="167"/>
      <c r="X46" s="167"/>
      <c r="Y46" s="167"/>
      <c r="Z46" s="167"/>
      <c r="AA46" s="167"/>
      <c r="AB46" s="167"/>
      <c r="AC46" s="167"/>
      <c r="AD46" s="167"/>
      <c r="AE46" s="167"/>
      <c r="AF46" s="183"/>
      <c r="AG46" s="190"/>
      <c r="AH46" s="167"/>
      <c r="AI46" s="167"/>
      <c r="AJ46" s="167"/>
      <c r="AK46" s="167"/>
      <c r="AL46" s="167"/>
      <c r="AM46" s="167"/>
      <c r="AN46" s="167"/>
      <c r="AO46" s="167"/>
      <c r="AP46" s="167"/>
      <c r="AQ46" s="167"/>
      <c r="AR46" s="167"/>
      <c r="AS46" s="167"/>
      <c r="AT46" s="167"/>
      <c r="AU46" s="159"/>
      <c r="AV46" s="159"/>
      <c r="AW46" s="159"/>
    </row>
    <row r="47" ht="12.75" customHeight="1">
      <c r="A47" s="210">
        <v>1998</v>
      </c>
      <c r="B47" t="s" s="211">
        <v>165</v>
      </c>
      <c r="C47" s="184">
        <v>11055</v>
      </c>
      <c r="D47" s="185">
        <v>10309</v>
      </c>
      <c r="E47" s="185">
        <v>746</v>
      </c>
      <c r="F47" s="251">
        <v>7993.250333333332</v>
      </c>
      <c r="G47" s="252">
        <v>3757.105999999999</v>
      </c>
      <c r="H47" s="192">
        <v>-5136.333909329761</v>
      </c>
      <c r="I47" s="252">
        <v>3239.15225</v>
      </c>
      <c r="J47" s="252">
        <v>7299.933624999999</v>
      </c>
      <c r="K47" s="252">
        <v>996.9920833333333</v>
      </c>
      <c r="L47" s="252">
        <v>151.6316666666666</v>
      </c>
      <c r="M47" s="252">
        <v>596.1611672095233</v>
      </c>
      <c r="N47" s="252">
        <v>2517.074118205952</v>
      </c>
      <c r="O47" s="252">
        <v>231.457</v>
      </c>
      <c r="P47" s="253"/>
      <c r="Q47" s="250"/>
      <c r="R47" s="190"/>
      <c r="S47" s="167"/>
      <c r="T47" s="167"/>
      <c r="U47" s="167"/>
      <c r="V47" s="167"/>
      <c r="W47" s="167"/>
      <c r="X47" s="167"/>
      <c r="Y47" s="167"/>
      <c r="Z47" s="167"/>
      <c r="AA47" s="167"/>
      <c r="AB47" s="167"/>
      <c r="AC47" s="167"/>
      <c r="AD47" s="167"/>
      <c r="AE47" s="167"/>
      <c r="AF47" s="183"/>
      <c r="AG47" s="190"/>
      <c r="AH47" s="167"/>
      <c r="AI47" s="167"/>
      <c r="AJ47" s="167"/>
      <c r="AK47" s="167"/>
      <c r="AL47" s="167"/>
      <c r="AM47" s="167"/>
      <c r="AN47" s="167"/>
      <c r="AO47" s="167"/>
      <c r="AP47" s="167"/>
      <c r="AQ47" s="167"/>
      <c r="AR47" s="167"/>
      <c r="AS47" s="167"/>
      <c r="AT47" s="167"/>
      <c r="AU47" s="159"/>
      <c r="AV47" s="159"/>
      <c r="AW47" s="159"/>
    </row>
    <row r="48" ht="12.75" customHeight="1">
      <c r="A48" s="210">
        <v>1998</v>
      </c>
      <c r="B48" t="s" s="211">
        <v>156</v>
      </c>
      <c r="C48" s="184">
        <v>10642</v>
      </c>
      <c r="D48" s="185">
        <v>9975</v>
      </c>
      <c r="E48" s="185">
        <v>667</v>
      </c>
      <c r="F48" s="251">
        <v>8929.548333333332</v>
      </c>
      <c r="G48" s="252">
        <v>4345.817999999999</v>
      </c>
      <c r="H48" s="192">
        <v>-2914.057854971067</v>
      </c>
      <c r="I48" s="252">
        <v>3867.076250000001</v>
      </c>
      <c r="J48" s="252">
        <v>5769.916424999999</v>
      </c>
      <c r="K48" s="252">
        <v>716.6540833333333</v>
      </c>
      <c r="L48" s="252">
        <v>70.86466666666665</v>
      </c>
      <c r="M48" s="252">
        <v>827.5620109192826</v>
      </c>
      <c r="N48" s="252">
        <v>2484.569107557017</v>
      </c>
      <c r="O48" s="252">
        <v>283.456</v>
      </c>
      <c r="P48" s="253"/>
      <c r="Q48" s="250"/>
      <c r="R48" s="190"/>
      <c r="S48" s="167"/>
      <c r="T48" s="167"/>
      <c r="U48" s="167"/>
      <c r="V48" s="167"/>
      <c r="W48" s="167"/>
      <c r="X48" s="167"/>
      <c r="Y48" s="167"/>
      <c r="Z48" s="167"/>
      <c r="AA48" s="167"/>
      <c r="AB48" s="167"/>
      <c r="AC48" s="167"/>
      <c r="AD48" s="167"/>
      <c r="AE48" s="167"/>
      <c r="AF48" s="183"/>
      <c r="AG48" s="190"/>
      <c r="AH48" s="167"/>
      <c r="AI48" s="167"/>
      <c r="AJ48" s="167"/>
      <c r="AK48" s="167"/>
      <c r="AL48" s="167"/>
      <c r="AM48" s="167"/>
      <c r="AN48" s="167"/>
      <c r="AO48" s="167"/>
      <c r="AP48" s="167"/>
      <c r="AQ48" s="167"/>
      <c r="AR48" s="167"/>
      <c r="AS48" s="167"/>
      <c r="AT48" s="167"/>
      <c r="AU48" s="159"/>
      <c r="AV48" s="159"/>
      <c r="AW48" s="159"/>
    </row>
    <row r="49" ht="12.75" customHeight="1">
      <c r="A49" s="210">
        <v>1998</v>
      </c>
      <c r="B49" t="s" s="211">
        <v>166</v>
      </c>
      <c r="C49" s="184">
        <v>10195</v>
      </c>
      <c r="D49" s="185">
        <v>9642</v>
      </c>
      <c r="E49" s="185">
        <v>553</v>
      </c>
      <c r="F49" s="251">
        <v>8063.806333333334</v>
      </c>
      <c r="G49" s="252">
        <v>2770.723000000001</v>
      </c>
      <c r="H49" s="192">
        <v>-3320.499240784935</v>
      </c>
      <c r="I49" s="252">
        <v>4510.32525</v>
      </c>
      <c r="J49" s="252">
        <v>6890.327424999999</v>
      </c>
      <c r="K49" s="252">
        <v>782.7580833333334</v>
      </c>
      <c r="L49" s="252">
        <v>120.0826666666667</v>
      </c>
      <c r="M49" s="252">
        <v>602.3211982076996</v>
      </c>
      <c r="N49" s="252">
        <v>2205.493680659302</v>
      </c>
      <c r="O49" s="252">
        <v>299.914</v>
      </c>
      <c r="P49" s="253"/>
      <c r="Q49" s="250"/>
      <c r="R49" s="190"/>
      <c r="S49" s="167"/>
      <c r="T49" s="167"/>
      <c r="U49" s="167"/>
      <c r="V49" s="167"/>
      <c r="W49" s="167"/>
      <c r="X49" s="167"/>
      <c r="Y49" s="167"/>
      <c r="Z49" s="167"/>
      <c r="AA49" s="167"/>
      <c r="AB49" s="167"/>
      <c r="AC49" s="167"/>
      <c r="AD49" s="167"/>
      <c r="AE49" s="167"/>
      <c r="AF49" s="183"/>
      <c r="AG49" s="190"/>
      <c r="AH49" s="167"/>
      <c r="AI49" s="167"/>
      <c r="AJ49" s="167"/>
      <c r="AK49" s="167"/>
      <c r="AL49" s="167"/>
      <c r="AM49" s="167"/>
      <c r="AN49" s="167"/>
      <c r="AO49" s="167"/>
      <c r="AP49" s="167"/>
      <c r="AQ49" s="167"/>
      <c r="AR49" s="167"/>
      <c r="AS49" s="167"/>
      <c r="AT49" s="167"/>
      <c r="AU49" s="159"/>
      <c r="AV49" s="159"/>
      <c r="AW49" s="159"/>
    </row>
    <row r="50" ht="12.75" customHeight="1">
      <c r="A50" s="210">
        <v>1998</v>
      </c>
      <c r="B50" t="s" s="211">
        <v>167</v>
      </c>
      <c r="C50" s="184">
        <v>10710</v>
      </c>
      <c r="D50" s="185">
        <v>10133</v>
      </c>
      <c r="E50" s="185">
        <v>577</v>
      </c>
      <c r="F50" s="251">
        <v>8365.576333333334</v>
      </c>
      <c r="G50" s="252">
        <v>3577.668000000001</v>
      </c>
      <c r="H50" s="192">
        <v>-3934.749483674622</v>
      </c>
      <c r="I50" s="252">
        <v>4128.12525</v>
      </c>
      <c r="J50" s="252">
        <v>7134.710725</v>
      </c>
      <c r="K50" s="252">
        <v>659.7830833333334</v>
      </c>
      <c r="L50" s="252">
        <v>119.7876666666667</v>
      </c>
      <c r="M50" s="252">
        <v>875.5731574439325</v>
      </c>
      <c r="N50" s="252">
        <v>2343.732582785221</v>
      </c>
      <c r="O50" s="252">
        <v>275.89</v>
      </c>
      <c r="P50" s="253"/>
      <c r="Q50" s="250"/>
      <c r="R50" s="190"/>
      <c r="S50" s="167"/>
      <c r="T50" s="167"/>
      <c r="U50" s="167"/>
      <c r="V50" s="167"/>
      <c r="W50" s="167"/>
      <c r="X50" s="167"/>
      <c r="Y50" s="167"/>
      <c r="Z50" s="167"/>
      <c r="AA50" s="167"/>
      <c r="AB50" s="167"/>
      <c r="AC50" s="167"/>
      <c r="AD50" s="167"/>
      <c r="AE50" s="167"/>
      <c r="AF50" s="183"/>
      <c r="AG50" s="190"/>
      <c r="AH50" s="167"/>
      <c r="AI50" s="167"/>
      <c r="AJ50" s="167"/>
      <c r="AK50" s="167"/>
      <c r="AL50" s="167"/>
      <c r="AM50" s="167"/>
      <c r="AN50" s="167"/>
      <c r="AO50" s="167"/>
      <c r="AP50" s="167"/>
      <c r="AQ50" s="167"/>
      <c r="AR50" s="167"/>
      <c r="AS50" s="167"/>
      <c r="AT50" s="167"/>
      <c r="AU50" s="159"/>
      <c r="AV50" s="159"/>
      <c r="AW50" s="159"/>
    </row>
    <row r="51" ht="12.75" customHeight="1">
      <c r="A51" s="210">
        <v>1998</v>
      </c>
      <c r="B51" t="s" s="211">
        <v>168</v>
      </c>
      <c r="C51" s="184">
        <v>10921</v>
      </c>
      <c r="D51" s="185">
        <v>10255</v>
      </c>
      <c r="E51" s="185">
        <v>666</v>
      </c>
      <c r="F51" s="251">
        <v>7222.893333333333</v>
      </c>
      <c r="G51" s="252">
        <v>3974.456</v>
      </c>
      <c r="H51" s="192">
        <v>-3950.584560975694</v>
      </c>
      <c r="I51" s="252">
        <v>2521.512249999999</v>
      </c>
      <c r="J51" s="252">
        <v>6199.526725</v>
      </c>
      <c r="K51" s="252">
        <v>726.9250833333333</v>
      </c>
      <c r="L51" s="252">
        <v>150.9216666666667</v>
      </c>
      <c r="M51" s="252">
        <v>1018.291126480717</v>
      </c>
      <c r="N51" s="252">
        <v>1866.864629123076</v>
      </c>
      <c r="O51" s="252">
        <v>239.931</v>
      </c>
      <c r="P51" s="253"/>
      <c r="Q51" s="250"/>
      <c r="R51" s="190"/>
      <c r="S51" s="167"/>
      <c r="T51" s="167"/>
      <c r="U51" s="167"/>
      <c r="V51" s="167"/>
      <c r="W51" s="167"/>
      <c r="X51" s="167"/>
      <c r="Y51" s="167"/>
      <c r="Z51" s="167"/>
      <c r="AA51" s="167"/>
      <c r="AB51" s="167"/>
      <c r="AC51" s="167"/>
      <c r="AD51" s="167"/>
      <c r="AE51" s="167"/>
      <c r="AF51" s="183"/>
      <c r="AG51" s="190"/>
      <c r="AH51" s="167"/>
      <c r="AI51" s="167"/>
      <c r="AJ51" s="167"/>
      <c r="AK51" s="167"/>
      <c r="AL51" s="167"/>
      <c r="AM51" s="167"/>
      <c r="AN51" s="167"/>
      <c r="AO51" s="167"/>
      <c r="AP51" s="167"/>
      <c r="AQ51" s="167"/>
      <c r="AR51" s="167"/>
      <c r="AS51" s="167"/>
      <c r="AT51" s="167"/>
      <c r="AU51" s="159"/>
      <c r="AV51" s="159"/>
      <c r="AW51" s="159"/>
    </row>
    <row r="52" ht="12.75" customHeight="1">
      <c r="A52" s="210">
        <v>1998</v>
      </c>
      <c r="B52" t="s" s="211">
        <v>169</v>
      </c>
      <c r="C52" s="184">
        <v>10968</v>
      </c>
      <c r="D52" s="185">
        <v>10303</v>
      </c>
      <c r="E52" s="185">
        <v>665</v>
      </c>
      <c r="F52" s="251">
        <v>7374.247333333333</v>
      </c>
      <c r="G52" s="252">
        <v>3936.845</v>
      </c>
      <c r="H52" s="192">
        <v>-3917.692001604176</v>
      </c>
      <c r="I52" s="252">
        <v>2669.630249999999</v>
      </c>
      <c r="J52" s="252">
        <v>6721.537925</v>
      </c>
      <c r="K52" s="252">
        <v>767.7720833333334</v>
      </c>
      <c r="L52" s="252">
        <v>195.3606666666667</v>
      </c>
      <c r="M52" s="252">
        <v>1224.955075951359</v>
      </c>
      <c r="N52" s="252">
        <v>1663.1508192222</v>
      </c>
      <c r="O52" s="252">
        <v>255.453</v>
      </c>
      <c r="P52" s="253"/>
      <c r="Q52" s="250"/>
      <c r="R52" s="190"/>
      <c r="S52" s="167"/>
      <c r="T52" s="167"/>
      <c r="U52" s="167"/>
      <c r="V52" s="167"/>
      <c r="W52" s="167"/>
      <c r="X52" s="167"/>
      <c r="Y52" s="167"/>
      <c r="Z52" s="167"/>
      <c r="AA52" s="167"/>
      <c r="AB52" s="167"/>
      <c r="AC52" s="167"/>
      <c r="AD52" s="167"/>
      <c r="AE52" s="167"/>
      <c r="AF52" s="183"/>
      <c r="AG52" s="190"/>
      <c r="AH52" s="167"/>
      <c r="AI52" s="167"/>
      <c r="AJ52" s="167"/>
      <c r="AK52" s="167"/>
      <c r="AL52" s="167"/>
      <c r="AM52" s="167"/>
      <c r="AN52" s="167"/>
      <c r="AO52" s="167"/>
      <c r="AP52" s="167"/>
      <c r="AQ52" s="167"/>
      <c r="AR52" s="167"/>
      <c r="AS52" s="167"/>
      <c r="AT52" s="167"/>
      <c r="AU52" s="159"/>
      <c r="AV52" s="159"/>
      <c r="AW52" s="159"/>
    </row>
    <row r="53" ht="12.75" customHeight="1">
      <c r="A53" s="210">
        <v>1998</v>
      </c>
      <c r="B53" t="s" s="211">
        <v>170</v>
      </c>
      <c r="C53" s="184">
        <v>11438</v>
      </c>
      <c r="D53" s="185">
        <v>10745</v>
      </c>
      <c r="E53" s="185">
        <v>693</v>
      </c>
      <c r="F53" s="251">
        <v>8172.595333333333</v>
      </c>
      <c r="G53" s="252">
        <v>4367.95</v>
      </c>
      <c r="H53" s="192">
        <v>-4237.652707012016</v>
      </c>
      <c r="I53" s="252">
        <v>3236.71225</v>
      </c>
      <c r="J53" s="252">
        <v>6993.681724999999</v>
      </c>
      <c r="K53" s="252">
        <v>567.9330833333333</v>
      </c>
      <c r="L53" s="252">
        <v>146.5986666666667</v>
      </c>
      <c r="M53" s="252">
        <v>927.3069343852517</v>
      </c>
      <c r="N53" s="252">
        <v>1829.324583063935</v>
      </c>
      <c r="O53" s="252">
        <v>269.851</v>
      </c>
      <c r="P53" s="253"/>
      <c r="Q53" s="250"/>
      <c r="R53" s="190"/>
      <c r="S53" s="167"/>
      <c r="T53" s="167"/>
      <c r="U53" s="167"/>
      <c r="V53" s="167"/>
      <c r="W53" s="167"/>
      <c r="X53" s="167"/>
      <c r="Y53" s="167"/>
      <c r="Z53" s="167"/>
      <c r="AA53" s="167"/>
      <c r="AB53" s="167"/>
      <c r="AC53" s="167"/>
      <c r="AD53" s="167"/>
      <c r="AE53" s="167"/>
      <c r="AF53" s="183"/>
      <c r="AG53" s="190"/>
      <c r="AH53" s="167"/>
      <c r="AI53" s="167"/>
      <c r="AJ53" s="167"/>
      <c r="AK53" s="167"/>
      <c r="AL53" s="167"/>
      <c r="AM53" s="167"/>
      <c r="AN53" s="167"/>
      <c r="AO53" s="167"/>
      <c r="AP53" s="167"/>
      <c r="AQ53" s="167"/>
      <c r="AR53" s="167"/>
      <c r="AS53" s="167"/>
      <c r="AT53" s="167"/>
      <c r="AU53" s="159"/>
      <c r="AV53" s="159"/>
      <c r="AW53" s="159"/>
    </row>
    <row r="54" ht="12.75" customHeight="1">
      <c r="A54" s="210">
        <v>1998</v>
      </c>
      <c r="B54" t="s" s="211">
        <v>171</v>
      </c>
      <c r="C54" s="184">
        <v>11192</v>
      </c>
      <c r="D54" s="185">
        <v>10429</v>
      </c>
      <c r="E54" s="185">
        <v>763</v>
      </c>
      <c r="F54" s="251">
        <v>6942.243333333333</v>
      </c>
      <c r="G54" s="252">
        <v>3357.106</v>
      </c>
      <c r="H54" s="192">
        <v>-5224.792809087981</v>
      </c>
      <c r="I54" s="252">
        <v>2976.66325</v>
      </c>
      <c r="J54" s="252">
        <v>7672.780524999999</v>
      </c>
      <c r="K54" s="252">
        <v>608.4740833333334</v>
      </c>
      <c r="L54" s="252">
        <v>225.1416666666667</v>
      </c>
      <c r="M54" s="252">
        <v>1005.526526164908</v>
      </c>
      <c r="N54" s="252">
        <v>1917.534476919557</v>
      </c>
      <c r="O54" s="252">
        <v>328.757</v>
      </c>
      <c r="P54" s="253"/>
      <c r="Q54" s="250"/>
      <c r="R54" s="190"/>
      <c r="S54" s="167"/>
      <c r="T54" s="167"/>
      <c r="U54" s="167"/>
      <c r="V54" s="167"/>
      <c r="W54" s="167"/>
      <c r="X54" s="167"/>
      <c r="Y54" s="167"/>
      <c r="Z54" s="167"/>
      <c r="AA54" s="167"/>
      <c r="AB54" s="167"/>
      <c r="AC54" s="167"/>
      <c r="AD54" s="167"/>
      <c r="AE54" s="167"/>
      <c r="AF54" s="183"/>
      <c r="AG54" s="190"/>
      <c r="AH54" s="167"/>
      <c r="AI54" s="167"/>
      <c r="AJ54" s="167"/>
      <c r="AK54" s="167"/>
      <c r="AL54" s="167"/>
      <c r="AM54" s="167"/>
      <c r="AN54" s="167"/>
      <c r="AO54" s="167"/>
      <c r="AP54" s="167"/>
      <c r="AQ54" s="167"/>
      <c r="AR54" s="167"/>
      <c r="AS54" s="167"/>
      <c r="AT54" s="167"/>
      <c r="AU54" s="159"/>
      <c r="AV54" s="159"/>
      <c r="AW54" s="159"/>
    </row>
    <row r="55" ht="12.75" customHeight="1">
      <c r="A55" s="212">
        <v>1998</v>
      </c>
      <c r="B55" t="s" s="213">
        <v>99</v>
      </c>
      <c r="C55" s="214">
        <v>12344</v>
      </c>
      <c r="D55" s="215">
        <v>11533</v>
      </c>
      <c r="E55" s="215">
        <v>811</v>
      </c>
      <c r="F55" s="254">
        <v>8789.019333333334</v>
      </c>
      <c r="G55" s="255">
        <v>5412.968000000001</v>
      </c>
      <c r="H55" s="216">
        <v>-4087.999788863663</v>
      </c>
      <c r="I55" s="255">
        <v>2751.613249999999</v>
      </c>
      <c r="J55" s="255">
        <v>6690.207524999999</v>
      </c>
      <c r="K55" s="255">
        <v>624.4380833333333</v>
      </c>
      <c r="L55" s="255">
        <v>163.5896666666667</v>
      </c>
      <c r="M55" s="255">
        <v>1375.283621659102</v>
      </c>
      <c r="N55" s="255">
        <v>1985.537552189432</v>
      </c>
      <c r="O55" s="255">
        <v>170.851</v>
      </c>
      <c r="P55" s="253"/>
      <c r="Q55" s="250"/>
      <c r="R55" s="190"/>
      <c r="S55" s="167"/>
      <c r="T55" s="167"/>
      <c r="U55" s="167"/>
      <c r="V55" s="167"/>
      <c r="W55" s="167"/>
      <c r="X55" s="167"/>
      <c r="Y55" s="167"/>
      <c r="Z55" s="167"/>
      <c r="AA55" s="167"/>
      <c r="AB55" s="167"/>
      <c r="AC55" s="167"/>
      <c r="AD55" s="167"/>
      <c r="AE55" s="167"/>
      <c r="AF55" s="183"/>
      <c r="AG55" s="190"/>
      <c r="AH55" s="167"/>
      <c r="AI55" s="167"/>
      <c r="AJ55" s="167"/>
      <c r="AK55" s="167"/>
      <c r="AL55" s="167"/>
      <c r="AM55" s="167"/>
      <c r="AN55" s="167"/>
      <c r="AO55" s="167"/>
      <c r="AP55" s="167"/>
      <c r="AQ55" s="167"/>
      <c r="AR55" s="167"/>
      <c r="AS55" s="167"/>
      <c r="AT55" s="167"/>
      <c r="AU55" s="159"/>
      <c r="AV55" s="159"/>
      <c r="AW55" s="159"/>
    </row>
    <row r="56" ht="12.75" customHeight="1">
      <c r="A56" s="258">
        <v>1999</v>
      </c>
      <c r="B56" t="s" s="218">
        <v>100</v>
      </c>
      <c r="C56" s="256">
        <v>11708.772236671583</v>
      </c>
      <c r="D56" s="257">
        <v>10885.476150128708</v>
      </c>
      <c r="E56" s="257">
        <v>823.2960865428748</v>
      </c>
      <c r="F56" s="259">
        <v>8203.132666666666</v>
      </c>
      <c r="G56" s="260">
        <v>4795.198</v>
      </c>
      <c r="H56" s="221">
        <v>-4724.931805996995</v>
      </c>
      <c r="I56" s="260">
        <v>2928.6255</v>
      </c>
      <c r="J56" s="260">
        <v>6686.686088333333</v>
      </c>
      <c r="K56" s="260">
        <v>479.3091666666667</v>
      </c>
      <c r="L56" s="260">
        <v>339.78375</v>
      </c>
      <c r="M56" s="260">
        <v>733.2392765892257</v>
      </c>
      <c r="N56" s="260">
        <v>1839.635910919555</v>
      </c>
      <c r="O56" s="260">
        <v>186.648</v>
      </c>
      <c r="P56" s="253"/>
      <c r="Q56" s="250"/>
      <c r="R56" s="190"/>
      <c r="S56" s="167"/>
      <c r="T56" s="167"/>
      <c r="U56" s="167"/>
      <c r="V56" s="167"/>
      <c r="W56" s="167"/>
      <c r="X56" s="167"/>
      <c r="Y56" s="167"/>
      <c r="Z56" s="167"/>
      <c r="AA56" s="167"/>
      <c r="AB56" s="167"/>
      <c r="AC56" s="167"/>
      <c r="AD56" s="167"/>
      <c r="AE56" s="167"/>
      <c r="AF56" s="183"/>
      <c r="AG56" s="190"/>
      <c r="AH56" s="167"/>
      <c r="AI56" s="167"/>
      <c r="AJ56" s="167"/>
      <c r="AK56" s="167"/>
      <c r="AL56" s="167"/>
      <c r="AM56" s="167"/>
      <c r="AN56" s="167"/>
      <c r="AO56" s="167"/>
      <c r="AP56" s="167"/>
      <c r="AQ56" s="167"/>
      <c r="AR56" s="167"/>
      <c r="AS56" s="167"/>
      <c r="AT56" s="167"/>
      <c r="AU56" s="159"/>
      <c r="AV56" s="159"/>
      <c r="AW56" s="159"/>
    </row>
    <row r="57" ht="12.75" customHeight="1">
      <c r="A57" s="261">
        <v>1999</v>
      </c>
      <c r="B57" t="s" s="211">
        <v>86</v>
      </c>
      <c r="C57" s="251">
        <v>10730.030144784749</v>
      </c>
      <c r="D57" s="252">
        <v>9994.544511115913</v>
      </c>
      <c r="E57" s="252">
        <v>735.4856336688356</v>
      </c>
      <c r="F57" s="262">
        <v>7340.966666666667</v>
      </c>
      <c r="G57" s="263">
        <v>4154.58</v>
      </c>
      <c r="H57" s="192">
        <v>-3886.593702633753</v>
      </c>
      <c r="I57" s="263">
        <v>2781.2535</v>
      </c>
      <c r="J57" s="263">
        <v>6271.318055033334</v>
      </c>
      <c r="K57" s="263">
        <v>405.1331666666667</v>
      </c>
      <c r="L57" s="263">
        <v>368.82375</v>
      </c>
      <c r="M57" s="263">
        <v>1407.359286966758</v>
      </c>
      <c r="N57" s="263">
        <v>1840.197851233844</v>
      </c>
      <c r="O57" s="263">
        <v>225.557</v>
      </c>
      <c r="P57" s="253"/>
      <c r="Q57" s="250"/>
      <c r="R57" s="253"/>
      <c r="S57" s="167"/>
      <c r="T57" s="167"/>
      <c r="U57" s="167"/>
      <c r="V57" s="167"/>
      <c r="W57" s="167"/>
      <c r="X57" s="167"/>
      <c r="Y57" s="167"/>
      <c r="Z57" s="167"/>
      <c r="AA57" s="167"/>
      <c r="AB57" s="167"/>
      <c r="AC57" s="167"/>
      <c r="AD57" s="167"/>
      <c r="AE57" s="167"/>
      <c r="AF57" s="264"/>
      <c r="AG57" s="253"/>
      <c r="AH57" s="167"/>
      <c r="AI57" s="167"/>
      <c r="AJ57" s="167"/>
      <c r="AK57" s="167"/>
      <c r="AL57" s="167"/>
      <c r="AM57" s="167"/>
      <c r="AN57" s="167"/>
      <c r="AO57" s="167"/>
      <c r="AP57" s="167"/>
      <c r="AQ57" s="167"/>
      <c r="AR57" s="167"/>
      <c r="AS57" s="167"/>
      <c r="AT57" s="167"/>
      <c r="AU57" s="159"/>
      <c r="AV57" s="159"/>
      <c r="AW57" s="159"/>
    </row>
    <row r="58" ht="12.75" customHeight="1">
      <c r="A58" s="261">
        <v>1999</v>
      </c>
      <c r="B58" t="s" s="211">
        <v>164</v>
      </c>
      <c r="C58" s="251">
        <v>11943.758761859537</v>
      </c>
      <c r="D58" s="252">
        <v>11150.8788958638</v>
      </c>
      <c r="E58" s="252">
        <v>792.8798659957398</v>
      </c>
      <c r="F58" s="251">
        <v>7479.040666666667</v>
      </c>
      <c r="G58" s="252">
        <v>3986.684999999999</v>
      </c>
      <c r="H58" s="192">
        <v>-3831.804723784430</v>
      </c>
      <c r="I58" s="252">
        <v>3227.5385</v>
      </c>
      <c r="J58" s="252">
        <v>6932.742644733333</v>
      </c>
      <c r="K58" s="252">
        <v>264.8171666666667</v>
      </c>
      <c r="L58" s="252">
        <v>144.05375</v>
      </c>
      <c r="M58" s="252">
        <v>1692.422458536114</v>
      </c>
      <c r="N58" s="252">
        <v>1939.786454253879</v>
      </c>
      <c r="O58" s="252">
        <v>236.163</v>
      </c>
      <c r="P58" s="253"/>
      <c r="Q58" s="250"/>
      <c r="R58" s="253"/>
      <c r="S58" s="167"/>
      <c r="T58" s="167"/>
      <c r="U58" s="167"/>
      <c r="V58" s="167"/>
      <c r="W58" s="167"/>
      <c r="X58" s="167"/>
      <c r="Y58" s="167"/>
      <c r="Z58" s="167"/>
      <c r="AA58" s="167"/>
      <c r="AB58" s="167"/>
      <c r="AC58" s="167"/>
      <c r="AD58" s="167"/>
      <c r="AE58" s="167"/>
      <c r="AF58" s="264"/>
      <c r="AG58" s="253"/>
      <c r="AH58" s="167"/>
      <c r="AI58" s="167"/>
      <c r="AJ58" s="167"/>
      <c r="AK58" s="167"/>
      <c r="AL58" s="167"/>
      <c r="AM58" s="167"/>
      <c r="AN58" s="167"/>
      <c r="AO58" s="167"/>
      <c r="AP58" s="167"/>
      <c r="AQ58" s="167"/>
      <c r="AR58" s="167"/>
      <c r="AS58" s="167"/>
      <c r="AT58" s="167"/>
      <c r="AU58" s="159"/>
      <c r="AV58" s="159"/>
      <c r="AW58" s="159"/>
    </row>
    <row r="59" ht="12.75" customHeight="1">
      <c r="A59" s="261">
        <v>1999</v>
      </c>
      <c r="B59" t="s" s="211">
        <v>165</v>
      </c>
      <c r="C59" s="251">
        <v>11601.740778675678</v>
      </c>
      <c r="D59" s="252">
        <v>10866.244864587536</v>
      </c>
      <c r="E59" s="252">
        <v>735.4959140881424</v>
      </c>
      <c r="F59" s="251">
        <v>7570.513000000001</v>
      </c>
      <c r="G59" s="252">
        <v>4056.065000000001</v>
      </c>
      <c r="H59" s="192">
        <v>-4764.698536966287</v>
      </c>
      <c r="I59" s="252">
        <v>2948.3325</v>
      </c>
      <c r="J59" s="252">
        <v>7260.245256233334</v>
      </c>
      <c r="K59" s="252">
        <v>566.1155</v>
      </c>
      <c r="L59" s="252">
        <v>181.37675</v>
      </c>
      <c r="M59" s="252">
        <v>1248.572099899402</v>
      </c>
      <c r="N59" s="252">
        <v>2086.096630632355</v>
      </c>
      <c r="O59" s="252">
        <v>169.308</v>
      </c>
      <c r="P59" s="253"/>
      <c r="Q59" s="250"/>
      <c r="R59" s="253"/>
      <c r="S59" s="167"/>
      <c r="T59" s="167"/>
      <c r="U59" s="167"/>
      <c r="V59" s="167"/>
      <c r="W59" s="167"/>
      <c r="X59" s="167"/>
      <c r="Y59" s="167"/>
      <c r="Z59" s="167"/>
      <c r="AA59" s="167"/>
      <c r="AB59" s="167"/>
      <c r="AC59" s="167"/>
      <c r="AD59" s="167"/>
      <c r="AE59" s="167"/>
      <c r="AF59" s="264"/>
      <c r="AG59" s="253"/>
      <c r="AH59" s="167"/>
      <c r="AI59" s="167"/>
      <c r="AJ59" s="167"/>
      <c r="AK59" s="167"/>
      <c r="AL59" s="167"/>
      <c r="AM59" s="167"/>
      <c r="AN59" s="167"/>
      <c r="AO59" s="167"/>
      <c r="AP59" s="167"/>
      <c r="AQ59" s="167"/>
      <c r="AR59" s="167"/>
      <c r="AS59" s="167"/>
      <c r="AT59" s="167"/>
      <c r="AU59" s="159"/>
      <c r="AV59" s="159"/>
      <c r="AW59" s="159"/>
    </row>
    <row r="60" ht="12.75" customHeight="1">
      <c r="A60" s="261">
        <v>1999</v>
      </c>
      <c r="B60" t="s" s="211">
        <v>156</v>
      </c>
      <c r="C60" s="251">
        <v>11067.839063077907</v>
      </c>
      <c r="D60" s="252">
        <v>10386.749606574152</v>
      </c>
      <c r="E60" s="252">
        <v>681.089456503754</v>
      </c>
      <c r="F60" s="251">
        <v>8201.079</v>
      </c>
      <c r="G60" s="252">
        <v>4243.517</v>
      </c>
      <c r="H60" s="192">
        <v>-4290.461839125805</v>
      </c>
      <c r="I60" s="252">
        <v>3420.5505</v>
      </c>
      <c r="J60" s="252">
        <v>6920.473353433334</v>
      </c>
      <c r="K60" s="252">
        <v>537.0115000000001</v>
      </c>
      <c r="L60" s="252">
        <v>201.85875</v>
      </c>
      <c r="M60" s="252">
        <v>1055.840216353530</v>
      </c>
      <c r="N60" s="252">
        <v>2181.531952046001</v>
      </c>
      <c r="O60" s="252">
        <v>191.243</v>
      </c>
      <c r="P60" s="253"/>
      <c r="Q60" s="250"/>
      <c r="R60" s="253"/>
      <c r="S60" s="167"/>
      <c r="T60" s="167"/>
      <c r="U60" s="167"/>
      <c r="V60" s="167"/>
      <c r="W60" s="167"/>
      <c r="X60" s="167"/>
      <c r="Y60" s="167"/>
      <c r="Z60" s="167"/>
      <c r="AA60" s="167"/>
      <c r="AB60" s="167"/>
      <c r="AC60" s="167"/>
      <c r="AD60" s="167"/>
      <c r="AE60" s="167"/>
      <c r="AF60" s="264"/>
      <c r="AG60" s="253"/>
      <c r="AH60" s="167"/>
      <c r="AI60" s="167"/>
      <c r="AJ60" s="167"/>
      <c r="AK60" s="167"/>
      <c r="AL60" s="167"/>
      <c r="AM60" s="167"/>
      <c r="AN60" s="167"/>
      <c r="AO60" s="167"/>
      <c r="AP60" s="167"/>
      <c r="AQ60" s="167"/>
      <c r="AR60" s="167"/>
      <c r="AS60" s="167"/>
      <c r="AT60" s="167"/>
      <c r="AU60" s="159"/>
      <c r="AV60" s="159"/>
      <c r="AW60" s="159"/>
    </row>
    <row r="61" ht="12.75" customHeight="1">
      <c r="A61" s="261">
        <v>1999</v>
      </c>
      <c r="B61" t="s" s="211">
        <v>166</v>
      </c>
      <c r="C61" s="251">
        <v>10390.767459726783</v>
      </c>
      <c r="D61" s="252">
        <v>9784.146266106891</v>
      </c>
      <c r="E61" s="252">
        <v>606.6211936198928</v>
      </c>
      <c r="F61" s="251">
        <v>6930.847999999999</v>
      </c>
      <c r="G61" s="252">
        <v>3512.976</v>
      </c>
      <c r="H61" s="192">
        <v>-4347.550181541948</v>
      </c>
      <c r="I61" s="252">
        <v>3028.9935</v>
      </c>
      <c r="J61" s="252">
        <v>6577.546162333333</v>
      </c>
      <c r="K61" s="252">
        <v>388.8785</v>
      </c>
      <c r="L61" s="252">
        <v>199.73475</v>
      </c>
      <c r="M61" s="252">
        <v>976.4685920752268</v>
      </c>
      <c r="N61" s="252">
        <v>1964.609861283842</v>
      </c>
      <c r="O61" s="252">
        <v>205.181</v>
      </c>
      <c r="P61" s="253"/>
      <c r="Q61" s="250"/>
      <c r="R61" s="253"/>
      <c r="S61" s="167"/>
      <c r="T61" s="167"/>
      <c r="U61" s="167"/>
      <c r="V61" s="167"/>
      <c r="W61" s="167"/>
      <c r="X61" s="167"/>
      <c r="Y61" s="167"/>
      <c r="Z61" s="167"/>
      <c r="AA61" s="167"/>
      <c r="AB61" s="167"/>
      <c r="AC61" s="167"/>
      <c r="AD61" s="167"/>
      <c r="AE61" s="167"/>
      <c r="AF61" s="264"/>
      <c r="AG61" s="253"/>
      <c r="AH61" s="167"/>
      <c r="AI61" s="167"/>
      <c r="AJ61" s="167"/>
      <c r="AK61" s="167"/>
      <c r="AL61" s="167"/>
      <c r="AM61" s="167"/>
      <c r="AN61" s="167"/>
      <c r="AO61" s="167"/>
      <c r="AP61" s="167"/>
      <c r="AQ61" s="167"/>
      <c r="AR61" s="167"/>
      <c r="AS61" s="167"/>
      <c r="AT61" s="167"/>
      <c r="AU61" s="159"/>
      <c r="AV61" s="159"/>
      <c r="AW61" s="159"/>
    </row>
    <row r="62" ht="12.75" customHeight="1">
      <c r="A62" s="261">
        <v>1999</v>
      </c>
      <c r="B62" t="s" s="211">
        <v>167</v>
      </c>
      <c r="C62" s="251">
        <v>11539.538888828138</v>
      </c>
      <c r="D62" s="252">
        <v>10805.303214073663</v>
      </c>
      <c r="E62" s="252">
        <v>734.2356747544736</v>
      </c>
      <c r="F62" s="251">
        <v>8776.195</v>
      </c>
      <c r="G62" s="252">
        <v>4208.514999999999</v>
      </c>
      <c r="H62" s="192">
        <v>-4297.749968079622</v>
      </c>
      <c r="I62" s="252">
        <v>3948.652833333333</v>
      </c>
      <c r="J62" s="252">
        <v>8022.081043033333</v>
      </c>
      <c r="K62" s="252">
        <v>619.0271666666666</v>
      </c>
      <c r="L62" s="252">
        <v>172.33875</v>
      </c>
      <c r="M62" s="252">
        <v>1090.290205705651</v>
      </c>
      <c r="N62" s="252">
        <v>1761.300380751937</v>
      </c>
      <c r="O62" s="252">
        <v>192.102</v>
      </c>
      <c r="P62" s="253"/>
      <c r="Q62" s="250"/>
      <c r="R62" s="253"/>
      <c r="S62" s="167"/>
      <c r="T62" s="167"/>
      <c r="U62" s="167"/>
      <c r="V62" s="167"/>
      <c r="W62" s="167"/>
      <c r="X62" s="167"/>
      <c r="Y62" s="167"/>
      <c r="Z62" s="167"/>
      <c r="AA62" s="167"/>
      <c r="AB62" s="167"/>
      <c r="AC62" s="167"/>
      <c r="AD62" s="167"/>
      <c r="AE62" s="167"/>
      <c r="AF62" s="264"/>
      <c r="AG62" s="253"/>
      <c r="AH62" s="167"/>
      <c r="AI62" s="167"/>
      <c r="AJ62" s="167"/>
      <c r="AK62" s="167"/>
      <c r="AL62" s="167"/>
      <c r="AM62" s="167"/>
      <c r="AN62" s="167"/>
      <c r="AO62" s="167"/>
      <c r="AP62" s="167"/>
      <c r="AQ62" s="167"/>
      <c r="AR62" s="167"/>
      <c r="AS62" s="167"/>
      <c r="AT62" s="167"/>
      <c r="AU62" s="159"/>
      <c r="AV62" s="159"/>
      <c r="AW62" s="159"/>
    </row>
    <row r="63" ht="12.75" customHeight="1">
      <c r="A63" s="261">
        <v>1999</v>
      </c>
      <c r="B63" t="s" s="211">
        <v>168</v>
      </c>
      <c r="C63" s="251">
        <v>11595.211842844148</v>
      </c>
      <c r="D63" s="252">
        <v>10967.789889765259</v>
      </c>
      <c r="E63" s="252">
        <v>627.4219530788882</v>
      </c>
      <c r="F63" s="251">
        <v>8806.644</v>
      </c>
      <c r="G63" s="252">
        <v>4923.102</v>
      </c>
      <c r="H63" s="192">
        <v>-4142.609126432872</v>
      </c>
      <c r="I63" s="252">
        <v>3407.332833333333</v>
      </c>
      <c r="J63" s="252">
        <v>7328.107663833332</v>
      </c>
      <c r="K63" s="252">
        <v>476.2091666666667</v>
      </c>
      <c r="L63" s="252">
        <v>146.67475</v>
      </c>
      <c r="M63" s="252">
        <v>1178.205673398941</v>
      </c>
      <c r="N63" s="252">
        <v>1729.574385998480</v>
      </c>
      <c r="O63" s="252">
        <v>222.052</v>
      </c>
      <c r="P63" s="253"/>
      <c r="Q63" s="250"/>
      <c r="R63" s="253"/>
      <c r="S63" s="167"/>
      <c r="T63" s="167"/>
      <c r="U63" s="167"/>
      <c r="V63" s="167"/>
      <c r="W63" s="167"/>
      <c r="X63" s="167"/>
      <c r="Y63" s="167"/>
      <c r="Z63" s="167"/>
      <c r="AA63" s="167"/>
      <c r="AB63" s="167"/>
      <c r="AC63" s="167"/>
      <c r="AD63" s="167"/>
      <c r="AE63" s="167"/>
      <c r="AF63" s="264"/>
      <c r="AG63" s="253"/>
      <c r="AH63" s="167"/>
      <c r="AI63" s="167"/>
      <c r="AJ63" s="167"/>
      <c r="AK63" s="167"/>
      <c r="AL63" s="167"/>
      <c r="AM63" s="167"/>
      <c r="AN63" s="167"/>
      <c r="AO63" s="167"/>
      <c r="AP63" s="167"/>
      <c r="AQ63" s="167"/>
      <c r="AR63" s="167"/>
      <c r="AS63" s="167"/>
      <c r="AT63" s="167"/>
      <c r="AU63" s="159"/>
      <c r="AV63" s="159"/>
      <c r="AW63" s="159"/>
    </row>
    <row r="64" ht="12.75" customHeight="1">
      <c r="A64" s="261">
        <v>1999</v>
      </c>
      <c r="B64" t="s" s="211">
        <v>169</v>
      </c>
      <c r="C64" s="251">
        <v>11179.924046034026</v>
      </c>
      <c r="D64" s="252">
        <v>10488.519018495977</v>
      </c>
      <c r="E64" s="252">
        <v>691.4050275380484</v>
      </c>
      <c r="F64" s="251">
        <v>7495.288999999999</v>
      </c>
      <c r="G64" s="252">
        <v>4117.87</v>
      </c>
      <c r="H64" s="192">
        <v>-5487.372585309153</v>
      </c>
      <c r="I64" s="252">
        <v>2994.273833333333</v>
      </c>
      <c r="J64" s="252">
        <v>8239.834064933331</v>
      </c>
      <c r="K64" s="252">
        <v>383.1451666666667</v>
      </c>
      <c r="L64" s="252">
        <v>316.43875</v>
      </c>
      <c r="M64" s="252">
        <v>1362.718858509363</v>
      </c>
      <c r="N64" s="252">
        <v>1671.237628885186</v>
      </c>
      <c r="O64" s="252">
        <v>188.859</v>
      </c>
      <c r="P64" s="253"/>
      <c r="Q64" s="250"/>
      <c r="R64" s="253"/>
      <c r="S64" s="167"/>
      <c r="T64" s="167"/>
      <c r="U64" s="167"/>
      <c r="V64" s="167"/>
      <c r="W64" s="167"/>
      <c r="X64" s="167"/>
      <c r="Y64" s="167"/>
      <c r="Z64" s="167"/>
      <c r="AA64" s="167"/>
      <c r="AB64" s="167"/>
      <c r="AC64" s="167"/>
      <c r="AD64" s="167"/>
      <c r="AE64" s="167"/>
      <c r="AF64" s="264"/>
      <c r="AG64" s="253"/>
      <c r="AH64" s="167"/>
      <c r="AI64" s="167"/>
      <c r="AJ64" s="167"/>
      <c r="AK64" s="167"/>
      <c r="AL64" s="167"/>
      <c r="AM64" s="167"/>
      <c r="AN64" s="167"/>
      <c r="AO64" s="167"/>
      <c r="AP64" s="167"/>
      <c r="AQ64" s="167"/>
      <c r="AR64" s="167"/>
      <c r="AS64" s="167"/>
      <c r="AT64" s="167"/>
      <c r="AU64" s="159"/>
      <c r="AV64" s="159"/>
      <c r="AW64" s="159"/>
    </row>
    <row r="65" ht="12.75" customHeight="1">
      <c r="A65" s="261">
        <v>1999</v>
      </c>
      <c r="B65" t="s" s="211">
        <v>170</v>
      </c>
      <c r="C65" s="251">
        <v>11888.644473959775</v>
      </c>
      <c r="D65" s="252">
        <v>11109.319528131406</v>
      </c>
      <c r="E65" s="252">
        <v>779.3249458283708</v>
      </c>
      <c r="F65" s="251">
        <v>8602.740666666667</v>
      </c>
      <c r="G65" s="252">
        <v>4774.498000000001</v>
      </c>
      <c r="H65" s="192">
        <v>-4680.781408316670</v>
      </c>
      <c r="I65" s="252">
        <v>3396.058166666667</v>
      </c>
      <c r="J65" s="252">
        <v>7668.380408833334</v>
      </c>
      <c r="K65" s="252">
        <v>432.1845</v>
      </c>
      <c r="L65" s="252">
        <v>399.71075</v>
      </c>
      <c r="M65" s="252">
        <v>920.4865355309545</v>
      </c>
      <c r="N65" s="252">
        <v>1361.419451680958</v>
      </c>
      <c r="O65" s="252">
        <v>165.041</v>
      </c>
      <c r="P65" s="253"/>
      <c r="Q65" s="250"/>
      <c r="R65" s="253"/>
      <c r="S65" s="167"/>
      <c r="T65" s="167"/>
      <c r="U65" s="167"/>
      <c r="V65" s="167"/>
      <c r="W65" s="167"/>
      <c r="X65" s="167"/>
      <c r="Y65" s="167"/>
      <c r="Z65" s="167"/>
      <c r="AA65" s="167"/>
      <c r="AB65" s="167"/>
      <c r="AC65" s="167"/>
      <c r="AD65" s="167"/>
      <c r="AE65" s="167"/>
      <c r="AF65" s="264"/>
      <c r="AG65" s="253"/>
      <c r="AH65" s="167"/>
      <c r="AI65" s="167"/>
      <c r="AJ65" s="167"/>
      <c r="AK65" s="167"/>
      <c r="AL65" s="167"/>
      <c r="AM65" s="167"/>
      <c r="AN65" s="167"/>
      <c r="AO65" s="167"/>
      <c r="AP65" s="167"/>
      <c r="AQ65" s="167"/>
      <c r="AR65" s="167"/>
      <c r="AS65" s="167"/>
      <c r="AT65" s="167"/>
      <c r="AU65" s="159"/>
      <c r="AV65" s="159"/>
      <c r="AW65" s="159"/>
    </row>
    <row r="66" ht="12.75" customHeight="1">
      <c r="A66" s="261">
        <v>1999</v>
      </c>
      <c r="B66" t="s" s="211">
        <v>171</v>
      </c>
      <c r="C66" s="251">
        <v>11813.6152183297</v>
      </c>
      <c r="D66" s="252">
        <v>11010.108779134125</v>
      </c>
      <c r="E66" s="252">
        <v>803.5064391955777</v>
      </c>
      <c r="F66" s="251">
        <v>8297.169666666668</v>
      </c>
      <c r="G66" s="252">
        <v>3934.665000000001</v>
      </c>
      <c r="H66" s="192">
        <v>-5207.342608021190</v>
      </c>
      <c r="I66" s="252">
        <v>3919.420166666667</v>
      </c>
      <c r="J66" s="252">
        <v>8832.388808933334</v>
      </c>
      <c r="K66" s="252">
        <v>443.0845</v>
      </c>
      <c r="L66" s="252">
        <v>193.89775</v>
      </c>
      <c r="M66" s="252">
        <v>1111.479552513967</v>
      </c>
      <c r="N66" s="252">
        <v>1655.040268268491</v>
      </c>
      <c r="O66" s="252">
        <v>184.923</v>
      </c>
      <c r="P66" s="253"/>
      <c r="Q66" s="250"/>
      <c r="R66" s="253"/>
      <c r="S66" s="167"/>
      <c r="T66" s="167"/>
      <c r="U66" s="167"/>
      <c r="V66" s="167"/>
      <c r="W66" s="167"/>
      <c r="X66" s="167"/>
      <c r="Y66" s="167"/>
      <c r="Z66" s="167"/>
      <c r="AA66" s="167"/>
      <c r="AB66" s="167"/>
      <c r="AC66" s="167"/>
      <c r="AD66" s="167"/>
      <c r="AE66" s="167"/>
      <c r="AF66" s="264"/>
      <c r="AG66" s="253"/>
      <c r="AH66" s="167"/>
      <c r="AI66" s="167"/>
      <c r="AJ66" s="167"/>
      <c r="AK66" s="167"/>
      <c r="AL66" s="167"/>
      <c r="AM66" s="167"/>
      <c r="AN66" s="167"/>
      <c r="AO66" s="167"/>
      <c r="AP66" s="167"/>
      <c r="AQ66" s="167"/>
      <c r="AR66" s="167"/>
      <c r="AS66" s="167"/>
      <c r="AT66" s="167"/>
      <c r="AU66" s="159"/>
      <c r="AV66" s="159"/>
      <c r="AW66" s="159"/>
    </row>
    <row r="67" ht="12.75" customHeight="1">
      <c r="A67" s="265">
        <v>1999</v>
      </c>
      <c r="B67" t="s" s="213">
        <v>99</v>
      </c>
      <c r="C67" s="254">
        <v>11639.157085207977</v>
      </c>
      <c r="D67" s="255">
        <v>10812.919276022574</v>
      </c>
      <c r="E67" s="255">
        <v>826.2378091854027</v>
      </c>
      <c r="F67" s="254">
        <v>8051.812666666668</v>
      </c>
      <c r="G67" s="255">
        <v>4178.76</v>
      </c>
      <c r="H67" s="216">
        <v>-5100.103513791276</v>
      </c>
      <c r="I67" s="255">
        <v>3319.968166666667</v>
      </c>
      <c r="J67" s="255">
        <v>8182.196450333333</v>
      </c>
      <c r="K67" s="255">
        <v>553.0845</v>
      </c>
      <c r="L67" s="255">
        <v>210.30775</v>
      </c>
      <c r="M67" s="255">
        <v>1118.917243920867</v>
      </c>
      <c r="N67" s="255">
        <v>1699.569224045477</v>
      </c>
      <c r="O67" s="255">
        <v>162.204</v>
      </c>
      <c r="P67" s="253"/>
      <c r="Q67" s="250"/>
      <c r="R67" s="253"/>
      <c r="S67" s="167"/>
      <c r="T67" s="167"/>
      <c r="U67" s="167"/>
      <c r="V67" s="167"/>
      <c r="W67" s="167"/>
      <c r="X67" s="167"/>
      <c r="Y67" s="167"/>
      <c r="Z67" s="167"/>
      <c r="AA67" s="167"/>
      <c r="AB67" s="167"/>
      <c r="AC67" s="167"/>
      <c r="AD67" s="167"/>
      <c r="AE67" s="167"/>
      <c r="AF67" s="264"/>
      <c r="AG67" s="253"/>
      <c r="AH67" s="167"/>
      <c r="AI67" s="167"/>
      <c r="AJ67" s="167"/>
      <c r="AK67" s="167"/>
      <c r="AL67" s="167"/>
      <c r="AM67" s="167"/>
      <c r="AN67" s="167"/>
      <c r="AO67" s="167"/>
      <c r="AP67" s="167"/>
      <c r="AQ67" s="167"/>
      <c r="AR67" s="167"/>
      <c r="AS67" s="167"/>
      <c r="AT67" s="167"/>
      <c r="AU67" s="159"/>
      <c r="AV67" s="159"/>
      <c r="AW67" s="159"/>
    </row>
    <row r="68" ht="12.75" customHeight="1">
      <c r="A68" s="258">
        <v>2000</v>
      </c>
      <c r="B68" t="s" s="218">
        <v>100</v>
      </c>
      <c r="C68" s="256">
        <v>11858.603163203819</v>
      </c>
      <c r="D68" s="257">
        <v>11044.597583634506</v>
      </c>
      <c r="E68" s="257">
        <v>814.005579569314</v>
      </c>
      <c r="F68" s="256">
        <v>7526.041999999999</v>
      </c>
      <c r="G68" s="257">
        <v>3112.148999999999</v>
      </c>
      <c r="H68" s="221">
        <v>-4858.099304886203</v>
      </c>
      <c r="I68" s="257">
        <v>3964.384</v>
      </c>
      <c r="J68" s="257">
        <v>8651.1625535</v>
      </c>
      <c r="K68" s="257">
        <v>449.509</v>
      </c>
      <c r="L68" s="257">
        <v>295.298</v>
      </c>
      <c r="M68" s="257">
        <v>1259.121</v>
      </c>
      <c r="N68" s="257">
        <v>1584.652751386202</v>
      </c>
      <c r="O68" s="257">
        <v>175.599</v>
      </c>
      <c r="P68" s="253"/>
      <c r="Q68" s="250"/>
      <c r="R68" s="253"/>
      <c r="S68" s="167"/>
      <c r="T68" s="167"/>
      <c r="U68" s="167"/>
      <c r="V68" s="167"/>
      <c r="W68" s="167"/>
      <c r="X68" s="167"/>
      <c r="Y68" s="167"/>
      <c r="Z68" s="167"/>
      <c r="AA68" s="167"/>
      <c r="AB68" s="167"/>
      <c r="AC68" s="167"/>
      <c r="AD68" s="167"/>
      <c r="AE68" s="167"/>
      <c r="AF68" s="264"/>
      <c r="AG68" s="253"/>
      <c r="AH68" s="167"/>
      <c r="AI68" s="167"/>
      <c r="AJ68" s="167"/>
      <c r="AK68" s="167"/>
      <c r="AL68" s="167"/>
      <c r="AM68" s="167"/>
      <c r="AN68" s="167"/>
      <c r="AO68" s="167"/>
      <c r="AP68" s="167"/>
      <c r="AQ68" s="167"/>
      <c r="AR68" s="167"/>
      <c r="AS68" s="167"/>
      <c r="AT68" s="167"/>
      <c r="AU68" s="159"/>
      <c r="AV68" s="159"/>
      <c r="AW68" s="159"/>
    </row>
    <row r="69" ht="12.75" customHeight="1">
      <c r="A69" s="261">
        <v>2000</v>
      </c>
      <c r="B69" t="s" s="211">
        <v>86</v>
      </c>
      <c r="C69" s="251">
        <v>10790.853802332149</v>
      </c>
      <c r="D69" s="252">
        <v>10020.374807299117</v>
      </c>
      <c r="E69" s="252">
        <v>770.4789950330328</v>
      </c>
      <c r="F69" s="251">
        <v>7804.116</v>
      </c>
      <c r="G69" s="252">
        <v>3795.746</v>
      </c>
      <c r="H69" s="192">
        <v>-3593.968077386951</v>
      </c>
      <c r="I69" s="252">
        <v>3584.1</v>
      </c>
      <c r="J69" s="252">
        <v>6619.622097760904</v>
      </c>
      <c r="K69" s="252">
        <v>424.27</v>
      </c>
      <c r="L69" s="252">
        <v>224.351</v>
      </c>
      <c r="M69" s="252">
        <v>1038.377</v>
      </c>
      <c r="N69" s="252">
        <v>1796.741979626048</v>
      </c>
      <c r="O69" s="252">
        <v>137.707</v>
      </c>
      <c r="P69" s="253"/>
      <c r="Q69" s="250"/>
      <c r="R69" s="253"/>
      <c r="S69" s="167"/>
      <c r="T69" s="167"/>
      <c r="U69" s="167"/>
      <c r="V69" s="167"/>
      <c r="W69" s="167"/>
      <c r="X69" s="167"/>
      <c r="Y69" s="167"/>
      <c r="Z69" s="167"/>
      <c r="AA69" s="167"/>
      <c r="AB69" s="167"/>
      <c r="AC69" s="167"/>
      <c r="AD69" s="167"/>
      <c r="AE69" s="167"/>
      <c r="AF69" s="264"/>
      <c r="AG69" s="253"/>
      <c r="AH69" s="167"/>
      <c r="AI69" s="167"/>
      <c r="AJ69" s="167"/>
      <c r="AK69" s="167"/>
      <c r="AL69" s="167"/>
      <c r="AM69" s="167"/>
      <c r="AN69" s="167"/>
      <c r="AO69" s="167"/>
      <c r="AP69" s="167"/>
      <c r="AQ69" s="167"/>
      <c r="AR69" s="167"/>
      <c r="AS69" s="167"/>
      <c r="AT69" s="167"/>
      <c r="AU69" s="159"/>
      <c r="AV69" s="159"/>
      <c r="AW69" s="159"/>
    </row>
    <row r="70" ht="12.75" customHeight="1">
      <c r="A70" s="261">
        <v>2000</v>
      </c>
      <c r="B70" t="s" s="211">
        <v>164</v>
      </c>
      <c r="C70" s="251">
        <v>11567.917963909053</v>
      </c>
      <c r="D70" s="252">
        <v>10750.828969618380</v>
      </c>
      <c r="E70" s="252">
        <v>817.0889942906717</v>
      </c>
      <c r="F70" s="251">
        <v>7901.858999999999</v>
      </c>
      <c r="G70" s="252">
        <v>3162.992999999999</v>
      </c>
      <c r="H70" s="192">
        <v>-4280.492801906166</v>
      </c>
      <c r="I70" s="252">
        <v>4265.304</v>
      </c>
      <c r="J70" s="252">
        <v>8681.479941815902</v>
      </c>
      <c r="K70" s="252">
        <v>473.562</v>
      </c>
      <c r="L70" s="252">
        <v>138.031</v>
      </c>
      <c r="M70" s="252">
        <v>1515.01</v>
      </c>
      <c r="N70" s="252">
        <v>1714.857860090264</v>
      </c>
      <c r="O70" s="252">
        <v>199.103</v>
      </c>
      <c r="P70" s="253"/>
      <c r="Q70" s="250"/>
      <c r="R70" s="253"/>
      <c r="S70" s="167"/>
      <c r="T70" s="167"/>
      <c r="U70" s="167"/>
      <c r="V70" s="167"/>
      <c r="W70" s="167"/>
      <c r="X70" s="167"/>
      <c r="Y70" s="167"/>
      <c r="Z70" s="167"/>
      <c r="AA70" s="167"/>
      <c r="AB70" s="167"/>
      <c r="AC70" s="167"/>
      <c r="AD70" s="167"/>
      <c r="AE70" s="167"/>
      <c r="AF70" s="264"/>
      <c r="AG70" s="253"/>
      <c r="AH70" s="167"/>
      <c r="AI70" s="167"/>
      <c r="AJ70" s="167"/>
      <c r="AK70" s="167"/>
      <c r="AL70" s="167"/>
      <c r="AM70" s="167"/>
      <c r="AN70" s="167"/>
      <c r="AO70" s="167"/>
      <c r="AP70" s="167"/>
      <c r="AQ70" s="167"/>
      <c r="AR70" s="167"/>
      <c r="AS70" s="167"/>
      <c r="AT70" s="167"/>
      <c r="AU70" s="159"/>
      <c r="AV70" s="159"/>
      <c r="AW70" s="159"/>
    </row>
    <row r="71" ht="12.75" customHeight="1">
      <c r="A71" s="261">
        <v>2000</v>
      </c>
      <c r="B71" t="s" s="211">
        <v>165</v>
      </c>
      <c r="C71" s="251">
        <v>10678.079064975374</v>
      </c>
      <c r="D71" s="252">
        <v>9917.088948829967</v>
      </c>
      <c r="E71" s="252">
        <v>760.9901161454064</v>
      </c>
      <c r="F71" s="251">
        <v>7136.114333333334</v>
      </c>
      <c r="G71" s="252">
        <v>2602.847</v>
      </c>
      <c r="H71" s="192">
        <v>-4399.280040568639</v>
      </c>
      <c r="I71" s="252">
        <v>4013.047333333334</v>
      </c>
      <c r="J71" s="252">
        <v>7805.087999004058</v>
      </c>
      <c r="K71" s="252">
        <v>520.22</v>
      </c>
      <c r="L71" s="252">
        <v>262.01</v>
      </c>
      <c r="M71" s="252">
        <v>822.12</v>
      </c>
      <c r="N71" s="252">
        <v>1687.569374897915</v>
      </c>
      <c r="O71" s="252">
        <v>200.762</v>
      </c>
      <c r="P71" s="253"/>
      <c r="Q71" s="250"/>
      <c r="R71" s="253"/>
      <c r="S71" s="167"/>
      <c r="T71" s="167"/>
      <c r="U71" s="167"/>
      <c r="V71" s="167"/>
      <c r="W71" s="167"/>
      <c r="X71" s="167"/>
      <c r="Y71" s="167"/>
      <c r="Z71" s="167"/>
      <c r="AA71" s="167"/>
      <c r="AB71" s="167"/>
      <c r="AC71" s="167"/>
      <c r="AD71" s="167"/>
      <c r="AE71" s="167"/>
      <c r="AF71" s="264"/>
      <c r="AG71" s="253"/>
      <c r="AH71" s="167"/>
      <c r="AI71" s="167"/>
      <c r="AJ71" s="167"/>
      <c r="AK71" s="167"/>
      <c r="AL71" s="167"/>
      <c r="AM71" s="167"/>
      <c r="AN71" s="167"/>
      <c r="AO71" s="167"/>
      <c r="AP71" s="167"/>
      <c r="AQ71" s="167"/>
      <c r="AR71" s="167"/>
      <c r="AS71" s="167"/>
      <c r="AT71" s="167"/>
      <c r="AU71" s="159"/>
      <c r="AV71" s="159"/>
      <c r="AW71" s="159"/>
    </row>
    <row r="72" ht="12.75" customHeight="1">
      <c r="A72" s="210">
        <v>2000</v>
      </c>
      <c r="B72" t="s" s="211">
        <v>156</v>
      </c>
      <c r="C72" s="251">
        <v>9864.573675633828</v>
      </c>
      <c r="D72" s="252">
        <v>9199.732615636734</v>
      </c>
      <c r="E72" s="252">
        <v>664.8410599970947</v>
      </c>
      <c r="F72" s="251">
        <v>7214.914333333334</v>
      </c>
      <c r="G72" s="252">
        <v>2129.845</v>
      </c>
      <c r="H72" s="192">
        <v>-4152.841827052644</v>
      </c>
      <c r="I72" s="252">
        <v>4559.406333333334</v>
      </c>
      <c r="J72" s="252">
        <v>7989.665881641081</v>
      </c>
      <c r="K72" s="252">
        <v>525.663</v>
      </c>
      <c r="L72" s="252">
        <v>245.579</v>
      </c>
      <c r="M72" s="252">
        <v>891.5700000000001</v>
      </c>
      <c r="N72" s="252">
        <v>1894.236278744896</v>
      </c>
      <c r="O72" s="252">
        <v>216.754</v>
      </c>
      <c r="P72" s="253"/>
      <c r="Q72" s="250"/>
      <c r="R72" s="253"/>
      <c r="S72" s="167"/>
      <c r="T72" s="167"/>
      <c r="U72" s="167"/>
      <c r="V72" s="167"/>
      <c r="W72" s="167"/>
      <c r="X72" s="167"/>
      <c r="Y72" s="167"/>
      <c r="Z72" s="167"/>
      <c r="AA72" s="167"/>
      <c r="AB72" s="167"/>
      <c r="AC72" s="167"/>
      <c r="AD72" s="167"/>
      <c r="AE72" s="167"/>
      <c r="AF72" s="264"/>
      <c r="AG72" s="253"/>
      <c r="AH72" s="167"/>
      <c r="AI72" s="167"/>
      <c r="AJ72" s="167"/>
      <c r="AK72" s="167"/>
      <c r="AL72" s="167"/>
      <c r="AM72" s="167"/>
      <c r="AN72" s="167"/>
      <c r="AO72" s="167"/>
      <c r="AP72" s="167"/>
      <c r="AQ72" s="167"/>
      <c r="AR72" s="167"/>
      <c r="AS72" s="167"/>
      <c r="AT72" s="167"/>
      <c r="AU72" s="159"/>
      <c r="AV72" s="159"/>
      <c r="AW72" s="159"/>
    </row>
    <row r="73" ht="12.75" customHeight="1">
      <c r="A73" s="210">
        <v>2000</v>
      </c>
      <c r="B73" t="s" s="211">
        <v>166</v>
      </c>
      <c r="C73" s="251">
        <v>10259.473999871414</v>
      </c>
      <c r="D73" s="252">
        <v>9642.746692148889</v>
      </c>
      <c r="E73" s="252">
        <v>616.7273077225259</v>
      </c>
      <c r="F73" s="251">
        <v>6962.849333333334</v>
      </c>
      <c r="G73" s="252">
        <v>2957.951999999999</v>
      </c>
      <c r="H73" s="192">
        <v>-3724.981433740046</v>
      </c>
      <c r="I73" s="252">
        <v>3408.967333333334</v>
      </c>
      <c r="J73" s="252">
        <v>7429.258660475486</v>
      </c>
      <c r="K73" s="252">
        <v>595.9299999999999</v>
      </c>
      <c r="L73" s="252">
        <v>162.937</v>
      </c>
      <c r="M73" s="252">
        <v>1392.446</v>
      </c>
      <c r="N73" s="252">
        <v>1530.129106597894</v>
      </c>
      <c r="O73" s="252">
        <v>236.206</v>
      </c>
      <c r="P73" s="253"/>
      <c r="Q73" s="250"/>
      <c r="R73" s="190"/>
      <c r="S73" s="167"/>
      <c r="T73" s="167"/>
      <c r="U73" s="167"/>
      <c r="V73" s="167"/>
      <c r="W73" s="167"/>
      <c r="X73" s="167"/>
      <c r="Y73" s="167"/>
      <c r="Z73" s="167"/>
      <c r="AA73" s="167"/>
      <c r="AB73" s="167"/>
      <c r="AC73" s="167"/>
      <c r="AD73" s="167"/>
      <c r="AE73" s="167"/>
      <c r="AF73" s="183"/>
      <c r="AG73" s="190"/>
      <c r="AH73" s="167"/>
      <c r="AI73" s="167"/>
      <c r="AJ73" s="167"/>
      <c r="AK73" s="167"/>
      <c r="AL73" s="167"/>
      <c r="AM73" s="167"/>
      <c r="AN73" s="167"/>
      <c r="AO73" s="167"/>
      <c r="AP73" s="167"/>
      <c r="AQ73" s="167"/>
      <c r="AR73" s="167"/>
      <c r="AS73" s="167"/>
      <c r="AT73" s="167"/>
      <c r="AU73" s="159"/>
      <c r="AV73" s="159"/>
      <c r="AW73" s="159"/>
    </row>
    <row r="74" ht="12.75" customHeight="1">
      <c r="A74" s="210">
        <v>2000</v>
      </c>
      <c r="B74" t="s" s="211">
        <v>167</v>
      </c>
      <c r="C74" s="251">
        <v>10646.881078764327</v>
      </c>
      <c r="D74" s="252">
        <v>10045.235531566121</v>
      </c>
      <c r="E74" s="252">
        <v>601.6455471982053</v>
      </c>
      <c r="F74" s="251">
        <v>8550.917000000001</v>
      </c>
      <c r="G74" s="252">
        <v>3574.913</v>
      </c>
      <c r="H74" s="192">
        <v>-3274.478526372667</v>
      </c>
      <c r="I74" s="252">
        <v>4552.75</v>
      </c>
      <c r="J74" s="252">
        <v>7613.515881584359</v>
      </c>
      <c r="K74" s="252">
        <v>423.254</v>
      </c>
      <c r="L74" s="252">
        <v>290.758</v>
      </c>
      <c r="M74" s="252">
        <v>1135.028</v>
      </c>
      <c r="N74" s="252">
        <v>1481.236644788309</v>
      </c>
      <c r="O74" s="252">
        <v>212.745</v>
      </c>
      <c r="P74" s="253"/>
      <c r="Q74" s="250"/>
      <c r="R74" s="190"/>
      <c r="S74" s="167"/>
      <c r="T74" s="167"/>
      <c r="U74" s="167"/>
      <c r="V74" s="167"/>
      <c r="W74" s="167"/>
      <c r="X74" s="167"/>
      <c r="Y74" s="167"/>
      <c r="Z74" s="167"/>
      <c r="AA74" s="167"/>
      <c r="AB74" s="167"/>
      <c r="AC74" s="167"/>
      <c r="AD74" s="167"/>
      <c r="AE74" s="167"/>
      <c r="AF74" s="183"/>
      <c r="AG74" s="190"/>
      <c r="AH74" s="167"/>
      <c r="AI74" s="167"/>
      <c r="AJ74" s="167"/>
      <c r="AK74" s="167"/>
      <c r="AL74" s="167"/>
      <c r="AM74" s="167"/>
      <c r="AN74" s="167"/>
      <c r="AO74" s="167"/>
      <c r="AP74" s="167"/>
      <c r="AQ74" s="167"/>
      <c r="AR74" s="167"/>
      <c r="AS74" s="167"/>
      <c r="AT74" s="167"/>
      <c r="AU74" s="159"/>
      <c r="AV74" s="159"/>
      <c r="AW74" s="159"/>
    </row>
    <row r="75" ht="12.75" customHeight="1">
      <c r="A75" s="261">
        <v>2000</v>
      </c>
      <c r="B75" t="s" s="211">
        <v>168</v>
      </c>
      <c r="C75" s="251">
        <v>10167.487024450033</v>
      </c>
      <c r="D75" s="252">
        <v>9550.652204086371</v>
      </c>
      <c r="E75" s="252">
        <v>616.8348203636621</v>
      </c>
      <c r="F75" s="251">
        <v>7823.512000000001</v>
      </c>
      <c r="G75" s="252">
        <v>2937.404</v>
      </c>
      <c r="H75" s="192">
        <v>-3457.972726116517</v>
      </c>
      <c r="I75" s="252">
        <v>4398.361</v>
      </c>
      <c r="J75" s="252">
        <v>7465.521794545487</v>
      </c>
      <c r="K75" s="252">
        <v>487.747</v>
      </c>
      <c r="L75" s="252">
        <v>194.609</v>
      </c>
      <c r="M75" s="252">
        <v>1172.091</v>
      </c>
      <c r="N75" s="252">
        <v>1856.040931571030</v>
      </c>
      <c r="O75" s="252">
        <v>174.272</v>
      </c>
      <c r="P75" s="253"/>
      <c r="Q75" s="250"/>
      <c r="R75" s="190"/>
      <c r="S75" s="167"/>
      <c r="T75" s="167"/>
      <c r="U75" s="167"/>
      <c r="V75" s="167"/>
      <c r="W75" s="167"/>
      <c r="X75" s="167"/>
      <c r="Y75" s="167"/>
      <c r="Z75" s="167"/>
      <c r="AA75" s="167"/>
      <c r="AB75" s="167"/>
      <c r="AC75" s="167"/>
      <c r="AD75" s="167"/>
      <c r="AE75" s="167"/>
      <c r="AF75" s="183"/>
      <c r="AG75" s="190"/>
      <c r="AH75" s="167"/>
      <c r="AI75" s="167"/>
      <c r="AJ75" s="167"/>
      <c r="AK75" s="167"/>
      <c r="AL75" s="167"/>
      <c r="AM75" s="167"/>
      <c r="AN75" s="167"/>
      <c r="AO75" s="167"/>
      <c r="AP75" s="167"/>
      <c r="AQ75" s="167"/>
      <c r="AR75" s="167"/>
      <c r="AS75" s="167"/>
      <c r="AT75" s="167"/>
      <c r="AU75" s="159"/>
      <c r="AV75" s="159"/>
      <c r="AW75" s="159"/>
    </row>
    <row r="76" ht="12.75" customHeight="1">
      <c r="A76" s="210">
        <v>2000</v>
      </c>
      <c r="B76" t="s" s="211">
        <v>169</v>
      </c>
      <c r="C76" s="251">
        <v>9612.698694059232</v>
      </c>
      <c r="D76" s="252">
        <v>8943.173868351940</v>
      </c>
      <c r="E76" s="252">
        <v>669.5248257072931</v>
      </c>
      <c r="F76" s="251">
        <v>7763.643</v>
      </c>
      <c r="G76" s="252">
        <v>3357.973999999999</v>
      </c>
      <c r="H76" s="192">
        <v>-3013.184007387603</v>
      </c>
      <c r="I76" s="252">
        <v>3949.784</v>
      </c>
      <c r="J76" s="252">
        <v>6528.467603003334</v>
      </c>
      <c r="K76" s="252">
        <v>455.885</v>
      </c>
      <c r="L76" s="252">
        <v>211.078</v>
      </c>
      <c r="M76" s="252">
        <v>1093.83</v>
      </c>
      <c r="N76" s="252">
        <v>1773.137404384268</v>
      </c>
      <c r="O76" s="252">
        <v>165.101</v>
      </c>
      <c r="P76" s="253"/>
      <c r="Q76" s="250"/>
      <c r="R76" s="266"/>
      <c r="S76" s="167"/>
      <c r="T76" s="167"/>
      <c r="U76" s="167"/>
      <c r="V76" s="167"/>
      <c r="W76" s="167"/>
      <c r="X76" s="167"/>
      <c r="Y76" s="167"/>
      <c r="Z76" s="167"/>
      <c r="AA76" s="167"/>
      <c r="AB76" s="167"/>
      <c r="AC76" s="167"/>
      <c r="AD76" s="167"/>
      <c r="AE76" s="167"/>
      <c r="AF76" s="264"/>
      <c r="AG76" s="266"/>
      <c r="AH76" s="167"/>
      <c r="AI76" s="167"/>
      <c r="AJ76" s="167"/>
      <c r="AK76" s="167"/>
      <c r="AL76" s="167"/>
      <c r="AM76" s="167"/>
      <c r="AN76" s="167"/>
      <c r="AO76" s="167"/>
      <c r="AP76" s="167"/>
      <c r="AQ76" s="167"/>
      <c r="AR76" s="167"/>
      <c r="AS76" s="167"/>
      <c r="AT76" s="167"/>
      <c r="AU76" s="159"/>
      <c r="AV76" s="159"/>
      <c r="AW76" s="159"/>
    </row>
    <row r="77" ht="12.75" customHeight="1">
      <c r="A77" s="261">
        <v>2000</v>
      </c>
      <c r="B77" t="s" s="211">
        <v>170</v>
      </c>
      <c r="C77" s="251">
        <v>9911.133777511874</v>
      </c>
      <c r="D77" s="252">
        <v>9275.785011356435</v>
      </c>
      <c r="E77" s="252">
        <v>635.3487661554391</v>
      </c>
      <c r="F77" s="251">
        <v>7871.321666666669</v>
      </c>
      <c r="G77" s="252">
        <v>3611.649000000001</v>
      </c>
      <c r="H77" s="192">
        <v>-2949.832551017305</v>
      </c>
      <c r="I77" s="252">
        <v>3878.827666666667</v>
      </c>
      <c r="J77" s="252">
        <v>6795.461661010858</v>
      </c>
      <c r="K77" s="252">
        <v>380.845</v>
      </c>
      <c r="L77" s="252">
        <v>324.068</v>
      </c>
      <c r="M77" s="252">
        <v>1443.178</v>
      </c>
      <c r="N77" s="252">
        <v>1533.153556673114</v>
      </c>
      <c r="O77" s="252">
        <v>127.5</v>
      </c>
      <c r="P77" s="253"/>
      <c r="Q77" s="250"/>
      <c r="R77" s="190"/>
      <c r="S77" s="167"/>
      <c r="T77" s="167"/>
      <c r="U77" s="167"/>
      <c r="V77" s="167"/>
      <c r="W77" s="167"/>
      <c r="X77" s="167"/>
      <c r="Y77" s="167"/>
      <c r="Z77" s="167"/>
      <c r="AA77" s="167"/>
      <c r="AB77" s="167"/>
      <c r="AC77" s="167"/>
      <c r="AD77" s="167"/>
      <c r="AE77" s="167"/>
      <c r="AF77" s="183"/>
      <c r="AG77" s="190"/>
      <c r="AH77" s="167"/>
      <c r="AI77" s="167"/>
      <c r="AJ77" s="167"/>
      <c r="AK77" s="167"/>
      <c r="AL77" s="167"/>
      <c r="AM77" s="167"/>
      <c r="AN77" s="167"/>
      <c r="AO77" s="167"/>
      <c r="AP77" s="167"/>
      <c r="AQ77" s="167"/>
      <c r="AR77" s="167"/>
      <c r="AS77" s="167"/>
      <c r="AT77" s="167"/>
      <c r="AU77" s="159"/>
      <c r="AV77" s="159"/>
      <c r="AW77" s="159"/>
    </row>
    <row r="78" ht="12.75" customHeight="1">
      <c r="A78" s="261">
        <v>2000</v>
      </c>
      <c r="B78" t="s" s="211">
        <v>171</v>
      </c>
      <c r="C78" s="251">
        <v>10161.659503211227</v>
      </c>
      <c r="D78" s="252">
        <v>9482.543012467415</v>
      </c>
      <c r="E78" s="252">
        <v>679.1164907438118</v>
      </c>
      <c r="F78" s="251">
        <v>7665.956666666668</v>
      </c>
      <c r="G78" s="252">
        <v>3101.944</v>
      </c>
      <c r="H78" s="192">
        <v>-2900.991687096839</v>
      </c>
      <c r="I78" s="252">
        <v>4171.060666666667</v>
      </c>
      <c r="J78" s="252">
        <v>6916.9421272</v>
      </c>
      <c r="K78" s="252">
        <v>392.952</v>
      </c>
      <c r="L78" s="252">
        <v>262.086</v>
      </c>
      <c r="M78" s="252">
        <v>1458.52</v>
      </c>
      <c r="N78" s="252">
        <v>1744.496226563508</v>
      </c>
      <c r="O78" s="252">
        <v>126.704</v>
      </c>
      <c r="P78" s="253"/>
      <c r="Q78" s="250"/>
      <c r="R78" s="266"/>
      <c r="S78" s="167"/>
      <c r="T78" s="167"/>
      <c r="U78" s="167"/>
      <c r="V78" s="167"/>
      <c r="W78" s="167"/>
      <c r="X78" s="167"/>
      <c r="Y78" s="167"/>
      <c r="Z78" s="167"/>
      <c r="AA78" s="167"/>
      <c r="AB78" s="167"/>
      <c r="AC78" s="167"/>
      <c r="AD78" s="167"/>
      <c r="AE78" s="167"/>
      <c r="AF78" s="264"/>
      <c r="AG78" s="266"/>
      <c r="AH78" s="167"/>
      <c r="AI78" s="167"/>
      <c r="AJ78" s="167"/>
      <c r="AK78" s="167"/>
      <c r="AL78" s="167"/>
      <c r="AM78" s="167"/>
      <c r="AN78" s="167"/>
      <c r="AO78" s="167"/>
      <c r="AP78" s="167"/>
      <c r="AQ78" s="167"/>
      <c r="AR78" s="167"/>
      <c r="AS78" s="167"/>
      <c r="AT78" s="167"/>
      <c r="AU78" s="159"/>
      <c r="AV78" s="159"/>
      <c r="AW78" s="159"/>
    </row>
    <row r="79" ht="12.75" customHeight="1">
      <c r="A79" s="265">
        <v>2000</v>
      </c>
      <c r="B79" t="s" s="213">
        <v>99</v>
      </c>
      <c r="C79" s="254">
        <v>10725.638252077666</v>
      </c>
      <c r="D79" s="255">
        <v>10009.729725703453</v>
      </c>
      <c r="E79" s="255">
        <v>715.9085263742127</v>
      </c>
      <c r="F79" s="254">
        <v>7851.583666666667</v>
      </c>
      <c r="G79" s="255">
        <v>3341.116</v>
      </c>
      <c r="H79" s="216">
        <v>-4389.223448044565</v>
      </c>
      <c r="I79" s="255">
        <v>4121.693666666667</v>
      </c>
      <c r="J79" s="255">
        <v>7585.189107607</v>
      </c>
      <c r="K79" s="255">
        <v>388.774</v>
      </c>
      <c r="L79" s="255">
        <v>225.008</v>
      </c>
      <c r="M79" s="255">
        <v>990.8450479999999</v>
      </c>
      <c r="N79" s="255">
        <v>2080.339055104234</v>
      </c>
      <c r="O79" s="255">
        <v>106.605</v>
      </c>
      <c r="P79" s="253"/>
      <c r="Q79" s="250"/>
      <c r="R79" s="190"/>
      <c r="S79" s="167"/>
      <c r="T79" s="167"/>
      <c r="U79" s="167"/>
      <c r="V79" s="167"/>
      <c r="W79" s="167"/>
      <c r="X79" s="167"/>
      <c r="Y79" s="167"/>
      <c r="Z79" s="167"/>
      <c r="AA79" s="167"/>
      <c r="AB79" s="167"/>
      <c r="AC79" s="167"/>
      <c r="AD79" s="167"/>
      <c r="AE79" s="167"/>
      <c r="AF79" s="264"/>
      <c r="AG79" s="190"/>
      <c r="AH79" s="167"/>
      <c r="AI79" s="167"/>
      <c r="AJ79" s="167"/>
      <c r="AK79" s="167"/>
      <c r="AL79" s="167"/>
      <c r="AM79" s="167"/>
      <c r="AN79" s="167"/>
      <c r="AO79" s="167"/>
      <c r="AP79" s="167"/>
      <c r="AQ79" s="167"/>
      <c r="AR79" s="167"/>
      <c r="AS79" s="167"/>
      <c r="AT79" s="167"/>
      <c r="AU79" s="159"/>
      <c r="AV79" s="159"/>
      <c r="AW79" s="159"/>
    </row>
    <row r="80" ht="12.75" customHeight="1">
      <c r="A80" s="258">
        <v>2001</v>
      </c>
      <c r="B80" t="s" s="218">
        <v>100</v>
      </c>
      <c r="C80" s="256">
        <v>10114.429400053372</v>
      </c>
      <c r="D80" s="257">
        <v>9350.797400053372</v>
      </c>
      <c r="E80" s="257">
        <v>763.6320000000001</v>
      </c>
      <c r="F80" s="256">
        <v>7138.082666666667</v>
      </c>
      <c r="G80" s="257">
        <v>2289.285</v>
      </c>
      <c r="H80" s="221">
        <v>-3357.695740224115</v>
      </c>
      <c r="I80" s="257">
        <v>4554.238666666667</v>
      </c>
      <c r="J80" s="257">
        <v>7589.118877954</v>
      </c>
      <c r="K80" s="257">
        <v>294.559</v>
      </c>
      <c r="L80" s="257">
        <v>215.574</v>
      </c>
      <c r="M80" s="257">
        <v>1265.198514333333</v>
      </c>
      <c r="N80" s="257">
        <v>1666.999043270116</v>
      </c>
      <c r="O80" s="257">
        <v>127.4979616536848</v>
      </c>
      <c r="P80" s="253"/>
      <c r="Q80" s="250"/>
      <c r="R80" s="253"/>
      <c r="S80" s="167"/>
      <c r="T80" s="167"/>
      <c r="U80" s="167"/>
      <c r="V80" s="167"/>
      <c r="W80" s="167"/>
      <c r="X80" s="167"/>
      <c r="Y80" s="167"/>
      <c r="Z80" s="167"/>
      <c r="AA80" s="167"/>
      <c r="AB80" s="167"/>
      <c r="AC80" s="167"/>
      <c r="AD80" s="167"/>
      <c r="AE80" s="167"/>
      <c r="AF80" s="264"/>
      <c r="AG80" s="253"/>
      <c r="AH80" s="167"/>
      <c r="AI80" s="167"/>
      <c r="AJ80" s="167"/>
      <c r="AK80" s="167"/>
      <c r="AL80" s="167"/>
      <c r="AM80" s="167"/>
      <c r="AN80" s="167"/>
      <c r="AO80" s="167"/>
      <c r="AP80" s="167"/>
      <c r="AQ80" s="167"/>
      <c r="AR80" s="167"/>
      <c r="AS80" s="167"/>
      <c r="AT80" s="167"/>
      <c r="AU80" s="159"/>
      <c r="AV80" s="159"/>
      <c r="AW80" s="159"/>
    </row>
    <row r="81" ht="12.75" customHeight="1">
      <c r="A81" s="261">
        <v>2001</v>
      </c>
      <c r="B81" t="s" s="211">
        <v>86</v>
      </c>
      <c r="C81" s="251">
        <v>9060.540423737713</v>
      </c>
      <c r="D81" s="252">
        <v>8404.669423737714</v>
      </c>
      <c r="E81" s="252">
        <v>655.871</v>
      </c>
      <c r="F81" s="251">
        <v>5930.397666666667</v>
      </c>
      <c r="G81" s="252">
        <v>2378.815</v>
      </c>
      <c r="H81" s="192">
        <v>-2880.583825098693</v>
      </c>
      <c r="I81" s="252">
        <v>3297.822666666666</v>
      </c>
      <c r="J81" s="252">
        <v>6321.236675</v>
      </c>
      <c r="K81" s="252">
        <v>253.76</v>
      </c>
      <c r="L81" s="252">
        <v>217.024</v>
      </c>
      <c r="M81" s="252">
        <v>1468.405727333333</v>
      </c>
      <c r="N81" s="252">
        <v>1362.311544098693</v>
      </c>
      <c r="O81" s="252">
        <v>164.657219892151</v>
      </c>
      <c r="P81" s="253"/>
      <c r="Q81" s="250"/>
      <c r="R81" s="190"/>
      <c r="S81" s="167"/>
      <c r="T81" s="167"/>
      <c r="U81" s="167"/>
      <c r="V81" s="167"/>
      <c r="W81" s="167"/>
      <c r="X81" s="167"/>
      <c r="Y81" s="167"/>
      <c r="Z81" s="167"/>
      <c r="AA81" s="167"/>
      <c r="AB81" s="167"/>
      <c r="AC81" s="167"/>
      <c r="AD81" s="167"/>
      <c r="AE81" s="167"/>
      <c r="AF81" s="264"/>
      <c r="AG81" s="190"/>
      <c r="AH81" s="167"/>
      <c r="AI81" s="167"/>
      <c r="AJ81" s="167"/>
      <c r="AK81" s="167"/>
      <c r="AL81" s="167"/>
      <c r="AM81" s="167"/>
      <c r="AN81" s="167"/>
      <c r="AO81" s="167"/>
      <c r="AP81" s="167"/>
      <c r="AQ81" s="167"/>
      <c r="AR81" s="167"/>
      <c r="AS81" s="167"/>
      <c r="AT81" s="167"/>
      <c r="AU81" s="159"/>
      <c r="AV81" s="159"/>
      <c r="AW81" s="159"/>
    </row>
    <row r="82" ht="12.75" customHeight="1">
      <c r="A82" s="261">
        <v>2001</v>
      </c>
      <c r="B82" t="s" s="211">
        <v>164</v>
      </c>
      <c r="C82" s="251">
        <v>10021.370293246040</v>
      </c>
      <c r="D82" s="252">
        <v>9272.326293246040</v>
      </c>
      <c r="E82" s="252">
        <v>749.044</v>
      </c>
      <c r="F82" s="251">
        <v>7755.431666666666</v>
      </c>
      <c r="G82" s="252">
        <v>3670.647999999999</v>
      </c>
      <c r="H82" s="192">
        <v>-2582.889821382472</v>
      </c>
      <c r="I82" s="252">
        <v>3785.965666666666</v>
      </c>
      <c r="J82" s="252">
        <v>6199.9659312</v>
      </c>
      <c r="K82" s="252">
        <v>298.818</v>
      </c>
      <c r="L82" s="252">
        <v>289.148</v>
      </c>
      <c r="M82" s="252">
        <v>1467.387682333333</v>
      </c>
      <c r="N82" s="252">
        <v>1645.947239182471</v>
      </c>
      <c r="O82" s="252">
        <v>185.078257639305</v>
      </c>
      <c r="P82" s="253"/>
      <c r="Q82" s="250"/>
      <c r="R82" s="190"/>
      <c r="S82" s="167"/>
      <c r="T82" s="167"/>
      <c r="U82" s="167"/>
      <c r="V82" s="167"/>
      <c r="W82" s="167"/>
      <c r="X82" s="167"/>
      <c r="Y82" s="167"/>
      <c r="Z82" s="167"/>
      <c r="AA82" s="167"/>
      <c r="AB82" s="167"/>
      <c r="AC82" s="167"/>
      <c r="AD82" s="167"/>
      <c r="AE82" s="167"/>
      <c r="AF82" s="264"/>
      <c r="AG82" s="190"/>
      <c r="AH82" s="167"/>
      <c r="AI82" s="167"/>
      <c r="AJ82" s="167"/>
      <c r="AK82" s="167"/>
      <c r="AL82" s="167"/>
      <c r="AM82" s="167"/>
      <c r="AN82" s="167"/>
      <c r="AO82" s="167"/>
      <c r="AP82" s="167"/>
      <c r="AQ82" s="167"/>
      <c r="AR82" s="167"/>
      <c r="AS82" s="167"/>
      <c r="AT82" s="167"/>
      <c r="AU82" s="159"/>
      <c r="AV82" s="159"/>
      <c r="AW82" s="159"/>
    </row>
    <row r="83" ht="12.75" customHeight="1">
      <c r="A83" s="261">
        <v>2001</v>
      </c>
      <c r="B83" t="s" s="211">
        <v>165</v>
      </c>
      <c r="C83" s="251">
        <v>9755.301855822523</v>
      </c>
      <c r="D83" s="252">
        <v>9048.703855822523</v>
      </c>
      <c r="E83" s="252">
        <v>706.5980000000001</v>
      </c>
      <c r="F83" s="251">
        <v>5860.959</v>
      </c>
      <c r="G83" s="252">
        <v>1646.8</v>
      </c>
      <c r="H83" s="192">
        <v>-3702.732605994688</v>
      </c>
      <c r="I83" s="252">
        <v>3966.678</v>
      </c>
      <c r="J83" s="252">
        <v>7836.010867080001</v>
      </c>
      <c r="K83" s="252">
        <v>247.481</v>
      </c>
      <c r="L83" s="252">
        <v>184.356</v>
      </c>
      <c r="M83" s="252">
        <v>1626.658824333333</v>
      </c>
      <c r="N83" s="252">
        <v>1523.183563248021</v>
      </c>
      <c r="O83" s="252">
        <v>178.2780575194728</v>
      </c>
      <c r="P83" s="253"/>
      <c r="Q83" s="250"/>
      <c r="R83" s="267"/>
      <c r="S83" s="167"/>
      <c r="T83" s="167"/>
      <c r="U83" s="167"/>
      <c r="V83" s="167"/>
      <c r="W83" s="167"/>
      <c r="X83" s="167"/>
      <c r="Y83" s="167"/>
      <c r="Z83" s="167"/>
      <c r="AA83" s="167"/>
      <c r="AB83" s="167"/>
      <c r="AC83" s="167"/>
      <c r="AD83" s="167"/>
      <c r="AE83" s="167"/>
      <c r="AF83" s="264"/>
      <c r="AG83" s="268"/>
      <c r="AH83" s="167"/>
      <c r="AI83" s="167"/>
      <c r="AJ83" s="167"/>
      <c r="AK83" s="167"/>
      <c r="AL83" s="167"/>
      <c r="AM83" s="167"/>
      <c r="AN83" s="167"/>
      <c r="AO83" s="167"/>
      <c r="AP83" s="167"/>
      <c r="AQ83" s="167"/>
      <c r="AR83" s="167"/>
      <c r="AS83" s="167"/>
      <c r="AT83" s="167"/>
      <c r="AU83" s="159"/>
      <c r="AV83" s="159"/>
      <c r="AW83" s="159"/>
    </row>
    <row r="84" ht="12.75" customHeight="1">
      <c r="A84" s="261">
        <v>2001</v>
      </c>
      <c r="B84" t="s" s="211">
        <v>156</v>
      </c>
      <c r="C84" s="251">
        <v>9811.448152123639</v>
      </c>
      <c r="D84" s="252">
        <v>9109.558152123640</v>
      </c>
      <c r="E84" s="252">
        <v>701.89</v>
      </c>
      <c r="F84" s="251">
        <v>6027.244</v>
      </c>
      <c r="G84" s="252">
        <v>2152.830999999999</v>
      </c>
      <c r="H84" s="192">
        <v>-3366.676771276689</v>
      </c>
      <c r="I84" s="252">
        <v>3550.094</v>
      </c>
      <c r="J84" s="252">
        <v>7463.255331833</v>
      </c>
      <c r="K84" s="252">
        <v>324.319</v>
      </c>
      <c r="L84" s="252">
        <v>234.903</v>
      </c>
      <c r="M84" s="252">
        <v>1848.092941333333</v>
      </c>
      <c r="N84" s="252">
        <v>1391.024380777021</v>
      </c>
      <c r="O84" s="252">
        <v>199.8190641102457</v>
      </c>
      <c r="P84" s="253"/>
      <c r="Q84" s="250"/>
      <c r="R84" s="267"/>
      <c r="S84" s="167"/>
      <c r="T84" s="167"/>
      <c r="U84" s="167"/>
      <c r="V84" s="167"/>
      <c r="W84" s="167"/>
      <c r="X84" s="167"/>
      <c r="Y84" s="167"/>
      <c r="Z84" s="167"/>
      <c r="AA84" s="167"/>
      <c r="AB84" s="167"/>
      <c r="AC84" s="167"/>
      <c r="AD84" s="167"/>
      <c r="AE84" s="167"/>
      <c r="AF84" s="264"/>
      <c r="AG84" s="268"/>
      <c r="AH84" s="167"/>
      <c r="AI84" s="167"/>
      <c r="AJ84" s="167"/>
      <c r="AK84" s="167"/>
      <c r="AL84" s="167"/>
      <c r="AM84" s="167"/>
      <c r="AN84" s="167"/>
      <c r="AO84" s="167"/>
      <c r="AP84" s="167"/>
      <c r="AQ84" s="167"/>
      <c r="AR84" s="167"/>
      <c r="AS84" s="167"/>
      <c r="AT84" s="167"/>
      <c r="AU84" s="159"/>
      <c r="AV84" s="159"/>
      <c r="AW84" s="159"/>
    </row>
    <row r="85" ht="12.75" customHeight="1">
      <c r="A85" s="261">
        <v>2001</v>
      </c>
      <c r="B85" t="s" s="211">
        <v>166</v>
      </c>
      <c r="C85" s="251">
        <v>8773.324407170505</v>
      </c>
      <c r="D85" s="252">
        <v>8166.285125277305</v>
      </c>
      <c r="E85" s="252">
        <v>607.0392818932</v>
      </c>
      <c r="F85" s="251">
        <v>5695.116</v>
      </c>
      <c r="G85" s="252">
        <v>2250.916999999999</v>
      </c>
      <c r="H85" s="192">
        <v>-2271.126088281392</v>
      </c>
      <c r="I85" s="252">
        <v>3081.01</v>
      </c>
      <c r="J85" s="252">
        <v>6345.233634296</v>
      </c>
      <c r="K85" s="252">
        <v>363.189</v>
      </c>
      <c r="L85" s="252">
        <v>239.132</v>
      </c>
      <c r="M85" s="252">
        <v>1940.027245333333</v>
      </c>
      <c r="N85" s="252">
        <v>1070.986699318726</v>
      </c>
      <c r="O85" s="252">
        <v>173.2082228879569</v>
      </c>
      <c r="P85" s="253"/>
      <c r="Q85" s="250"/>
      <c r="R85" s="267"/>
      <c r="S85" s="167"/>
      <c r="T85" s="167"/>
      <c r="U85" s="167"/>
      <c r="V85" s="167"/>
      <c r="W85" s="167"/>
      <c r="X85" s="167"/>
      <c r="Y85" s="167"/>
      <c r="Z85" s="167"/>
      <c r="AA85" s="167"/>
      <c r="AB85" s="167"/>
      <c r="AC85" s="167"/>
      <c r="AD85" s="167"/>
      <c r="AE85" s="167"/>
      <c r="AF85" s="264"/>
      <c r="AG85" s="268"/>
      <c r="AH85" s="167"/>
      <c r="AI85" s="167"/>
      <c r="AJ85" s="167"/>
      <c r="AK85" s="167"/>
      <c r="AL85" s="167"/>
      <c r="AM85" s="167"/>
      <c r="AN85" s="167"/>
      <c r="AO85" s="167"/>
      <c r="AP85" s="167"/>
      <c r="AQ85" s="167"/>
      <c r="AR85" s="167"/>
      <c r="AS85" s="167"/>
      <c r="AT85" s="167"/>
      <c r="AU85" s="159"/>
      <c r="AV85" s="159"/>
      <c r="AW85" s="159"/>
    </row>
    <row r="86" ht="12.75" customHeight="1">
      <c r="A86" s="261">
        <v>2001</v>
      </c>
      <c r="B86" t="s" s="211">
        <v>167</v>
      </c>
      <c r="C86" s="251">
        <v>9701.099663358473</v>
      </c>
      <c r="D86" s="252">
        <v>9052.616739646473</v>
      </c>
      <c r="E86" s="252">
        <v>648.482923712</v>
      </c>
      <c r="F86" s="251">
        <v>6874.910999999999</v>
      </c>
      <c r="G86" s="252">
        <v>2505.643</v>
      </c>
      <c r="H86" s="192">
        <v>-2666.344173967163</v>
      </c>
      <c r="I86" s="252">
        <v>3791.074999999999</v>
      </c>
      <c r="J86" s="252">
        <v>6666.661873386668</v>
      </c>
      <c r="K86" s="252">
        <v>578.193</v>
      </c>
      <c r="L86" s="252">
        <v>159.772</v>
      </c>
      <c r="M86" s="252">
        <v>1512.866127333333</v>
      </c>
      <c r="N86" s="252">
        <v>1722.044427913828</v>
      </c>
      <c r="O86" s="252">
        <v>202.1680011983223</v>
      </c>
      <c r="P86" s="253"/>
      <c r="Q86" s="250"/>
      <c r="R86" s="267"/>
      <c r="S86" s="167"/>
      <c r="T86" s="167"/>
      <c r="U86" s="167"/>
      <c r="V86" s="167"/>
      <c r="W86" s="167"/>
      <c r="X86" s="167"/>
      <c r="Y86" s="167"/>
      <c r="Z86" s="167"/>
      <c r="AA86" s="167"/>
      <c r="AB86" s="167"/>
      <c r="AC86" s="167"/>
      <c r="AD86" s="167"/>
      <c r="AE86" s="167"/>
      <c r="AF86" s="264"/>
      <c r="AG86" s="268"/>
      <c r="AH86" s="167"/>
      <c r="AI86" s="167"/>
      <c r="AJ86" s="167"/>
      <c r="AK86" s="167"/>
      <c r="AL86" s="167"/>
      <c r="AM86" s="167"/>
      <c r="AN86" s="167"/>
      <c r="AO86" s="167"/>
      <c r="AP86" s="167"/>
      <c r="AQ86" s="167"/>
      <c r="AR86" s="167"/>
      <c r="AS86" s="167"/>
      <c r="AT86" s="167"/>
      <c r="AU86" s="159"/>
      <c r="AV86" s="159"/>
      <c r="AW86" s="159"/>
    </row>
    <row r="87" ht="12.75" customHeight="1">
      <c r="A87" s="261">
        <v>2001</v>
      </c>
      <c r="B87" t="s" s="211">
        <v>168</v>
      </c>
      <c r="C87" s="251">
        <v>9494.295653045856</v>
      </c>
      <c r="D87" s="252">
        <v>8840.881832581055</v>
      </c>
      <c r="E87" s="252">
        <v>653.4138204648</v>
      </c>
      <c r="F87" s="251">
        <v>7096.464999999999</v>
      </c>
      <c r="G87" s="252">
        <v>2361.96</v>
      </c>
      <c r="H87" s="192">
        <v>-2780.207554082918</v>
      </c>
      <c r="I87" s="252">
        <v>4289.529</v>
      </c>
      <c r="J87" s="252">
        <v>6880.752096601667</v>
      </c>
      <c r="K87" s="252">
        <v>444.976</v>
      </c>
      <c r="L87" s="252">
        <v>231.179</v>
      </c>
      <c r="M87" s="252">
        <v>1360.618839333333</v>
      </c>
      <c r="N87" s="252">
        <v>1763.400296814583</v>
      </c>
      <c r="O87" s="252">
        <v>263.601426003595</v>
      </c>
      <c r="P87" s="253"/>
      <c r="Q87" s="250"/>
      <c r="R87" s="267"/>
      <c r="S87" s="167"/>
      <c r="T87" s="167"/>
      <c r="U87" s="167"/>
      <c r="V87" s="167"/>
      <c r="W87" s="167"/>
      <c r="X87" s="167"/>
      <c r="Y87" s="167"/>
      <c r="Z87" s="167"/>
      <c r="AA87" s="167"/>
      <c r="AB87" s="167"/>
      <c r="AC87" s="167"/>
      <c r="AD87" s="167"/>
      <c r="AE87" s="167"/>
      <c r="AF87" s="264"/>
      <c r="AG87" s="268"/>
      <c r="AH87" s="167"/>
      <c r="AI87" s="167"/>
      <c r="AJ87" s="167"/>
      <c r="AK87" s="167"/>
      <c r="AL87" s="167"/>
      <c r="AM87" s="167"/>
      <c r="AN87" s="167"/>
      <c r="AO87" s="167"/>
      <c r="AP87" s="167"/>
      <c r="AQ87" s="167"/>
      <c r="AR87" s="167"/>
      <c r="AS87" s="167"/>
      <c r="AT87" s="167"/>
      <c r="AU87" s="159"/>
      <c r="AV87" s="159"/>
      <c r="AW87" s="159"/>
    </row>
    <row r="88" ht="12.75" customHeight="1">
      <c r="A88" s="261">
        <v>2001</v>
      </c>
      <c r="B88" t="s" s="211">
        <v>169</v>
      </c>
      <c r="C88" s="251">
        <v>9132.923205936517</v>
      </c>
      <c r="D88" s="252">
        <v>8512.298319522917</v>
      </c>
      <c r="E88" s="252">
        <v>620.6248864136001</v>
      </c>
      <c r="F88" s="251">
        <v>7331</v>
      </c>
      <c r="G88" s="252">
        <v>2015.116</v>
      </c>
      <c r="H88" s="192">
        <v>-2116.830723243002</v>
      </c>
      <c r="I88" s="252">
        <v>4841.773999999999</v>
      </c>
      <c r="J88" s="252">
        <v>6838.947755479668</v>
      </c>
      <c r="K88" s="252">
        <v>474.11</v>
      </c>
      <c r="L88" s="252">
        <v>112.49</v>
      </c>
      <c r="M88" s="252">
        <v>1219.229757333333</v>
      </c>
      <c r="N88" s="252">
        <v>1700.506725096667</v>
      </c>
      <c r="O88" s="252">
        <v>199.9989131216297</v>
      </c>
      <c r="P88" s="253"/>
      <c r="Q88" s="250"/>
      <c r="R88" s="267"/>
      <c r="S88" s="167"/>
      <c r="T88" s="167"/>
      <c r="U88" s="167"/>
      <c r="V88" s="167"/>
      <c r="W88" s="167"/>
      <c r="X88" s="167"/>
      <c r="Y88" s="167"/>
      <c r="Z88" s="167"/>
      <c r="AA88" s="167"/>
      <c r="AB88" s="167"/>
      <c r="AC88" s="167"/>
      <c r="AD88" s="167"/>
      <c r="AE88" s="167"/>
      <c r="AF88" s="264"/>
      <c r="AG88" s="268"/>
      <c r="AH88" s="167"/>
      <c r="AI88" s="167"/>
      <c r="AJ88" s="167"/>
      <c r="AK88" s="167"/>
      <c r="AL88" s="167"/>
      <c r="AM88" s="167"/>
      <c r="AN88" s="167"/>
      <c r="AO88" s="167"/>
      <c r="AP88" s="167"/>
      <c r="AQ88" s="167"/>
      <c r="AR88" s="167"/>
      <c r="AS88" s="167"/>
      <c r="AT88" s="167"/>
      <c r="AU88" s="159"/>
      <c r="AV88" s="159"/>
      <c r="AW88" s="159"/>
    </row>
    <row r="89" ht="12.75" customHeight="1">
      <c r="A89" s="261">
        <v>2001</v>
      </c>
      <c r="B89" t="s" s="211">
        <v>170</v>
      </c>
      <c r="C89" s="251">
        <v>10178.222276124352</v>
      </c>
      <c r="D89" s="252">
        <v>9472.353538633151</v>
      </c>
      <c r="E89" s="252">
        <v>705.8687374912</v>
      </c>
      <c r="F89" s="251">
        <v>8201.093000000001</v>
      </c>
      <c r="G89" s="252">
        <v>3213.616</v>
      </c>
      <c r="H89" s="192">
        <v>-2643.928182594940</v>
      </c>
      <c r="I89" s="252">
        <v>4459.569</v>
      </c>
      <c r="J89" s="252">
        <v>7049.485071601999</v>
      </c>
      <c r="K89" s="252">
        <v>527.908</v>
      </c>
      <c r="L89" s="252">
        <v>134.699</v>
      </c>
      <c r="M89" s="252">
        <v>1199.572277333333</v>
      </c>
      <c r="N89" s="252">
        <v>1646.793388326275</v>
      </c>
      <c r="O89" s="252">
        <v>220.527587777112</v>
      </c>
      <c r="P89" s="253"/>
      <c r="Q89" s="250"/>
      <c r="R89" s="267"/>
      <c r="S89" s="167"/>
      <c r="T89" s="167"/>
      <c r="U89" s="167"/>
      <c r="V89" s="167"/>
      <c r="W89" s="167"/>
      <c r="X89" s="167"/>
      <c r="Y89" s="167"/>
      <c r="Z89" s="167"/>
      <c r="AA89" s="167"/>
      <c r="AB89" s="167"/>
      <c r="AC89" s="167"/>
      <c r="AD89" s="167"/>
      <c r="AE89" s="167"/>
      <c r="AF89" s="264"/>
      <c r="AG89" s="268"/>
      <c r="AH89" s="167"/>
      <c r="AI89" s="167"/>
      <c r="AJ89" s="167"/>
      <c r="AK89" s="167"/>
      <c r="AL89" s="167"/>
      <c r="AM89" s="167"/>
      <c r="AN89" s="167"/>
      <c r="AO89" s="167"/>
      <c r="AP89" s="167"/>
      <c r="AQ89" s="167"/>
      <c r="AR89" s="167"/>
      <c r="AS89" s="167"/>
      <c r="AT89" s="167"/>
      <c r="AU89" s="159"/>
      <c r="AV89" s="159"/>
      <c r="AW89" s="159"/>
    </row>
    <row r="90" ht="12.75" customHeight="1">
      <c r="A90" s="261">
        <v>2001</v>
      </c>
      <c r="B90" t="s" s="211">
        <v>171</v>
      </c>
      <c r="C90" s="251">
        <v>9882.752372922461</v>
      </c>
      <c r="D90" s="252">
        <v>9154.222670144862</v>
      </c>
      <c r="E90" s="252">
        <v>728.5297027776001</v>
      </c>
      <c r="F90" s="251">
        <v>7469.198</v>
      </c>
      <c r="G90" s="252">
        <v>2238.021</v>
      </c>
      <c r="H90" s="192">
        <v>-3163.374730356956</v>
      </c>
      <c r="I90" s="252">
        <v>4862.371000000001</v>
      </c>
      <c r="J90" s="252">
        <v>7447.083650985999</v>
      </c>
      <c r="K90" s="252">
        <v>368.806</v>
      </c>
      <c r="L90" s="252">
        <v>225.164</v>
      </c>
      <c r="M90" s="252">
        <v>1172.792346333333</v>
      </c>
      <c r="N90" s="252">
        <v>1895.096425704290</v>
      </c>
      <c r="O90" s="252">
        <v>181.0548172558418</v>
      </c>
      <c r="P90" s="253"/>
      <c r="Q90" s="250"/>
      <c r="R90" s="267"/>
      <c r="S90" s="167"/>
      <c r="T90" s="167"/>
      <c r="U90" s="167"/>
      <c r="V90" s="167"/>
      <c r="W90" s="167"/>
      <c r="X90" s="167"/>
      <c r="Y90" s="167"/>
      <c r="Z90" s="167"/>
      <c r="AA90" s="167"/>
      <c r="AB90" s="167"/>
      <c r="AC90" s="167"/>
      <c r="AD90" s="167"/>
      <c r="AE90" s="167"/>
      <c r="AF90" s="264"/>
      <c r="AG90" s="268"/>
      <c r="AH90" s="167"/>
      <c r="AI90" s="167"/>
      <c r="AJ90" s="167"/>
      <c r="AK90" s="167"/>
      <c r="AL90" s="167"/>
      <c r="AM90" s="167"/>
      <c r="AN90" s="167"/>
      <c r="AO90" s="167"/>
      <c r="AP90" s="167"/>
      <c r="AQ90" s="167"/>
      <c r="AR90" s="167"/>
      <c r="AS90" s="167"/>
      <c r="AT90" s="167"/>
      <c r="AU90" s="159"/>
      <c r="AV90" s="159"/>
      <c r="AW90" s="159"/>
    </row>
    <row r="91" ht="12.75" customHeight="1">
      <c r="A91" s="265">
        <v>2001</v>
      </c>
      <c r="B91" t="s" s="213">
        <v>99</v>
      </c>
      <c r="C91" s="254">
        <v>10752.678299672847</v>
      </c>
      <c r="D91" s="255">
        <v>10001.845181425948</v>
      </c>
      <c r="E91" s="255">
        <v>750.8331182468999</v>
      </c>
      <c r="F91" s="254">
        <v>7574.848</v>
      </c>
      <c r="G91" s="255">
        <v>2679.661999999999</v>
      </c>
      <c r="H91" s="216">
        <v>-3700.341028698615</v>
      </c>
      <c r="I91" s="255">
        <v>4512.145</v>
      </c>
      <c r="J91" s="255">
        <v>7802.994050803999</v>
      </c>
      <c r="K91" s="255">
        <v>383.041</v>
      </c>
      <c r="L91" s="255">
        <v>245.554</v>
      </c>
      <c r="M91" s="255">
        <v>1152.729924333333</v>
      </c>
      <c r="N91" s="255">
        <v>1699.708902227951</v>
      </c>
      <c r="O91" s="255">
        <v>178.5423810665069</v>
      </c>
      <c r="P91" s="253"/>
      <c r="Q91" s="250"/>
      <c r="R91" s="267"/>
      <c r="S91" s="167"/>
      <c r="T91" s="167"/>
      <c r="U91" s="167"/>
      <c r="V91" s="167"/>
      <c r="W91" s="167"/>
      <c r="X91" s="167"/>
      <c r="Y91" s="167"/>
      <c r="Z91" s="167"/>
      <c r="AA91" s="167"/>
      <c r="AB91" s="167"/>
      <c r="AC91" s="167"/>
      <c r="AD91" s="167"/>
      <c r="AE91" s="167"/>
      <c r="AF91" s="264"/>
      <c r="AG91" s="268"/>
      <c r="AH91" s="167"/>
      <c r="AI91" s="167"/>
      <c r="AJ91" s="167"/>
      <c r="AK91" s="167"/>
      <c r="AL91" s="167"/>
      <c r="AM91" s="167"/>
      <c r="AN91" s="167"/>
      <c r="AO91" s="167"/>
      <c r="AP91" s="167"/>
      <c r="AQ91" s="167"/>
      <c r="AR91" s="167"/>
      <c r="AS91" s="167"/>
      <c r="AT91" s="167"/>
      <c r="AU91" s="159"/>
      <c r="AV91" s="159"/>
      <c r="AW91" s="159"/>
    </row>
    <row r="92" ht="12.75" customHeight="1">
      <c r="A92" s="217">
        <v>2002</v>
      </c>
      <c r="B92" t="s" s="218">
        <v>100</v>
      </c>
      <c r="C92" s="256">
        <v>10547.734152482572</v>
      </c>
      <c r="D92" s="257">
        <v>9802.040416690272</v>
      </c>
      <c r="E92" s="257">
        <v>745.6937357923</v>
      </c>
      <c r="F92" s="256">
        <v>7300.683333333333</v>
      </c>
      <c r="G92" s="257">
        <v>3286.869</v>
      </c>
      <c r="H92" s="221">
        <v>-3860.143309994233</v>
      </c>
      <c r="I92" s="257">
        <v>3754.058333333333</v>
      </c>
      <c r="J92" s="257">
        <v>7021.384029729465</v>
      </c>
      <c r="K92" s="257">
        <v>259.756</v>
      </c>
      <c r="L92" s="257">
        <v>153.903</v>
      </c>
      <c r="M92" s="257">
        <v>947.639835012148</v>
      </c>
      <c r="N92" s="257">
        <v>1646.310448610250</v>
      </c>
      <c r="O92" s="257">
        <v>140.605</v>
      </c>
      <c r="P92" s="253"/>
      <c r="Q92" s="250"/>
      <c r="R92" s="267"/>
      <c r="S92" s="167"/>
      <c r="T92" s="167"/>
      <c r="U92" s="167"/>
      <c r="V92" s="167"/>
      <c r="W92" s="167"/>
      <c r="X92" s="167"/>
      <c r="Y92" s="167"/>
      <c r="Z92" s="167"/>
      <c r="AA92" s="167"/>
      <c r="AB92" s="167"/>
      <c r="AC92" s="167"/>
      <c r="AD92" s="167"/>
      <c r="AE92" s="167"/>
      <c r="AF92" s="264"/>
      <c r="AG92" s="268"/>
      <c r="AH92" s="167"/>
      <c r="AI92" s="167"/>
      <c r="AJ92" s="167"/>
      <c r="AK92" s="167"/>
      <c r="AL92" s="167"/>
      <c r="AM92" s="167"/>
      <c r="AN92" s="167"/>
      <c r="AO92" s="167"/>
      <c r="AP92" s="167"/>
      <c r="AQ92" s="167"/>
      <c r="AR92" s="167"/>
      <c r="AS92" s="167"/>
      <c r="AT92" s="167"/>
      <c r="AU92" s="159"/>
      <c r="AV92" s="159"/>
      <c r="AW92" s="159"/>
    </row>
    <row r="93" ht="12.75" customHeight="1">
      <c r="A93" s="210">
        <v>2002</v>
      </c>
      <c r="B93" t="s" s="211">
        <v>86</v>
      </c>
      <c r="C93" s="251">
        <v>9193.437340630608</v>
      </c>
      <c r="D93" s="252">
        <v>8519.081236837908</v>
      </c>
      <c r="E93" s="252">
        <v>674.3561037927001</v>
      </c>
      <c r="F93" s="251">
        <v>6719.735333333333</v>
      </c>
      <c r="G93" s="252">
        <v>1813.493</v>
      </c>
      <c r="H93" s="192">
        <v>-3102.081411692321</v>
      </c>
      <c r="I93" s="252">
        <v>4598.112333333333</v>
      </c>
      <c r="J93" s="252">
        <v>7209.112484496665</v>
      </c>
      <c r="K93" s="252">
        <v>308.13</v>
      </c>
      <c r="L93" s="252">
        <v>122.145</v>
      </c>
      <c r="M93" s="252">
        <v>1029.550127227510</v>
      </c>
      <c r="N93" s="252">
        <v>1706.6163877565</v>
      </c>
      <c r="O93" s="252">
        <v>145.357</v>
      </c>
      <c r="P93" s="253"/>
      <c r="Q93" s="250"/>
      <c r="R93" s="267"/>
      <c r="S93" s="167"/>
      <c r="T93" s="167"/>
      <c r="U93" s="167"/>
      <c r="V93" s="167"/>
      <c r="W93" s="167"/>
      <c r="X93" s="167"/>
      <c r="Y93" s="167"/>
      <c r="Z93" s="167"/>
      <c r="AA93" s="167"/>
      <c r="AB93" s="167"/>
      <c r="AC93" s="167"/>
      <c r="AD93" s="167"/>
      <c r="AE93" s="167"/>
      <c r="AF93" s="183"/>
      <c r="AG93" s="268"/>
      <c r="AH93" s="167"/>
      <c r="AI93" s="167"/>
      <c r="AJ93" s="167"/>
      <c r="AK93" s="167"/>
      <c r="AL93" s="167"/>
      <c r="AM93" s="167"/>
      <c r="AN93" s="167"/>
      <c r="AO93" s="167"/>
      <c r="AP93" s="167"/>
      <c r="AQ93" s="167"/>
      <c r="AR93" s="167"/>
      <c r="AS93" s="167"/>
      <c r="AT93" s="167"/>
      <c r="AU93" s="159"/>
      <c r="AV93" s="159"/>
      <c r="AW93" s="159"/>
    </row>
    <row r="94" ht="12.75" customHeight="1">
      <c r="A94" s="210">
        <v>2002</v>
      </c>
      <c r="B94" t="s" s="211">
        <v>164</v>
      </c>
      <c r="C94" s="251">
        <v>9911.261984281085</v>
      </c>
      <c r="D94" s="252">
        <v>9139.457364907226</v>
      </c>
      <c r="E94" s="252">
        <v>771.804619373860</v>
      </c>
      <c r="F94" s="251">
        <v>6871.813333333334</v>
      </c>
      <c r="G94" s="252">
        <v>1844.254</v>
      </c>
      <c r="H94" s="192">
        <v>-3288.650849957063</v>
      </c>
      <c r="I94" s="252">
        <v>4739.134333333333</v>
      </c>
      <c r="J94" s="252">
        <v>7843.997989393525</v>
      </c>
      <c r="K94" s="252">
        <v>288.425</v>
      </c>
      <c r="L94" s="252">
        <v>114.514</v>
      </c>
      <c r="M94" s="252">
        <v>1297.365961393130</v>
      </c>
      <c r="N94" s="252">
        <v>1655.06415529</v>
      </c>
      <c r="O94" s="252">
        <v>141.159</v>
      </c>
      <c r="P94" s="253"/>
      <c r="Q94" s="250"/>
      <c r="R94" s="267"/>
      <c r="S94" s="167"/>
      <c r="T94" s="167"/>
      <c r="U94" s="167"/>
      <c r="V94" s="167"/>
      <c r="W94" s="167"/>
      <c r="X94" s="167"/>
      <c r="Y94" s="167"/>
      <c r="Z94" s="167"/>
      <c r="AA94" s="167"/>
      <c r="AB94" s="167"/>
      <c r="AC94" s="167"/>
      <c r="AD94" s="167"/>
      <c r="AE94" s="167"/>
      <c r="AF94" s="183"/>
      <c r="AG94" s="268"/>
      <c r="AH94" s="167"/>
      <c r="AI94" s="167"/>
      <c r="AJ94" s="167"/>
      <c r="AK94" s="167"/>
      <c r="AL94" s="167"/>
      <c r="AM94" s="167"/>
      <c r="AN94" s="167"/>
      <c r="AO94" s="167"/>
      <c r="AP94" s="167"/>
      <c r="AQ94" s="167"/>
      <c r="AR94" s="167"/>
      <c r="AS94" s="167"/>
      <c r="AT94" s="167"/>
      <c r="AU94" s="159"/>
      <c r="AV94" s="159"/>
      <c r="AW94" s="159"/>
    </row>
    <row r="95" ht="12.75" customHeight="1">
      <c r="A95" s="210">
        <v>2002</v>
      </c>
      <c r="B95" t="s" s="211">
        <v>165</v>
      </c>
      <c r="C95" s="251">
        <v>9830.705732082148</v>
      </c>
      <c r="D95" s="252">
        <v>9126.079939596479</v>
      </c>
      <c r="E95" s="252">
        <v>704.625792485670</v>
      </c>
      <c r="F95" s="251">
        <v>7476.575999999999</v>
      </c>
      <c r="G95" s="252">
        <v>1700.106</v>
      </c>
      <c r="H95" s="192">
        <v>-2729.313650959740</v>
      </c>
      <c r="I95" s="252">
        <v>5432.425999999999</v>
      </c>
      <c r="J95" s="252">
        <v>7888.452704570070</v>
      </c>
      <c r="K95" s="252">
        <v>344.044</v>
      </c>
      <c r="L95" s="252">
        <v>115.226</v>
      </c>
      <c r="M95" s="252">
        <v>1114.841582731330</v>
      </c>
      <c r="N95" s="252">
        <v>1616.946529120999</v>
      </c>
      <c r="O95" s="252">
        <v>161.451</v>
      </c>
      <c r="P95" s="253"/>
      <c r="Q95" s="250"/>
      <c r="R95" s="267"/>
      <c r="S95" s="167"/>
      <c r="T95" s="167"/>
      <c r="U95" s="167"/>
      <c r="V95" s="167"/>
      <c r="W95" s="167"/>
      <c r="X95" s="167"/>
      <c r="Y95" s="167"/>
      <c r="Z95" s="167"/>
      <c r="AA95" s="167"/>
      <c r="AB95" s="167"/>
      <c r="AC95" s="167"/>
      <c r="AD95" s="167"/>
      <c r="AE95" s="167"/>
      <c r="AF95" s="183"/>
      <c r="AG95" s="268"/>
      <c r="AH95" s="167"/>
      <c r="AI95" s="167"/>
      <c r="AJ95" s="167"/>
      <c r="AK95" s="167"/>
      <c r="AL95" s="167"/>
      <c r="AM95" s="167"/>
      <c r="AN95" s="167"/>
      <c r="AO95" s="167"/>
      <c r="AP95" s="167"/>
      <c r="AQ95" s="167"/>
      <c r="AR95" s="167"/>
      <c r="AS95" s="167"/>
      <c r="AT95" s="167"/>
      <c r="AU95" s="159"/>
      <c r="AV95" s="159"/>
      <c r="AW95" s="159"/>
    </row>
    <row r="96" ht="12.75" customHeight="1">
      <c r="A96" s="210">
        <v>2002</v>
      </c>
      <c r="B96" t="s" s="211">
        <v>156</v>
      </c>
      <c r="C96" s="251">
        <v>10022.430084057827</v>
      </c>
      <c r="D96" s="252">
        <v>9308.979587167127</v>
      </c>
      <c r="E96" s="252">
        <v>713.4504968907</v>
      </c>
      <c r="F96" s="251">
        <v>6775.955</v>
      </c>
      <c r="G96" s="252">
        <v>1345.37</v>
      </c>
      <c r="H96" s="192">
        <v>-4143.269166327158</v>
      </c>
      <c r="I96" s="252">
        <v>4978.09</v>
      </c>
      <c r="J96" s="252">
        <v>8444.449790807199</v>
      </c>
      <c r="K96" s="252">
        <v>452.495</v>
      </c>
      <c r="L96" s="252">
        <v>315.705</v>
      </c>
      <c r="M96" s="252">
        <v>1392.725589171790</v>
      </c>
      <c r="N96" s="252">
        <v>2206.424964691750</v>
      </c>
      <c r="O96" s="252">
        <v>185.593</v>
      </c>
      <c r="P96" s="253"/>
      <c r="Q96" s="250"/>
      <c r="R96" s="267"/>
      <c r="S96" s="167"/>
      <c r="T96" s="167"/>
      <c r="U96" s="167"/>
      <c r="V96" s="167"/>
      <c r="W96" s="167"/>
      <c r="X96" s="167"/>
      <c r="Y96" s="167"/>
      <c r="Z96" s="167"/>
      <c r="AA96" s="167"/>
      <c r="AB96" s="167"/>
      <c r="AC96" s="167"/>
      <c r="AD96" s="167"/>
      <c r="AE96" s="167"/>
      <c r="AF96" s="183"/>
      <c r="AG96" s="268"/>
      <c r="AH96" s="167"/>
      <c r="AI96" s="167"/>
      <c r="AJ96" s="167"/>
      <c r="AK96" s="167"/>
      <c r="AL96" s="167"/>
      <c r="AM96" s="167"/>
      <c r="AN96" s="167"/>
      <c r="AO96" s="167"/>
      <c r="AP96" s="167"/>
      <c r="AQ96" s="167"/>
      <c r="AR96" s="167"/>
      <c r="AS96" s="167"/>
      <c r="AT96" s="167"/>
      <c r="AU96" s="159"/>
      <c r="AV96" s="159"/>
      <c r="AW96" s="159"/>
    </row>
    <row r="97" ht="12.75" customHeight="1">
      <c r="A97" s="210">
        <v>2002</v>
      </c>
      <c r="B97" t="s" s="211">
        <v>166</v>
      </c>
      <c r="C97" s="251">
        <v>9674.310983255395</v>
      </c>
      <c r="D97" s="252">
        <v>9055.133614281554</v>
      </c>
      <c r="E97" s="252">
        <v>619.177368973840</v>
      </c>
      <c r="F97" s="251">
        <v>7877.573</v>
      </c>
      <c r="G97" s="252">
        <v>1848.65</v>
      </c>
      <c r="H97" s="192">
        <v>-2270.545607411799</v>
      </c>
      <c r="I97" s="252">
        <v>5525.590999999999</v>
      </c>
      <c r="J97" s="252">
        <v>7635.927037498839</v>
      </c>
      <c r="K97" s="252">
        <v>503.332</v>
      </c>
      <c r="L97" s="252">
        <v>148.366</v>
      </c>
      <c r="M97" s="252">
        <v>1321.487953115290</v>
      </c>
      <c r="N97" s="252">
        <v>1836.663523028250</v>
      </c>
      <c r="O97" s="252">
        <v>159.998</v>
      </c>
      <c r="P97" s="253"/>
      <c r="Q97" s="250"/>
      <c r="R97" s="267"/>
      <c r="S97" s="167"/>
      <c r="T97" s="167"/>
      <c r="U97" s="167"/>
      <c r="V97" s="167"/>
      <c r="W97" s="167"/>
      <c r="X97" s="167"/>
      <c r="Y97" s="167"/>
      <c r="Z97" s="167"/>
      <c r="AA97" s="167"/>
      <c r="AB97" s="167"/>
      <c r="AC97" s="167"/>
      <c r="AD97" s="167"/>
      <c r="AE97" s="167"/>
      <c r="AF97" s="183"/>
      <c r="AG97" s="268"/>
      <c r="AH97" s="167"/>
      <c r="AI97" s="167"/>
      <c r="AJ97" s="167"/>
      <c r="AK97" s="167"/>
      <c r="AL97" s="167"/>
      <c r="AM97" s="167"/>
      <c r="AN97" s="167"/>
      <c r="AO97" s="167"/>
      <c r="AP97" s="167"/>
      <c r="AQ97" s="167"/>
      <c r="AR97" s="167"/>
      <c r="AS97" s="167"/>
      <c r="AT97" s="167"/>
      <c r="AU97" s="159"/>
      <c r="AV97" s="159"/>
      <c r="AW97" s="159"/>
    </row>
    <row r="98" ht="12.75" customHeight="1">
      <c r="A98" s="210">
        <v>2002</v>
      </c>
      <c r="B98" t="s" s="211">
        <v>167</v>
      </c>
      <c r="C98" s="251">
        <v>8858.790343437116</v>
      </c>
      <c r="D98" s="252">
        <v>8178.266103795416</v>
      </c>
      <c r="E98" s="252">
        <v>680.5242396417</v>
      </c>
      <c r="F98" s="251">
        <v>7360.918666666666</v>
      </c>
      <c r="G98" s="252">
        <v>2618.27</v>
      </c>
      <c r="H98" s="192">
        <v>-2097.896869290960</v>
      </c>
      <c r="I98" s="252">
        <v>4224.989666666667</v>
      </c>
      <c r="J98" s="252">
        <v>5928.002306622566</v>
      </c>
      <c r="K98" s="252">
        <v>517.659</v>
      </c>
      <c r="L98" s="252">
        <v>125.408</v>
      </c>
      <c r="M98" s="252">
        <v>1413.389320159190</v>
      </c>
      <c r="N98" s="252">
        <v>2200.524549494251</v>
      </c>
      <c r="O98" s="252">
        <v>193.358</v>
      </c>
      <c r="P98" s="253"/>
      <c r="Q98" s="250"/>
      <c r="R98" s="267"/>
      <c r="S98" s="167"/>
      <c r="T98" s="167"/>
      <c r="U98" s="167"/>
      <c r="V98" s="167"/>
      <c r="W98" s="167"/>
      <c r="X98" s="167"/>
      <c r="Y98" s="167"/>
      <c r="Z98" s="167"/>
      <c r="AA98" s="167"/>
      <c r="AB98" s="167"/>
      <c r="AC98" s="167"/>
      <c r="AD98" s="167"/>
      <c r="AE98" s="167"/>
      <c r="AF98" s="183"/>
      <c r="AG98" s="268"/>
      <c r="AH98" s="167"/>
      <c r="AI98" s="167"/>
      <c r="AJ98" s="167"/>
      <c r="AK98" s="167"/>
      <c r="AL98" s="167"/>
      <c r="AM98" s="167"/>
      <c r="AN98" s="167"/>
      <c r="AO98" s="167"/>
      <c r="AP98" s="167"/>
      <c r="AQ98" s="167"/>
      <c r="AR98" s="167"/>
      <c r="AS98" s="167"/>
      <c r="AT98" s="167"/>
      <c r="AU98" s="159"/>
      <c r="AV98" s="159"/>
      <c r="AW98" s="159"/>
    </row>
    <row r="99" ht="12.75" customHeight="1">
      <c r="A99" s="210">
        <v>2002</v>
      </c>
      <c r="B99" t="s" s="211">
        <v>168</v>
      </c>
      <c r="C99" s="251">
        <v>8403.401693855238</v>
      </c>
      <c r="D99" s="252">
        <v>7768.612133317218</v>
      </c>
      <c r="E99" s="252">
        <v>634.7895605380202</v>
      </c>
      <c r="F99" s="251">
        <v>6817.046666666667</v>
      </c>
      <c r="G99" s="252">
        <v>2646.706</v>
      </c>
      <c r="H99" s="192">
        <v>-2858.1024470813</v>
      </c>
      <c r="I99" s="252">
        <v>3504.389666666667</v>
      </c>
      <c r="J99" s="252">
        <v>5609.297252069286</v>
      </c>
      <c r="K99" s="252">
        <v>665.951</v>
      </c>
      <c r="L99" s="252">
        <v>333.582</v>
      </c>
      <c r="M99" s="252">
        <v>1292.119612230820</v>
      </c>
      <c r="N99" s="252">
        <v>2377.6834739095</v>
      </c>
      <c r="O99" s="252">
        <v>176.609</v>
      </c>
      <c r="P99" s="253"/>
      <c r="Q99" s="250"/>
      <c r="R99" s="267"/>
      <c r="S99" s="167"/>
      <c r="T99" s="167"/>
      <c r="U99" s="167"/>
      <c r="V99" s="167"/>
      <c r="W99" s="167"/>
      <c r="X99" s="167"/>
      <c r="Y99" s="167"/>
      <c r="Z99" s="167"/>
      <c r="AA99" s="167"/>
      <c r="AB99" s="167"/>
      <c r="AC99" s="167"/>
      <c r="AD99" s="167"/>
      <c r="AE99" s="167"/>
      <c r="AF99" s="183"/>
      <c r="AG99" s="268"/>
      <c r="AH99" s="167"/>
      <c r="AI99" s="167"/>
      <c r="AJ99" s="167"/>
      <c r="AK99" s="167"/>
      <c r="AL99" s="167"/>
      <c r="AM99" s="167"/>
      <c r="AN99" s="167"/>
      <c r="AO99" s="167"/>
      <c r="AP99" s="167"/>
      <c r="AQ99" s="167"/>
      <c r="AR99" s="167"/>
      <c r="AS99" s="167"/>
      <c r="AT99" s="167"/>
      <c r="AU99" s="159"/>
      <c r="AV99" s="159"/>
      <c r="AW99" s="159"/>
    </row>
    <row r="100" ht="12.75" customHeight="1">
      <c r="A100" s="210">
        <v>2002</v>
      </c>
      <c r="B100" t="s" s="211">
        <v>169</v>
      </c>
      <c r="C100" s="251">
        <v>9219.635045855084</v>
      </c>
      <c r="D100" s="252">
        <v>8587.155119487084</v>
      </c>
      <c r="E100" s="252">
        <v>632.479926368</v>
      </c>
      <c r="F100" s="251">
        <v>7355.108666666667</v>
      </c>
      <c r="G100" s="252">
        <v>2950.335</v>
      </c>
      <c r="H100" s="192">
        <v>-2655.461437771989</v>
      </c>
      <c r="I100" s="252">
        <v>4014.398666666667</v>
      </c>
      <c r="J100" s="252">
        <v>6152.785969106866</v>
      </c>
      <c r="K100" s="252">
        <v>390.375</v>
      </c>
      <c r="L100" s="252">
        <v>154.384</v>
      </c>
      <c r="M100" s="252">
        <v>1300.385165329710</v>
      </c>
      <c r="N100" s="252">
        <v>2053.4503006615</v>
      </c>
      <c r="O100" s="252">
        <v>172.652</v>
      </c>
      <c r="P100" s="253"/>
      <c r="Q100" s="250"/>
      <c r="R100" s="267"/>
      <c r="S100" s="167"/>
      <c r="T100" s="167"/>
      <c r="U100" s="167"/>
      <c r="V100" s="167"/>
      <c r="W100" s="167"/>
      <c r="X100" s="167"/>
      <c r="Y100" s="167"/>
      <c r="Z100" s="167"/>
      <c r="AA100" s="167"/>
      <c r="AB100" s="167"/>
      <c r="AC100" s="167"/>
      <c r="AD100" s="167"/>
      <c r="AE100" s="167"/>
      <c r="AF100" s="183"/>
      <c r="AG100" s="268"/>
      <c r="AH100" s="167"/>
      <c r="AI100" s="167"/>
      <c r="AJ100" s="167"/>
      <c r="AK100" s="167"/>
      <c r="AL100" s="167"/>
      <c r="AM100" s="167"/>
      <c r="AN100" s="167"/>
      <c r="AO100" s="167"/>
      <c r="AP100" s="167"/>
      <c r="AQ100" s="167"/>
      <c r="AR100" s="167"/>
      <c r="AS100" s="167"/>
      <c r="AT100" s="167"/>
      <c r="AU100" s="159"/>
      <c r="AV100" s="159"/>
      <c r="AW100" s="159"/>
    </row>
    <row r="101" ht="12.75" customHeight="1">
      <c r="A101" s="210">
        <v>2002</v>
      </c>
      <c r="B101" t="s" s="211">
        <v>170</v>
      </c>
      <c r="C101" s="251">
        <v>10048.048766670046</v>
      </c>
      <c r="D101" s="252">
        <v>9242.810373139866</v>
      </c>
      <c r="E101" s="252">
        <v>805.238393530180</v>
      </c>
      <c r="F101" s="251">
        <v>7441.953333333333</v>
      </c>
      <c r="G101" s="252">
        <v>3946.887</v>
      </c>
      <c r="H101" s="192">
        <v>-3104.904048812967</v>
      </c>
      <c r="I101" s="252">
        <v>3148.300333333334</v>
      </c>
      <c r="J101" s="252">
        <v>6004.239021326380</v>
      </c>
      <c r="K101" s="252">
        <v>346.766</v>
      </c>
      <c r="L101" s="252">
        <v>136.822</v>
      </c>
      <c r="M101" s="252">
        <v>1431.108388648330</v>
      </c>
      <c r="N101" s="252">
        <v>1890.017749468250</v>
      </c>
      <c r="O101" s="252">
        <v>161.934</v>
      </c>
      <c r="P101" s="253"/>
      <c r="Q101" s="250"/>
      <c r="R101" s="267"/>
      <c r="S101" s="167"/>
      <c r="T101" s="167"/>
      <c r="U101" s="167"/>
      <c r="V101" s="167"/>
      <c r="W101" s="167"/>
      <c r="X101" s="167"/>
      <c r="Y101" s="167"/>
      <c r="Z101" s="167"/>
      <c r="AA101" s="167"/>
      <c r="AB101" s="167"/>
      <c r="AC101" s="167"/>
      <c r="AD101" s="167"/>
      <c r="AE101" s="167"/>
      <c r="AF101" s="183"/>
      <c r="AG101" s="268"/>
      <c r="AH101" s="167"/>
      <c r="AI101" s="167"/>
      <c r="AJ101" s="167"/>
      <c r="AK101" s="167"/>
      <c r="AL101" s="167"/>
      <c r="AM101" s="167"/>
      <c r="AN101" s="167"/>
      <c r="AO101" s="167"/>
      <c r="AP101" s="167"/>
      <c r="AQ101" s="167"/>
      <c r="AR101" s="167"/>
      <c r="AS101" s="167"/>
      <c r="AT101" s="167"/>
      <c r="AU101" s="159"/>
      <c r="AV101" s="159"/>
      <c r="AW101" s="159"/>
    </row>
    <row r="102" ht="12.75" customHeight="1">
      <c r="A102" s="210">
        <v>2002</v>
      </c>
      <c r="B102" t="s" s="211">
        <v>171</v>
      </c>
      <c r="C102" s="251">
        <v>9687.341984023144</v>
      </c>
      <c r="D102" s="252">
        <v>8928.459221231884</v>
      </c>
      <c r="E102" s="252">
        <v>758.882762791260</v>
      </c>
      <c r="F102" s="251">
        <v>6899.955333333333</v>
      </c>
      <c r="G102" s="252">
        <v>2772.037</v>
      </c>
      <c r="H102" s="192">
        <v>-3226.993919874157</v>
      </c>
      <c r="I102" s="252">
        <v>3756.914333333334</v>
      </c>
      <c r="J102" s="252">
        <v>6701.833940020059</v>
      </c>
      <c r="K102" s="252">
        <v>371.004</v>
      </c>
      <c r="L102" s="252">
        <v>140.916</v>
      </c>
      <c r="M102" s="252">
        <v>1329.141493474570</v>
      </c>
      <c r="N102" s="252">
        <v>1841.303806662001</v>
      </c>
      <c r="O102" s="252">
        <v>158.951</v>
      </c>
      <c r="P102" s="253"/>
      <c r="Q102" s="250"/>
      <c r="R102" s="267"/>
      <c r="S102" s="167"/>
      <c r="T102" s="167"/>
      <c r="U102" s="167"/>
      <c r="V102" s="167"/>
      <c r="W102" s="167"/>
      <c r="X102" s="167"/>
      <c r="Y102" s="167"/>
      <c r="Z102" s="167"/>
      <c r="AA102" s="167"/>
      <c r="AB102" s="167"/>
      <c r="AC102" s="167"/>
      <c r="AD102" s="167"/>
      <c r="AE102" s="167"/>
      <c r="AF102" s="183"/>
      <c r="AG102" s="268"/>
      <c r="AH102" s="167"/>
      <c r="AI102" s="167"/>
      <c r="AJ102" s="167"/>
      <c r="AK102" s="167"/>
      <c r="AL102" s="167"/>
      <c r="AM102" s="167"/>
      <c r="AN102" s="167"/>
      <c r="AO102" s="167"/>
      <c r="AP102" s="167"/>
      <c r="AQ102" s="167"/>
      <c r="AR102" s="167"/>
      <c r="AS102" s="167"/>
      <c r="AT102" s="167"/>
      <c r="AU102" s="159"/>
      <c r="AV102" s="159"/>
      <c r="AW102" s="159"/>
    </row>
    <row r="103" ht="12.75" customHeight="1">
      <c r="A103" s="212">
        <v>2002</v>
      </c>
      <c r="B103" t="s" s="213">
        <v>99</v>
      </c>
      <c r="C103" s="254">
        <v>10547.154433813488</v>
      </c>
      <c r="D103" s="255">
        <v>9774.117477193588</v>
      </c>
      <c r="E103" s="255">
        <v>773.0369566199</v>
      </c>
      <c r="F103" s="254">
        <v>6614.602333333334</v>
      </c>
      <c r="G103" s="255">
        <v>1771.028</v>
      </c>
      <c r="H103" s="216">
        <v>-5382.218708223146</v>
      </c>
      <c r="I103" s="255">
        <v>4365.121333333333</v>
      </c>
      <c r="J103" s="255">
        <v>8588.6172331124</v>
      </c>
      <c r="K103" s="255">
        <v>478.453</v>
      </c>
      <c r="L103" s="255">
        <v>254.643</v>
      </c>
      <c r="M103" s="255">
        <v>1030.689470366170</v>
      </c>
      <c r="N103" s="255">
        <v>2413.222278810250</v>
      </c>
      <c r="O103" s="255">
        <v>115.572</v>
      </c>
      <c r="P103" s="253"/>
      <c r="Q103" s="250"/>
      <c r="R103" s="267"/>
      <c r="S103" s="167"/>
      <c r="T103" s="167"/>
      <c r="U103" s="167"/>
      <c r="V103" s="167"/>
      <c r="W103" s="167"/>
      <c r="X103" s="167"/>
      <c r="Y103" s="167"/>
      <c r="Z103" s="167"/>
      <c r="AA103" s="167"/>
      <c r="AB103" s="167"/>
      <c r="AC103" s="167"/>
      <c r="AD103" s="167"/>
      <c r="AE103" s="167"/>
      <c r="AF103" s="183"/>
      <c r="AG103" s="268"/>
      <c r="AH103" s="167"/>
      <c r="AI103" s="167"/>
      <c r="AJ103" s="167"/>
      <c r="AK103" s="167"/>
      <c r="AL103" s="167"/>
      <c r="AM103" s="167"/>
      <c r="AN103" s="167"/>
      <c r="AO103" s="167"/>
      <c r="AP103" s="167"/>
      <c r="AQ103" s="167"/>
      <c r="AR103" s="167"/>
      <c r="AS103" s="167"/>
      <c r="AT103" s="167"/>
      <c r="AU103" s="159"/>
      <c r="AV103" s="159"/>
      <c r="AW103" s="159"/>
    </row>
    <row r="104" ht="12.75" customHeight="1">
      <c r="A104" s="217">
        <v>2003</v>
      </c>
      <c r="B104" t="s" s="218">
        <v>100</v>
      </c>
      <c r="C104" s="256">
        <v>9816.012315086686</v>
      </c>
      <c r="D104" s="257">
        <v>9012.325161906885</v>
      </c>
      <c r="E104" s="257">
        <v>803.6871531797999</v>
      </c>
      <c r="F104" s="256">
        <v>7235.128333333334</v>
      </c>
      <c r="G104" s="257">
        <v>3205.184</v>
      </c>
      <c r="H104" s="221">
        <v>-2850.609268413291</v>
      </c>
      <c r="I104" s="257">
        <v>3524.103333333334</v>
      </c>
      <c r="J104" s="257">
        <v>6358.051293243733</v>
      </c>
      <c r="K104" s="257">
        <v>505.841</v>
      </c>
      <c r="L104" s="257">
        <v>139.313</v>
      </c>
      <c r="M104" s="257">
        <v>1590.373166219867</v>
      </c>
      <c r="N104" s="257">
        <v>1973.562474722758</v>
      </c>
      <c r="O104" s="257">
        <v>150.9457943214423</v>
      </c>
      <c r="P104" s="253"/>
      <c r="Q104" s="250"/>
      <c r="R104" s="267"/>
      <c r="S104" s="167"/>
      <c r="T104" s="167"/>
      <c r="U104" s="167"/>
      <c r="V104" s="167"/>
      <c r="W104" s="167"/>
      <c r="X104" s="167"/>
      <c r="Y104" s="167"/>
      <c r="Z104" s="167"/>
      <c r="AA104" s="167"/>
      <c r="AB104" s="167"/>
      <c r="AC104" s="167"/>
      <c r="AD104" s="167"/>
      <c r="AE104" s="167"/>
      <c r="AF104" s="183"/>
      <c r="AG104" s="268"/>
      <c r="AH104" s="167"/>
      <c r="AI104" s="167"/>
      <c r="AJ104" s="167"/>
      <c r="AK104" s="167"/>
      <c r="AL104" s="167"/>
      <c r="AM104" s="167"/>
      <c r="AN104" s="167"/>
      <c r="AO104" s="167"/>
      <c r="AP104" s="167"/>
      <c r="AQ104" s="167"/>
      <c r="AR104" s="167"/>
      <c r="AS104" s="167"/>
      <c r="AT104" s="167"/>
      <c r="AU104" s="159"/>
      <c r="AV104" s="159"/>
      <c r="AW104" s="159"/>
    </row>
    <row r="105" ht="12.75" customHeight="1">
      <c r="A105" s="210">
        <v>2003</v>
      </c>
      <c r="B105" t="s" s="211">
        <v>86</v>
      </c>
      <c r="C105" s="251">
        <v>9071.077836571914</v>
      </c>
      <c r="D105" s="252">
        <v>8324.018128580874</v>
      </c>
      <c r="E105" s="252">
        <v>747.0597079910399</v>
      </c>
      <c r="F105" s="251">
        <v>6833.961333333334</v>
      </c>
      <c r="G105" s="252">
        <v>2474.945</v>
      </c>
      <c r="H105" s="192">
        <v>-2821.196515604976</v>
      </c>
      <c r="I105" s="252">
        <v>3965.135333333334</v>
      </c>
      <c r="J105" s="252">
        <v>6409.677843343574</v>
      </c>
      <c r="K105" s="252">
        <v>393.881</v>
      </c>
      <c r="L105" s="252">
        <v>175.202</v>
      </c>
      <c r="M105" s="252">
        <v>1385.505339028697</v>
      </c>
      <c r="N105" s="252">
        <v>1980.838344623431</v>
      </c>
      <c r="O105" s="252">
        <v>139.7123480634735</v>
      </c>
      <c r="P105" s="253"/>
      <c r="Q105" s="250"/>
      <c r="R105" s="267"/>
      <c r="S105" s="167"/>
      <c r="T105" s="167"/>
      <c r="U105" s="167"/>
      <c r="V105" s="167"/>
      <c r="W105" s="167"/>
      <c r="X105" s="167"/>
      <c r="Y105" s="167"/>
      <c r="Z105" s="167"/>
      <c r="AA105" s="167"/>
      <c r="AB105" s="167"/>
      <c r="AC105" s="167"/>
      <c r="AD105" s="167"/>
      <c r="AE105" s="167"/>
      <c r="AF105" s="183"/>
      <c r="AG105" s="268"/>
      <c r="AH105" s="167"/>
      <c r="AI105" s="167"/>
      <c r="AJ105" s="167"/>
      <c r="AK105" s="167"/>
      <c r="AL105" s="167"/>
      <c r="AM105" s="167"/>
      <c r="AN105" s="167"/>
      <c r="AO105" s="167"/>
      <c r="AP105" s="167"/>
      <c r="AQ105" s="167"/>
      <c r="AR105" s="167"/>
      <c r="AS105" s="167"/>
      <c r="AT105" s="167"/>
      <c r="AU105" s="159"/>
      <c r="AV105" s="159"/>
      <c r="AW105" s="159"/>
    </row>
    <row r="106" ht="12.75" customHeight="1">
      <c r="A106" s="210">
        <v>2003</v>
      </c>
      <c r="B106" t="s" s="211">
        <v>164</v>
      </c>
      <c r="C106" s="251">
        <v>9792.600448071222</v>
      </c>
      <c r="D106" s="252">
        <v>9003.018724404081</v>
      </c>
      <c r="E106" s="252">
        <v>789.5817236671401</v>
      </c>
      <c r="F106" s="251">
        <v>7804.043004988333</v>
      </c>
      <c r="G106" s="252">
        <v>2588.297</v>
      </c>
      <c r="H106" s="192">
        <v>-2745.654980384732</v>
      </c>
      <c r="I106" s="252">
        <v>4757.979004988333</v>
      </c>
      <c r="J106" s="252">
        <v>6952.228284782474</v>
      </c>
      <c r="K106" s="252">
        <v>457.767</v>
      </c>
      <c r="L106" s="252">
        <v>246.368</v>
      </c>
      <c r="M106" s="252">
        <v>1339.787122621077</v>
      </c>
      <c r="N106" s="252">
        <v>2102.591823211668</v>
      </c>
      <c r="O106" s="252">
        <v>165.8974989531022</v>
      </c>
      <c r="P106" s="253"/>
      <c r="Q106" s="250"/>
      <c r="R106" s="267"/>
      <c r="S106" s="167"/>
      <c r="T106" s="167"/>
      <c r="U106" s="167"/>
      <c r="V106" s="167"/>
      <c r="W106" s="167"/>
      <c r="X106" s="167"/>
      <c r="Y106" s="167"/>
      <c r="Z106" s="167"/>
      <c r="AA106" s="167"/>
      <c r="AB106" s="167"/>
      <c r="AC106" s="167"/>
      <c r="AD106" s="167"/>
      <c r="AE106" s="167"/>
      <c r="AF106" s="183"/>
      <c r="AG106" s="268"/>
      <c r="AH106" s="167"/>
      <c r="AI106" s="167"/>
      <c r="AJ106" s="167"/>
      <c r="AK106" s="167"/>
      <c r="AL106" s="167"/>
      <c r="AM106" s="167"/>
      <c r="AN106" s="167"/>
      <c r="AO106" s="167"/>
      <c r="AP106" s="167"/>
      <c r="AQ106" s="167"/>
      <c r="AR106" s="167"/>
      <c r="AS106" s="167"/>
      <c r="AT106" s="167"/>
      <c r="AU106" s="159"/>
      <c r="AV106" s="159"/>
      <c r="AW106" s="159"/>
    </row>
    <row r="107" ht="12.75" customHeight="1">
      <c r="A107" s="210">
        <v>2003</v>
      </c>
      <c r="B107" t="s" s="211">
        <v>165</v>
      </c>
      <c r="C107" s="251">
        <v>8966.289938996564</v>
      </c>
      <c r="D107" s="252">
        <v>8242.946135613165</v>
      </c>
      <c r="E107" s="252">
        <v>723.3438033834</v>
      </c>
      <c r="F107" s="251">
        <v>7219.692</v>
      </c>
      <c r="G107" s="252">
        <v>2999.329</v>
      </c>
      <c r="H107" s="192">
        <v>-2440.795564185413</v>
      </c>
      <c r="I107" s="252">
        <v>3577.135</v>
      </c>
      <c r="J107" s="252">
        <v>5718.786227086333</v>
      </c>
      <c r="K107" s="252">
        <v>643.228</v>
      </c>
      <c r="L107" s="252">
        <v>187.627</v>
      </c>
      <c r="M107" s="252">
        <v>1301.398832216233</v>
      </c>
      <c r="N107" s="252">
        <v>2056.144169315312</v>
      </c>
      <c r="O107" s="252">
        <v>157.9747313797491</v>
      </c>
      <c r="P107" s="253"/>
      <c r="Q107" s="250"/>
      <c r="R107" s="267"/>
      <c r="S107" s="167"/>
      <c r="T107" s="167"/>
      <c r="U107" s="167"/>
      <c r="V107" s="167"/>
      <c r="W107" s="167"/>
      <c r="X107" s="167"/>
      <c r="Y107" s="167"/>
      <c r="Z107" s="167"/>
      <c r="AA107" s="167"/>
      <c r="AB107" s="167"/>
      <c r="AC107" s="167"/>
      <c r="AD107" s="167"/>
      <c r="AE107" s="167"/>
      <c r="AF107" s="183"/>
      <c r="AG107" s="268"/>
      <c r="AH107" s="167"/>
      <c r="AI107" s="167"/>
      <c r="AJ107" s="167"/>
      <c r="AK107" s="167"/>
      <c r="AL107" s="167"/>
      <c r="AM107" s="167"/>
      <c r="AN107" s="167"/>
      <c r="AO107" s="167"/>
      <c r="AP107" s="167"/>
      <c r="AQ107" s="167"/>
      <c r="AR107" s="167"/>
      <c r="AS107" s="167"/>
      <c r="AT107" s="167"/>
      <c r="AU107" s="159"/>
      <c r="AV107" s="159"/>
      <c r="AW107" s="159"/>
    </row>
    <row r="108" ht="12.75" customHeight="1">
      <c r="A108" s="210">
        <v>2003</v>
      </c>
      <c r="B108" t="s" s="211">
        <v>156</v>
      </c>
      <c r="C108" s="251">
        <v>8755.453513299948</v>
      </c>
      <c r="D108" s="252">
        <v>8081.444193682948</v>
      </c>
      <c r="E108" s="252">
        <v>674.0093196170001</v>
      </c>
      <c r="F108" s="251">
        <v>7453.651</v>
      </c>
      <c r="G108" s="252">
        <v>3204.746</v>
      </c>
      <c r="H108" s="192">
        <v>-2473.724254165311</v>
      </c>
      <c r="I108" s="252">
        <v>3779.588</v>
      </c>
      <c r="J108" s="252">
        <v>5362.696945730334</v>
      </c>
      <c r="K108" s="252">
        <v>469.317</v>
      </c>
      <c r="L108" s="252">
        <v>225.629</v>
      </c>
      <c r="M108" s="252">
        <v>1067.872430664583</v>
      </c>
      <c r="N108" s="252">
        <v>2202.175739099561</v>
      </c>
      <c r="O108" s="252">
        <v>167.8540875883174</v>
      </c>
      <c r="P108" s="253"/>
      <c r="Q108" s="250"/>
      <c r="R108" s="267"/>
      <c r="S108" s="167"/>
      <c r="T108" s="167"/>
      <c r="U108" s="167"/>
      <c r="V108" s="167"/>
      <c r="W108" s="167"/>
      <c r="X108" s="167"/>
      <c r="Y108" s="167"/>
      <c r="Z108" s="167"/>
      <c r="AA108" s="167"/>
      <c r="AB108" s="167"/>
      <c r="AC108" s="167"/>
      <c r="AD108" s="167"/>
      <c r="AE108" s="167"/>
      <c r="AF108" s="183"/>
      <c r="AG108" s="268"/>
      <c r="AH108" s="167"/>
      <c r="AI108" s="167"/>
      <c r="AJ108" s="167"/>
      <c r="AK108" s="167"/>
      <c r="AL108" s="167"/>
      <c r="AM108" s="167"/>
      <c r="AN108" s="167"/>
      <c r="AO108" s="167"/>
      <c r="AP108" s="167"/>
      <c r="AQ108" s="167"/>
      <c r="AR108" s="167"/>
      <c r="AS108" s="167"/>
      <c r="AT108" s="167"/>
      <c r="AU108" s="159"/>
      <c r="AV108" s="159"/>
      <c r="AW108" s="159"/>
    </row>
    <row r="109" ht="12.75" customHeight="1">
      <c r="A109" s="210">
        <v>2003</v>
      </c>
      <c r="B109" t="s" s="211">
        <v>166</v>
      </c>
      <c r="C109" s="251">
        <v>8303.757104311633</v>
      </c>
      <c r="D109" s="252">
        <v>7644.009827941233</v>
      </c>
      <c r="E109" s="252">
        <v>659.7472763704</v>
      </c>
      <c r="F109" s="251">
        <v>6877.555148737099</v>
      </c>
      <c r="G109" s="252">
        <v>2349.737</v>
      </c>
      <c r="H109" s="192">
        <v>-2442.109856516211</v>
      </c>
      <c r="I109" s="252">
        <v>4037.113148737099</v>
      </c>
      <c r="J109" s="252">
        <v>5704.426853728533</v>
      </c>
      <c r="K109" s="252">
        <v>490.705</v>
      </c>
      <c r="L109" s="252">
        <v>216.069</v>
      </c>
      <c r="M109" s="252">
        <v>956.6274578530534</v>
      </c>
      <c r="N109" s="252">
        <v>2006.059609377830</v>
      </c>
      <c r="O109" s="252">
        <v>143.9993073260688</v>
      </c>
      <c r="P109" s="253"/>
      <c r="Q109" s="250"/>
      <c r="R109" s="267"/>
      <c r="S109" s="167"/>
      <c r="T109" s="167"/>
      <c r="U109" s="167"/>
      <c r="V109" s="167"/>
      <c r="W109" s="167"/>
      <c r="X109" s="167"/>
      <c r="Y109" s="167"/>
      <c r="Z109" s="167"/>
      <c r="AA109" s="167"/>
      <c r="AB109" s="167"/>
      <c r="AC109" s="167"/>
      <c r="AD109" s="167"/>
      <c r="AE109" s="167"/>
      <c r="AF109" s="183"/>
      <c r="AG109" s="268"/>
      <c r="AH109" s="167"/>
      <c r="AI109" s="167"/>
      <c r="AJ109" s="167"/>
      <c r="AK109" s="167"/>
      <c r="AL109" s="167"/>
      <c r="AM109" s="167"/>
      <c r="AN109" s="167"/>
      <c r="AO109" s="167"/>
      <c r="AP109" s="167"/>
      <c r="AQ109" s="167"/>
      <c r="AR109" s="167"/>
      <c r="AS109" s="167"/>
      <c r="AT109" s="167"/>
      <c r="AU109" s="159"/>
      <c r="AV109" s="159"/>
      <c r="AW109" s="159"/>
    </row>
    <row r="110" ht="12.75" customHeight="1">
      <c r="A110" s="210">
        <v>2003</v>
      </c>
      <c r="B110" t="s" s="211">
        <v>167</v>
      </c>
      <c r="C110" s="251">
        <v>8901.396148924037</v>
      </c>
      <c r="D110" s="252">
        <v>8191.216249205037</v>
      </c>
      <c r="E110" s="252">
        <v>710.179899719</v>
      </c>
      <c r="F110" s="251">
        <v>7451.041999999999</v>
      </c>
      <c r="G110" s="252">
        <v>2346.533</v>
      </c>
      <c r="H110" s="192">
        <v>-1939.812309790288</v>
      </c>
      <c r="I110" s="252">
        <v>4680.511</v>
      </c>
      <c r="J110" s="252">
        <v>6288.812959549334</v>
      </c>
      <c r="K110" s="252">
        <v>423.998</v>
      </c>
      <c r="L110" s="252">
        <v>240.084</v>
      </c>
      <c r="M110" s="252">
        <v>1134.895033333863</v>
      </c>
      <c r="N110" s="252">
        <v>1650.319383574818</v>
      </c>
      <c r="O110" s="252">
        <v>167.6093223942386</v>
      </c>
      <c r="P110" s="253"/>
      <c r="Q110" s="250"/>
      <c r="R110" s="267"/>
      <c r="S110" s="167"/>
      <c r="T110" s="167"/>
      <c r="U110" s="167"/>
      <c r="V110" s="167"/>
      <c r="W110" s="167"/>
      <c r="X110" s="167"/>
      <c r="Y110" s="167"/>
      <c r="Z110" s="167"/>
      <c r="AA110" s="167"/>
      <c r="AB110" s="167"/>
      <c r="AC110" s="167"/>
      <c r="AD110" s="167"/>
      <c r="AE110" s="167"/>
      <c r="AF110" s="183"/>
      <c r="AG110" s="268"/>
      <c r="AH110" s="167"/>
      <c r="AI110" s="167"/>
      <c r="AJ110" s="167"/>
      <c r="AK110" s="167"/>
      <c r="AL110" s="167"/>
      <c r="AM110" s="167"/>
      <c r="AN110" s="167"/>
      <c r="AO110" s="167"/>
      <c r="AP110" s="167"/>
      <c r="AQ110" s="167"/>
      <c r="AR110" s="167"/>
      <c r="AS110" s="167"/>
      <c r="AT110" s="167"/>
      <c r="AU110" s="159"/>
      <c r="AV110" s="159"/>
      <c r="AW110" s="159"/>
    </row>
    <row r="111" ht="12.75" customHeight="1">
      <c r="A111" s="210">
        <v>2003</v>
      </c>
      <c r="B111" t="s" s="211">
        <v>168</v>
      </c>
      <c r="C111" s="251">
        <v>8032.059192909385</v>
      </c>
      <c r="D111" s="252">
        <v>7450.522149553173</v>
      </c>
      <c r="E111" s="252">
        <v>581.5370433562119</v>
      </c>
      <c r="F111" s="251">
        <v>6435.583977126439</v>
      </c>
      <c r="G111" s="252">
        <v>2036.888</v>
      </c>
      <c r="H111" s="192">
        <v>-2051.917473110229</v>
      </c>
      <c r="I111" s="252">
        <v>3909.714935000001</v>
      </c>
      <c r="J111" s="252">
        <v>5784.907097468145</v>
      </c>
      <c r="K111" s="252">
        <v>488.9810421264382</v>
      </c>
      <c r="L111" s="252">
        <v>263.394689</v>
      </c>
      <c r="M111" s="252">
        <v>1393.760949052383</v>
      </c>
      <c r="N111" s="252">
        <v>1796.072612820906</v>
      </c>
      <c r="O111" s="252">
        <v>127.8094412870664</v>
      </c>
      <c r="P111" s="253"/>
      <c r="Q111" s="250"/>
      <c r="R111" s="267"/>
      <c r="S111" s="167"/>
      <c r="T111" s="167"/>
      <c r="U111" s="167"/>
      <c r="V111" s="167"/>
      <c r="W111" s="167"/>
      <c r="X111" s="167"/>
      <c r="Y111" s="167"/>
      <c r="Z111" s="167"/>
      <c r="AA111" s="167"/>
      <c r="AB111" s="167"/>
      <c r="AC111" s="167"/>
      <c r="AD111" s="167"/>
      <c r="AE111" s="167"/>
      <c r="AF111" s="183"/>
      <c r="AG111" s="268"/>
      <c r="AH111" s="167"/>
      <c r="AI111" s="167"/>
      <c r="AJ111" s="167"/>
      <c r="AK111" s="167"/>
      <c r="AL111" s="167"/>
      <c r="AM111" s="167"/>
      <c r="AN111" s="167"/>
      <c r="AO111" s="167"/>
      <c r="AP111" s="167"/>
      <c r="AQ111" s="167"/>
      <c r="AR111" s="167"/>
      <c r="AS111" s="167"/>
      <c r="AT111" s="167"/>
      <c r="AU111" s="159"/>
      <c r="AV111" s="159"/>
      <c r="AW111" s="159"/>
    </row>
    <row r="112" ht="12.75" customHeight="1">
      <c r="A112" s="210">
        <v>2003</v>
      </c>
      <c r="B112" t="s" s="211">
        <v>169</v>
      </c>
      <c r="C112" s="251">
        <v>8024.351889747740</v>
      </c>
      <c r="D112" s="252">
        <v>7461.500940660740</v>
      </c>
      <c r="E112" s="252">
        <v>562.850949087</v>
      </c>
      <c r="F112" s="251">
        <v>6469.306760569801</v>
      </c>
      <c r="G112" s="252">
        <v>1737.192</v>
      </c>
      <c r="H112" s="192">
        <v>-1408.990476108086</v>
      </c>
      <c r="I112" s="252">
        <v>4292.8767605698</v>
      </c>
      <c r="J112" s="252">
        <v>6077.974326602934</v>
      </c>
      <c r="K112" s="252">
        <v>439.238</v>
      </c>
      <c r="L112" s="252">
        <v>184.247</v>
      </c>
      <c r="M112" s="252">
        <v>1701.697789239813</v>
      </c>
      <c r="N112" s="252">
        <v>1580.581699314767</v>
      </c>
      <c r="O112" s="252">
        <v>136.2352235465216</v>
      </c>
      <c r="P112" s="253"/>
      <c r="Q112" s="250"/>
      <c r="R112" s="267"/>
      <c r="S112" s="167"/>
      <c r="T112" s="167"/>
      <c r="U112" s="167"/>
      <c r="V112" s="167"/>
      <c r="W112" s="167"/>
      <c r="X112" s="167"/>
      <c r="Y112" s="167"/>
      <c r="Z112" s="167"/>
      <c r="AA112" s="167"/>
      <c r="AB112" s="167"/>
      <c r="AC112" s="167"/>
      <c r="AD112" s="167"/>
      <c r="AE112" s="167"/>
      <c r="AF112" s="183"/>
      <c r="AG112" s="268"/>
      <c r="AH112" s="167"/>
      <c r="AI112" s="167"/>
      <c r="AJ112" s="167"/>
      <c r="AK112" s="167"/>
      <c r="AL112" s="167"/>
      <c r="AM112" s="167"/>
      <c r="AN112" s="167"/>
      <c r="AO112" s="167"/>
      <c r="AP112" s="167"/>
      <c r="AQ112" s="167"/>
      <c r="AR112" s="167"/>
      <c r="AS112" s="167"/>
      <c r="AT112" s="167"/>
      <c r="AU112" s="159"/>
      <c r="AV112" s="159"/>
      <c r="AW112" s="159"/>
    </row>
    <row r="113" ht="12.75" customHeight="1">
      <c r="A113" s="210">
        <v>2003</v>
      </c>
      <c r="B113" t="s" s="211">
        <v>170</v>
      </c>
      <c r="C113" s="251">
        <v>8965.410227743552</v>
      </c>
      <c r="D113" s="252">
        <v>8327.978764391053</v>
      </c>
      <c r="E113" s="252">
        <v>637.4314633525</v>
      </c>
      <c r="F113" s="251">
        <v>7029.934666666666</v>
      </c>
      <c r="G113" s="252">
        <v>2742.792</v>
      </c>
      <c r="H113" s="192">
        <v>-2159.950560451826</v>
      </c>
      <c r="I113" s="252">
        <v>3845.588666666667</v>
      </c>
      <c r="J113" s="252">
        <v>6122.470478297633</v>
      </c>
      <c r="K113" s="252">
        <v>441.554</v>
      </c>
      <c r="L113" s="252">
        <v>137.161</v>
      </c>
      <c r="M113" s="252">
        <v>1447.748567140997</v>
      </c>
      <c r="N113" s="252">
        <v>1635.210315961856</v>
      </c>
      <c r="O113" s="252">
        <v>132.7918383395468</v>
      </c>
      <c r="P113" s="253"/>
      <c r="Q113" s="250"/>
      <c r="R113" s="267"/>
      <c r="S113" s="167"/>
      <c r="T113" s="167"/>
      <c r="U113" s="167"/>
      <c r="V113" s="167"/>
      <c r="W113" s="167"/>
      <c r="X113" s="167"/>
      <c r="Y113" s="167"/>
      <c r="Z113" s="167"/>
      <c r="AA113" s="167"/>
      <c r="AB113" s="167"/>
      <c r="AC113" s="167"/>
      <c r="AD113" s="167"/>
      <c r="AE113" s="167"/>
      <c r="AF113" s="183"/>
      <c r="AG113" s="268"/>
      <c r="AH113" s="167"/>
      <c r="AI113" s="167"/>
      <c r="AJ113" s="167"/>
      <c r="AK113" s="167"/>
      <c r="AL113" s="167"/>
      <c r="AM113" s="167"/>
      <c r="AN113" s="167"/>
      <c r="AO113" s="167"/>
      <c r="AP113" s="167"/>
      <c r="AQ113" s="167"/>
      <c r="AR113" s="167"/>
      <c r="AS113" s="167"/>
      <c r="AT113" s="167"/>
      <c r="AU113" s="159"/>
      <c r="AV113" s="159"/>
      <c r="AW113" s="159"/>
    </row>
    <row r="114" ht="12.75" customHeight="1">
      <c r="A114" s="210">
        <v>2003</v>
      </c>
      <c r="B114" t="s" s="211">
        <v>171</v>
      </c>
      <c r="C114" s="251">
        <v>8428.729545056882</v>
      </c>
      <c r="D114" s="252">
        <v>7798.877801199283</v>
      </c>
      <c r="E114" s="252">
        <v>629.8517438576</v>
      </c>
      <c r="F114" s="251">
        <v>7299.775085134005</v>
      </c>
      <c r="G114" s="252">
        <v>2601.864187325394</v>
      </c>
      <c r="H114" s="192">
        <v>-1468.253857721917</v>
      </c>
      <c r="I114" s="252">
        <v>4258.519897808612</v>
      </c>
      <c r="J114" s="252">
        <v>5569.068889603433</v>
      </c>
      <c r="K114" s="252">
        <v>439.391</v>
      </c>
      <c r="L114" s="252">
        <v>164.5104600210473</v>
      </c>
      <c r="M114" s="252">
        <v>1573.163338255587</v>
      </c>
      <c r="N114" s="252">
        <v>2005.748744161635</v>
      </c>
      <c r="O114" s="252">
        <v>127.7287230403769</v>
      </c>
      <c r="P114" s="253"/>
      <c r="Q114" s="250"/>
      <c r="R114" s="267"/>
      <c r="S114" s="167"/>
      <c r="T114" s="167"/>
      <c r="U114" s="167"/>
      <c r="V114" s="167"/>
      <c r="W114" s="167"/>
      <c r="X114" s="167"/>
      <c r="Y114" s="167"/>
      <c r="Z114" s="167"/>
      <c r="AA114" s="167"/>
      <c r="AB114" s="167"/>
      <c r="AC114" s="167"/>
      <c r="AD114" s="167"/>
      <c r="AE114" s="167"/>
      <c r="AF114" s="183"/>
      <c r="AG114" s="268"/>
      <c r="AH114" s="167"/>
      <c r="AI114" s="167"/>
      <c r="AJ114" s="167"/>
      <c r="AK114" s="167"/>
      <c r="AL114" s="167"/>
      <c r="AM114" s="167"/>
      <c r="AN114" s="167"/>
      <c r="AO114" s="167"/>
      <c r="AP114" s="167"/>
      <c r="AQ114" s="167"/>
      <c r="AR114" s="167"/>
      <c r="AS114" s="167"/>
      <c r="AT114" s="167"/>
      <c r="AU114" s="159"/>
      <c r="AV114" s="159"/>
      <c r="AW114" s="159"/>
    </row>
    <row r="115" ht="12.75" customHeight="1">
      <c r="A115" s="212">
        <v>2003</v>
      </c>
      <c r="B115" t="s" s="213">
        <v>99</v>
      </c>
      <c r="C115" s="254">
        <v>9015.794548274445</v>
      </c>
      <c r="D115" s="255">
        <v>8297.063414682965</v>
      </c>
      <c r="E115" s="255">
        <v>718.731133591480</v>
      </c>
      <c r="F115" s="254">
        <v>6896.491299933298</v>
      </c>
      <c r="G115" s="255">
        <v>2541.331155245356</v>
      </c>
      <c r="H115" s="216">
        <v>-2768.135217252237</v>
      </c>
      <c r="I115" s="255">
        <v>3960.652174687943</v>
      </c>
      <c r="J115" s="255">
        <v>6177.092846602013</v>
      </c>
      <c r="K115" s="255">
        <v>394.50797</v>
      </c>
      <c r="L115" s="255">
        <v>191.9542499972428</v>
      </c>
      <c r="M115" s="255">
        <v>1579.306725960677</v>
      </c>
      <c r="N115" s="255">
        <v>2333.554991301602</v>
      </c>
      <c r="O115" s="255">
        <v>145.4828794500876</v>
      </c>
      <c r="P115" s="253"/>
      <c r="Q115" s="250"/>
      <c r="R115" s="267"/>
      <c r="S115" s="167"/>
      <c r="T115" s="167"/>
      <c r="U115" s="167"/>
      <c r="V115" s="167"/>
      <c r="W115" s="167"/>
      <c r="X115" s="167"/>
      <c r="Y115" s="167"/>
      <c r="Z115" s="167"/>
      <c r="AA115" s="167"/>
      <c r="AB115" s="167"/>
      <c r="AC115" s="167"/>
      <c r="AD115" s="167"/>
      <c r="AE115" s="167"/>
      <c r="AF115" s="183"/>
      <c r="AG115" s="268"/>
      <c r="AH115" s="167"/>
      <c r="AI115" s="167"/>
      <c r="AJ115" s="167"/>
      <c r="AK115" s="167"/>
      <c r="AL115" s="167"/>
      <c r="AM115" s="167"/>
      <c r="AN115" s="167"/>
      <c r="AO115" s="167"/>
      <c r="AP115" s="167"/>
      <c r="AQ115" s="167"/>
      <c r="AR115" s="167"/>
      <c r="AS115" s="167"/>
      <c r="AT115" s="167"/>
      <c r="AU115" s="159"/>
      <c r="AV115" s="159"/>
      <c r="AW115" s="159"/>
    </row>
    <row r="116" ht="12.75" customHeight="1">
      <c r="A116" s="217">
        <v>2004</v>
      </c>
      <c r="B116" t="s" s="218">
        <v>100</v>
      </c>
      <c r="C116" s="256">
        <v>8798.104419940799</v>
      </c>
      <c r="D116" s="257">
        <v>8099.741084302598</v>
      </c>
      <c r="E116" s="257">
        <v>698.3633356381999</v>
      </c>
      <c r="F116" s="256">
        <v>7584.212395565698</v>
      </c>
      <c r="G116" s="257">
        <v>2579.250617977752</v>
      </c>
      <c r="H116" s="221">
        <v>-1570.379611042214</v>
      </c>
      <c r="I116" s="257">
        <v>4257.281727113901</v>
      </c>
      <c r="J116" s="257">
        <v>5856.142610733467</v>
      </c>
      <c r="K116" s="257">
        <v>747.6800504740451</v>
      </c>
      <c r="L116" s="257">
        <v>136.0332828679839</v>
      </c>
      <c r="M116" s="257">
        <v>1641.483928992131</v>
      </c>
      <c r="N116" s="257">
        <v>2224.649424020840</v>
      </c>
      <c r="O116" s="257">
        <v>137.5501419610948</v>
      </c>
      <c r="P116" s="253"/>
      <c r="Q116" s="250"/>
      <c r="R116" s="267"/>
      <c r="S116" s="167"/>
      <c r="T116" s="167"/>
      <c r="U116" s="167"/>
      <c r="V116" s="167"/>
      <c r="W116" s="167"/>
      <c r="X116" s="167"/>
      <c r="Y116" s="167"/>
      <c r="Z116" s="167"/>
      <c r="AA116" s="167"/>
      <c r="AB116" s="167"/>
      <c r="AC116" s="167"/>
      <c r="AD116" s="167"/>
      <c r="AE116" s="167"/>
      <c r="AF116" s="183"/>
      <c r="AG116" s="268"/>
      <c r="AH116" s="167"/>
      <c r="AI116" s="167"/>
      <c r="AJ116" s="167"/>
      <c r="AK116" s="167"/>
      <c r="AL116" s="167"/>
      <c r="AM116" s="167"/>
      <c r="AN116" s="167"/>
      <c r="AO116" s="167"/>
      <c r="AP116" s="167"/>
      <c r="AQ116" s="167"/>
      <c r="AR116" s="167"/>
      <c r="AS116" s="167"/>
      <c r="AT116" s="167"/>
      <c r="AU116" s="159"/>
      <c r="AV116" s="159"/>
      <c r="AW116" s="159"/>
    </row>
    <row r="117" ht="12.75" customHeight="1">
      <c r="A117" s="210">
        <v>2004</v>
      </c>
      <c r="B117" t="s" s="211">
        <v>86</v>
      </c>
      <c r="C117" s="251">
        <v>7767.666411812861</v>
      </c>
      <c r="D117" s="252">
        <v>7101.515680563411</v>
      </c>
      <c r="E117" s="252">
        <v>666.150731249450</v>
      </c>
      <c r="F117" s="251">
        <v>7048.439078848262</v>
      </c>
      <c r="G117" s="252">
        <v>2530.810837345075</v>
      </c>
      <c r="H117" s="192">
        <v>-1621.550731850802</v>
      </c>
      <c r="I117" s="252">
        <v>4067.792139393401</v>
      </c>
      <c r="J117" s="252">
        <v>4877.167324015218</v>
      </c>
      <c r="K117" s="252">
        <v>449.8361021097863</v>
      </c>
      <c r="L117" s="252">
        <v>137.4300693545791</v>
      </c>
      <c r="M117" s="252">
        <v>1371.195456094418</v>
      </c>
      <c r="N117" s="252">
        <v>2495.777036078610</v>
      </c>
      <c r="O117" s="252">
        <v>132.7140279610948</v>
      </c>
      <c r="P117" s="253"/>
      <c r="Q117" s="250"/>
      <c r="R117" s="267"/>
      <c r="S117" s="167"/>
      <c r="T117" s="167"/>
      <c r="U117" s="167"/>
      <c r="V117" s="167"/>
      <c r="W117" s="167"/>
      <c r="X117" s="167"/>
      <c r="Y117" s="167"/>
      <c r="Z117" s="167"/>
      <c r="AA117" s="167"/>
      <c r="AB117" s="167"/>
      <c r="AC117" s="167"/>
      <c r="AD117" s="167"/>
      <c r="AE117" s="167"/>
      <c r="AF117" s="183"/>
      <c r="AG117" s="268"/>
      <c r="AH117" s="167"/>
      <c r="AI117" s="167"/>
      <c r="AJ117" s="167"/>
      <c r="AK117" s="167"/>
      <c r="AL117" s="167"/>
      <c r="AM117" s="167"/>
      <c r="AN117" s="167"/>
      <c r="AO117" s="167"/>
      <c r="AP117" s="167"/>
      <c r="AQ117" s="167"/>
      <c r="AR117" s="167"/>
      <c r="AS117" s="167"/>
      <c r="AT117" s="167"/>
      <c r="AU117" s="159"/>
      <c r="AV117" s="159"/>
      <c r="AW117" s="159"/>
    </row>
    <row r="118" ht="12.75" customHeight="1">
      <c r="A118" s="210">
        <v>2004</v>
      </c>
      <c r="B118" t="s" s="211">
        <v>164</v>
      </c>
      <c r="C118" s="251">
        <v>8868.417881898786</v>
      </c>
      <c r="D118" s="252">
        <v>8113.402167977886</v>
      </c>
      <c r="E118" s="252">
        <v>755.0157139208999</v>
      </c>
      <c r="F118" s="251">
        <v>7305.851274967391</v>
      </c>
      <c r="G118" s="252">
        <v>1864.969539553466</v>
      </c>
      <c r="H118" s="192">
        <v>-2205.134562697354</v>
      </c>
      <c r="I118" s="252">
        <v>5032.048007972003</v>
      </c>
      <c r="J118" s="252">
        <v>6670.284094612167</v>
      </c>
      <c r="K118" s="252">
        <v>408.8337274419231</v>
      </c>
      <c r="L118" s="252">
        <v>111.0464758618555</v>
      </c>
      <c r="M118" s="252">
        <v>1655.548299046601</v>
      </c>
      <c r="N118" s="252">
        <v>2520.234026683860</v>
      </c>
      <c r="O118" s="252">
        <v>106.5500938609113</v>
      </c>
      <c r="P118" s="253"/>
      <c r="Q118" s="250"/>
      <c r="R118" s="267"/>
      <c r="S118" s="167"/>
      <c r="T118" s="167"/>
      <c r="U118" s="167"/>
      <c r="V118" s="167"/>
      <c r="W118" s="167"/>
      <c r="X118" s="167"/>
      <c r="Y118" s="167"/>
      <c r="Z118" s="167"/>
      <c r="AA118" s="167"/>
      <c r="AB118" s="167"/>
      <c r="AC118" s="167"/>
      <c r="AD118" s="167"/>
      <c r="AE118" s="167"/>
      <c r="AF118" s="183"/>
      <c r="AG118" s="268"/>
      <c r="AH118" s="167"/>
      <c r="AI118" s="167"/>
      <c r="AJ118" s="167"/>
      <c r="AK118" s="167"/>
      <c r="AL118" s="167"/>
      <c r="AM118" s="167"/>
      <c r="AN118" s="167"/>
      <c r="AO118" s="167"/>
      <c r="AP118" s="167"/>
      <c r="AQ118" s="167"/>
      <c r="AR118" s="167"/>
      <c r="AS118" s="167"/>
      <c r="AT118" s="167"/>
      <c r="AU118" s="159"/>
      <c r="AV118" s="159"/>
      <c r="AW118" s="159"/>
    </row>
    <row r="119" ht="12.75" customHeight="1">
      <c r="A119" s="210">
        <v>2004</v>
      </c>
      <c r="B119" t="s" s="211">
        <v>165</v>
      </c>
      <c r="C119" s="251">
        <v>8332.472057798355</v>
      </c>
      <c r="D119" s="252">
        <v>7625.072124634956</v>
      </c>
      <c r="E119" s="252">
        <v>707.3999331634001</v>
      </c>
      <c r="F119" s="251">
        <v>7744.764419834090</v>
      </c>
      <c r="G119" s="252">
        <v>2543.222219840420</v>
      </c>
      <c r="H119" s="192">
        <v>-1323.150168807927</v>
      </c>
      <c r="I119" s="252">
        <v>4778.8634742323</v>
      </c>
      <c r="J119" s="252">
        <v>5414.231583537070</v>
      </c>
      <c r="K119" s="252">
        <v>422.6787257613693</v>
      </c>
      <c r="L119" s="252">
        <v>74.50164009506014</v>
      </c>
      <c r="M119" s="252">
        <v>1468.276813462634</v>
      </c>
      <c r="N119" s="252">
        <v>2504.2359586321</v>
      </c>
      <c r="O119" s="252">
        <v>188.9568272744287</v>
      </c>
      <c r="P119" s="253"/>
      <c r="Q119" s="250"/>
      <c r="R119" s="267"/>
      <c r="S119" s="167"/>
      <c r="T119" s="167"/>
      <c r="U119" s="167"/>
      <c r="V119" s="167"/>
      <c r="W119" s="167"/>
      <c r="X119" s="167"/>
      <c r="Y119" s="167"/>
      <c r="Z119" s="167"/>
      <c r="AA119" s="167"/>
      <c r="AB119" s="167"/>
      <c r="AC119" s="167"/>
      <c r="AD119" s="167"/>
      <c r="AE119" s="167"/>
      <c r="AF119" s="183"/>
      <c r="AG119" s="268"/>
      <c r="AH119" s="167"/>
      <c r="AI119" s="167"/>
      <c r="AJ119" s="167"/>
      <c r="AK119" s="167"/>
      <c r="AL119" s="167"/>
      <c r="AM119" s="167"/>
      <c r="AN119" s="167"/>
      <c r="AO119" s="167"/>
      <c r="AP119" s="167"/>
      <c r="AQ119" s="167"/>
      <c r="AR119" s="167"/>
      <c r="AS119" s="167"/>
      <c r="AT119" s="167"/>
      <c r="AU119" s="159"/>
      <c r="AV119" s="159"/>
      <c r="AW119" s="159"/>
    </row>
    <row r="120" ht="12.75" customHeight="1">
      <c r="A120" s="210">
        <v>2004</v>
      </c>
      <c r="B120" t="s" s="211">
        <v>156</v>
      </c>
      <c r="C120" s="251">
        <v>7848.007586186657</v>
      </c>
      <c r="D120" s="252">
        <v>7211.321933379417</v>
      </c>
      <c r="E120" s="252">
        <v>636.6856528072401</v>
      </c>
      <c r="F120" s="251">
        <v>7371.850324749583</v>
      </c>
      <c r="G120" s="252">
        <v>1998.314107496772</v>
      </c>
      <c r="H120" s="192">
        <v>-1137.313506733560</v>
      </c>
      <c r="I120" s="252">
        <v>4814.985601060401</v>
      </c>
      <c r="J120" s="252">
        <v>5554.957528319409</v>
      </c>
      <c r="K120" s="252">
        <v>558.5506161924102</v>
      </c>
      <c r="L120" s="252">
        <v>91.938</v>
      </c>
      <c r="M120" s="252">
        <v>1507.388566377178</v>
      </c>
      <c r="N120" s="252">
        <v>2371.342762044140</v>
      </c>
      <c r="O120" s="252">
        <v>206.8580634316023</v>
      </c>
      <c r="P120" s="253"/>
      <c r="Q120" s="250"/>
      <c r="R120" s="267"/>
      <c r="S120" s="167"/>
      <c r="T120" s="167"/>
      <c r="U120" s="167"/>
      <c r="V120" s="167"/>
      <c r="W120" s="167"/>
      <c r="X120" s="167"/>
      <c r="Y120" s="167"/>
      <c r="Z120" s="167"/>
      <c r="AA120" s="167"/>
      <c r="AB120" s="167"/>
      <c r="AC120" s="167"/>
      <c r="AD120" s="167"/>
      <c r="AE120" s="167"/>
      <c r="AF120" s="183"/>
      <c r="AG120" s="268"/>
      <c r="AH120" s="167"/>
      <c r="AI120" s="167"/>
      <c r="AJ120" s="167"/>
      <c r="AK120" s="167"/>
      <c r="AL120" s="167"/>
      <c r="AM120" s="167"/>
      <c r="AN120" s="167"/>
      <c r="AO120" s="167"/>
      <c r="AP120" s="167"/>
      <c r="AQ120" s="167"/>
      <c r="AR120" s="167"/>
      <c r="AS120" s="167"/>
      <c r="AT120" s="167"/>
      <c r="AU120" s="159"/>
      <c r="AV120" s="159"/>
      <c r="AW120" s="159"/>
    </row>
    <row r="121" ht="12.75" customHeight="1">
      <c r="A121" s="210">
        <v>2004</v>
      </c>
      <c r="B121" t="s" s="211">
        <v>166</v>
      </c>
      <c r="C121" s="251">
        <v>8164.765172069093</v>
      </c>
      <c r="D121" s="252">
        <v>7483.013106857713</v>
      </c>
      <c r="E121" s="252">
        <v>681.752065211380</v>
      </c>
      <c r="F121" s="251">
        <v>7393.806833837943</v>
      </c>
      <c r="G121" s="252">
        <v>2303.356569061375</v>
      </c>
      <c r="H121" s="192">
        <v>-1142.973915918821</v>
      </c>
      <c r="I121" s="252">
        <v>4470.162519030001</v>
      </c>
      <c r="J121" s="252">
        <v>5443.228034221649</v>
      </c>
      <c r="K121" s="252">
        <v>620.2877457465667</v>
      </c>
      <c r="L121" s="252">
        <v>65.08589000000001</v>
      </c>
      <c r="M121" s="252">
        <v>1656.163455446680</v>
      </c>
      <c r="N121" s="252">
        <v>2381.273711920420</v>
      </c>
      <c r="O121" s="252">
        <v>196.4120448084718</v>
      </c>
      <c r="P121" s="253"/>
      <c r="Q121" s="250"/>
      <c r="R121" s="267"/>
      <c r="S121" s="167"/>
      <c r="T121" s="167"/>
      <c r="U121" s="167"/>
      <c r="V121" s="167"/>
      <c r="W121" s="167"/>
      <c r="X121" s="167"/>
      <c r="Y121" s="167"/>
      <c r="Z121" s="167"/>
      <c r="AA121" s="167"/>
      <c r="AB121" s="167"/>
      <c r="AC121" s="167"/>
      <c r="AD121" s="167"/>
      <c r="AE121" s="167"/>
      <c r="AF121" s="183"/>
      <c r="AG121" s="268"/>
      <c r="AH121" s="167"/>
      <c r="AI121" s="167"/>
      <c r="AJ121" s="167"/>
      <c r="AK121" s="167"/>
      <c r="AL121" s="167"/>
      <c r="AM121" s="167"/>
      <c r="AN121" s="167"/>
      <c r="AO121" s="167"/>
      <c r="AP121" s="167"/>
      <c r="AQ121" s="167"/>
      <c r="AR121" s="167"/>
      <c r="AS121" s="167"/>
      <c r="AT121" s="167"/>
      <c r="AU121" s="159"/>
      <c r="AV121" s="159"/>
      <c r="AW121" s="159"/>
    </row>
    <row r="122" ht="12.75" customHeight="1">
      <c r="A122" s="210">
        <v>2004</v>
      </c>
      <c r="B122" t="s" s="211">
        <v>167</v>
      </c>
      <c r="C122" s="251">
        <v>8201.145280720953</v>
      </c>
      <c r="D122" s="252">
        <v>7529.839279435853</v>
      </c>
      <c r="E122" s="252">
        <v>671.3060012851001</v>
      </c>
      <c r="F122" s="251">
        <v>8162.322279292750</v>
      </c>
      <c r="G122" s="252">
        <v>2115.382147792165</v>
      </c>
      <c r="H122" s="192">
        <v>-751.6257500654283</v>
      </c>
      <c r="I122" s="252">
        <v>5348.333015264832</v>
      </c>
      <c r="J122" s="252">
        <v>5732.897634628599</v>
      </c>
      <c r="K122" s="252">
        <v>698.607116235753</v>
      </c>
      <c r="L122" s="252">
        <v>125.360209</v>
      </c>
      <c r="M122" s="252">
        <v>1633.150326493974</v>
      </c>
      <c r="N122" s="252">
        <v>2573.458364431390</v>
      </c>
      <c r="O122" s="252">
        <v>201.2277032045332</v>
      </c>
      <c r="P122" s="253"/>
      <c r="Q122" s="250"/>
      <c r="R122" s="267"/>
      <c r="S122" s="167"/>
      <c r="T122" s="167"/>
      <c r="U122" s="167"/>
      <c r="V122" s="167"/>
      <c r="W122" s="167"/>
      <c r="X122" s="167"/>
      <c r="Y122" s="167"/>
      <c r="Z122" s="167"/>
      <c r="AA122" s="167"/>
      <c r="AB122" s="167"/>
      <c r="AC122" s="167"/>
      <c r="AD122" s="167"/>
      <c r="AE122" s="167"/>
      <c r="AF122" s="183"/>
      <c r="AG122" s="268"/>
      <c r="AH122" s="167"/>
      <c r="AI122" s="167"/>
      <c r="AJ122" s="167"/>
      <c r="AK122" s="167"/>
      <c r="AL122" s="167"/>
      <c r="AM122" s="167"/>
      <c r="AN122" s="167"/>
      <c r="AO122" s="167"/>
      <c r="AP122" s="167"/>
      <c r="AQ122" s="167"/>
      <c r="AR122" s="167"/>
      <c r="AS122" s="167"/>
      <c r="AT122" s="167"/>
      <c r="AU122" s="159"/>
      <c r="AV122" s="159"/>
      <c r="AW122" s="159"/>
    </row>
    <row r="123" ht="12.75" customHeight="1">
      <c r="A123" s="210">
        <v>2004</v>
      </c>
      <c r="B123" t="s" s="211">
        <v>168</v>
      </c>
      <c r="C123" s="251">
        <v>7193.282904597707</v>
      </c>
      <c r="D123" s="252">
        <v>6643.755810526327</v>
      </c>
      <c r="E123" s="252">
        <v>549.527094071380</v>
      </c>
      <c r="F123" s="251">
        <v>6400.208658875957</v>
      </c>
      <c r="G123" s="252">
        <v>1503.356292991338</v>
      </c>
      <c r="H123" s="192">
        <v>-1869.503614604117</v>
      </c>
      <c r="I123" s="252">
        <v>4343.388848114035</v>
      </c>
      <c r="J123" s="252">
        <v>5387.659160716879</v>
      </c>
      <c r="K123" s="252">
        <v>553.4635177705833</v>
      </c>
      <c r="L123" s="252">
        <v>67.877639</v>
      </c>
      <c r="M123" s="252">
        <v>1195.916583575605</v>
      </c>
      <c r="N123" s="252">
        <v>2506.735764347460</v>
      </c>
      <c r="O123" s="252">
        <v>194.1728922045332</v>
      </c>
      <c r="P123" s="253"/>
      <c r="Q123" s="250"/>
      <c r="R123" s="267"/>
      <c r="S123" s="167"/>
      <c r="T123" s="167"/>
      <c r="U123" s="167"/>
      <c r="V123" s="167"/>
      <c r="W123" s="167"/>
      <c r="X123" s="167"/>
      <c r="Y123" s="167"/>
      <c r="Z123" s="167"/>
      <c r="AA123" s="167"/>
      <c r="AB123" s="167"/>
      <c r="AC123" s="167"/>
      <c r="AD123" s="167"/>
      <c r="AE123" s="167"/>
      <c r="AF123" s="183"/>
      <c r="AG123" s="268"/>
      <c r="AH123" s="167"/>
      <c r="AI123" s="167"/>
      <c r="AJ123" s="167"/>
      <c r="AK123" s="167"/>
      <c r="AL123" s="167"/>
      <c r="AM123" s="167"/>
      <c r="AN123" s="167"/>
      <c r="AO123" s="167"/>
      <c r="AP123" s="167"/>
      <c r="AQ123" s="167"/>
      <c r="AR123" s="167"/>
      <c r="AS123" s="167"/>
      <c r="AT123" s="167"/>
      <c r="AU123" s="159"/>
      <c r="AV123" s="159"/>
      <c r="AW123" s="159"/>
    </row>
    <row r="124" ht="12.75" customHeight="1">
      <c r="A124" s="210">
        <v>2004</v>
      </c>
      <c r="B124" t="s" s="211">
        <v>169</v>
      </c>
      <c r="C124" s="251">
        <v>6683.067759389269</v>
      </c>
      <c r="D124" s="252">
        <v>6201.126452896228</v>
      </c>
      <c r="E124" s="252">
        <v>481.941306493040</v>
      </c>
      <c r="F124" s="251">
        <v>8135.007779151228</v>
      </c>
      <c r="G124" s="252">
        <v>2635.571395</v>
      </c>
      <c r="H124" s="192">
        <v>780.4425598156668</v>
      </c>
      <c r="I124" s="252">
        <v>4757.508012548135</v>
      </c>
      <c r="J124" s="252">
        <v>3693.273247119039</v>
      </c>
      <c r="K124" s="252">
        <v>741.9283716030924</v>
      </c>
      <c r="L124" s="252">
        <v>88.332887</v>
      </c>
      <c r="M124" s="252">
        <v>1683.301330481270</v>
      </c>
      <c r="N124" s="252">
        <v>2620.689020697790</v>
      </c>
      <c r="O124" s="252">
        <v>188.3077466865774</v>
      </c>
      <c r="P124" s="253"/>
      <c r="Q124" s="250"/>
      <c r="R124" s="267"/>
      <c r="S124" s="167"/>
      <c r="T124" s="167"/>
      <c r="U124" s="167"/>
      <c r="V124" s="167"/>
      <c r="W124" s="167"/>
      <c r="X124" s="167"/>
      <c r="Y124" s="167"/>
      <c r="Z124" s="167"/>
      <c r="AA124" s="167"/>
      <c r="AB124" s="167"/>
      <c r="AC124" s="167"/>
      <c r="AD124" s="167"/>
      <c r="AE124" s="167"/>
      <c r="AF124" s="183"/>
      <c r="AG124" s="268"/>
      <c r="AH124" s="167"/>
      <c r="AI124" s="167"/>
      <c r="AJ124" s="167"/>
      <c r="AK124" s="167"/>
      <c r="AL124" s="167"/>
      <c r="AM124" s="167"/>
      <c r="AN124" s="167"/>
      <c r="AO124" s="167"/>
      <c r="AP124" s="167"/>
      <c r="AQ124" s="167"/>
      <c r="AR124" s="167"/>
      <c r="AS124" s="167"/>
      <c r="AT124" s="167"/>
      <c r="AU124" s="159"/>
      <c r="AV124" s="159"/>
      <c r="AW124" s="159"/>
    </row>
    <row r="125" ht="12.75" customHeight="1">
      <c r="A125" s="210">
        <v>2004</v>
      </c>
      <c r="B125" t="s" s="211">
        <v>170</v>
      </c>
      <c r="C125" s="251">
        <v>7462.692999846739</v>
      </c>
      <c r="D125" s="252">
        <v>6776.534364436478</v>
      </c>
      <c r="E125" s="252">
        <v>686.1586354102601</v>
      </c>
      <c r="F125" s="251">
        <v>7082.241589134956</v>
      </c>
      <c r="G125" s="252">
        <v>2085.179</v>
      </c>
      <c r="H125" s="192">
        <v>-1193.289035771782</v>
      </c>
      <c r="I125" s="252">
        <v>4464.6616666256</v>
      </c>
      <c r="J125" s="252">
        <v>4901.470254636953</v>
      </c>
      <c r="K125" s="252">
        <v>532.4009225093563</v>
      </c>
      <c r="L125" s="252">
        <v>119.983953</v>
      </c>
      <c r="M125" s="252">
        <v>1552.695640568524</v>
      </c>
      <c r="N125" s="252">
        <v>2721.593057838310</v>
      </c>
      <c r="O125" s="252">
        <v>188.5579862790475</v>
      </c>
      <c r="P125" s="253"/>
      <c r="Q125" s="250"/>
      <c r="R125" s="267"/>
      <c r="S125" s="167"/>
      <c r="T125" s="167"/>
      <c r="U125" s="167"/>
      <c r="V125" s="167"/>
      <c r="W125" s="167"/>
      <c r="X125" s="167"/>
      <c r="Y125" s="167"/>
      <c r="Z125" s="167"/>
      <c r="AA125" s="167"/>
      <c r="AB125" s="167"/>
      <c r="AC125" s="167"/>
      <c r="AD125" s="167"/>
      <c r="AE125" s="167"/>
      <c r="AF125" s="183"/>
      <c r="AG125" s="268"/>
      <c r="AH125" s="167"/>
      <c r="AI125" s="167"/>
      <c r="AJ125" s="167"/>
      <c r="AK125" s="167"/>
      <c r="AL125" s="167"/>
      <c r="AM125" s="167"/>
      <c r="AN125" s="167"/>
      <c r="AO125" s="167"/>
      <c r="AP125" s="167"/>
      <c r="AQ125" s="167"/>
      <c r="AR125" s="167"/>
      <c r="AS125" s="167"/>
      <c r="AT125" s="167"/>
      <c r="AU125" s="159"/>
      <c r="AV125" s="159"/>
      <c r="AW125" s="159"/>
    </row>
    <row r="126" ht="12.75" customHeight="1">
      <c r="A126" s="210">
        <v>2004</v>
      </c>
      <c r="B126" t="s" s="211">
        <v>171</v>
      </c>
      <c r="C126" s="251">
        <v>7856.992769140899</v>
      </c>
      <c r="D126" s="252">
        <v>7198.913177707739</v>
      </c>
      <c r="E126" s="252">
        <v>658.079591433160</v>
      </c>
      <c r="F126" s="251">
        <v>8397.979148606370</v>
      </c>
      <c r="G126" s="252">
        <v>3061.674</v>
      </c>
      <c r="H126" s="192">
        <v>-338.1920018872643</v>
      </c>
      <c r="I126" s="252">
        <v>4932.290411946</v>
      </c>
      <c r="J126" s="252">
        <v>4335.281528596453</v>
      </c>
      <c r="K126" s="252">
        <v>404.0147366603696</v>
      </c>
      <c r="L126" s="252">
        <v>58.42749392208127</v>
      </c>
      <c r="M126" s="252">
        <v>1480.589347866301</v>
      </c>
      <c r="N126" s="252">
        <v>2761.3774758414</v>
      </c>
      <c r="O126" s="252">
        <v>174.2989196163241</v>
      </c>
      <c r="P126" s="253"/>
      <c r="Q126" s="250"/>
      <c r="R126" s="267"/>
      <c r="S126" s="167"/>
      <c r="T126" s="167"/>
      <c r="U126" s="167"/>
      <c r="V126" s="167"/>
      <c r="W126" s="167"/>
      <c r="X126" s="167"/>
      <c r="Y126" s="167"/>
      <c r="Z126" s="167"/>
      <c r="AA126" s="167"/>
      <c r="AB126" s="167"/>
      <c r="AC126" s="167"/>
      <c r="AD126" s="167"/>
      <c r="AE126" s="167"/>
      <c r="AF126" s="183"/>
      <c r="AG126" s="268"/>
      <c r="AH126" s="167"/>
      <c r="AI126" s="167"/>
      <c r="AJ126" s="167"/>
      <c r="AK126" s="167"/>
      <c r="AL126" s="167"/>
      <c r="AM126" s="167"/>
      <c r="AN126" s="167"/>
      <c r="AO126" s="167"/>
      <c r="AP126" s="167"/>
      <c r="AQ126" s="167"/>
      <c r="AR126" s="167"/>
      <c r="AS126" s="167"/>
      <c r="AT126" s="167"/>
      <c r="AU126" s="159"/>
      <c r="AV126" s="159"/>
      <c r="AW126" s="159"/>
    </row>
    <row r="127" ht="12.75" customHeight="1">
      <c r="A127" s="212">
        <v>2004</v>
      </c>
      <c r="B127" t="s" s="213">
        <v>99</v>
      </c>
      <c r="C127" s="254">
        <v>8197.400157461703</v>
      </c>
      <c r="D127" s="255">
        <v>7532.195737695144</v>
      </c>
      <c r="E127" s="255">
        <v>665.2044197665599</v>
      </c>
      <c r="F127" s="254">
        <v>7395.304026095722</v>
      </c>
      <c r="G127" s="255">
        <v>2284.120015413522</v>
      </c>
      <c r="H127" s="216">
        <v>-1564.383018573246</v>
      </c>
      <c r="I127" s="255">
        <v>4590.7630106822</v>
      </c>
      <c r="J127" s="255">
        <v>5546.237950071853</v>
      </c>
      <c r="K127" s="255">
        <v>520.421</v>
      </c>
      <c r="L127" s="255">
        <v>15.14370744560996</v>
      </c>
      <c r="M127" s="255">
        <v>1699.021018408447</v>
      </c>
      <c r="N127" s="255">
        <v>2813.206390146430</v>
      </c>
      <c r="O127" s="255">
        <v>169.8096493510256</v>
      </c>
      <c r="P127" s="253"/>
      <c r="Q127" s="250"/>
      <c r="R127" s="267"/>
      <c r="S127" s="167"/>
      <c r="T127" s="167"/>
      <c r="U127" s="167"/>
      <c r="V127" s="167"/>
      <c r="W127" s="167"/>
      <c r="X127" s="167"/>
      <c r="Y127" s="167"/>
      <c r="Z127" s="167"/>
      <c r="AA127" s="167"/>
      <c r="AB127" s="167"/>
      <c r="AC127" s="167"/>
      <c r="AD127" s="167"/>
      <c r="AE127" s="167"/>
      <c r="AF127" s="183"/>
      <c r="AG127" s="268"/>
      <c r="AH127" s="167"/>
      <c r="AI127" s="167"/>
      <c r="AJ127" s="167"/>
      <c r="AK127" s="167"/>
      <c r="AL127" s="167"/>
      <c r="AM127" s="167"/>
      <c r="AN127" s="167"/>
      <c r="AO127" s="167"/>
      <c r="AP127" s="167"/>
      <c r="AQ127" s="167"/>
      <c r="AR127" s="167"/>
      <c r="AS127" s="167"/>
      <c r="AT127" s="167"/>
      <c r="AU127" s="159"/>
      <c r="AV127" s="159"/>
      <c r="AW127" s="159"/>
    </row>
    <row r="128" ht="12.75" customHeight="1">
      <c r="A128" s="217">
        <v>2005</v>
      </c>
      <c r="B128" t="s" s="218">
        <v>100</v>
      </c>
      <c r="C128" s="256">
        <v>7799.953111318617</v>
      </c>
      <c r="D128" s="257">
        <v>7036.228746713737</v>
      </c>
      <c r="E128" s="257">
        <v>763.7243646048801</v>
      </c>
      <c r="F128" s="256">
        <v>8119.074107088373</v>
      </c>
      <c r="G128" s="257">
        <v>3235.666627870441</v>
      </c>
      <c r="H128" s="221">
        <v>-1153.506558999155</v>
      </c>
      <c r="I128" s="257">
        <v>4499.726999999999</v>
      </c>
      <c r="J128" s="257">
        <v>4800.527701066280</v>
      </c>
      <c r="K128" s="257">
        <v>383.6804792179337</v>
      </c>
      <c r="L128" s="257">
        <v>111.0447893148394</v>
      </c>
      <c r="M128" s="257">
        <v>1503.648336970107</v>
      </c>
      <c r="N128" s="257">
        <v>2628.989884806075</v>
      </c>
      <c r="O128" s="257">
        <v>147.014994</v>
      </c>
      <c r="P128" s="253"/>
      <c r="Q128" s="250"/>
      <c r="R128" s="267"/>
      <c r="S128" s="167"/>
      <c r="T128" s="167"/>
      <c r="U128" s="167"/>
      <c r="V128" s="167"/>
      <c r="W128" s="167"/>
      <c r="X128" s="167"/>
      <c r="Y128" s="167"/>
      <c r="Z128" s="167"/>
      <c r="AA128" s="167"/>
      <c r="AB128" s="167"/>
      <c r="AC128" s="167"/>
      <c r="AD128" s="167"/>
      <c r="AE128" s="167"/>
      <c r="AF128" s="183"/>
      <c r="AG128" s="268"/>
      <c r="AH128" s="167"/>
      <c r="AI128" s="167"/>
      <c r="AJ128" s="167"/>
      <c r="AK128" s="167"/>
      <c r="AL128" s="167"/>
      <c r="AM128" s="167"/>
      <c r="AN128" s="167"/>
      <c r="AO128" s="167"/>
      <c r="AP128" s="167"/>
      <c r="AQ128" s="167"/>
      <c r="AR128" s="167"/>
      <c r="AS128" s="167"/>
      <c r="AT128" s="167"/>
      <c r="AU128" s="159"/>
      <c r="AV128" s="159"/>
      <c r="AW128" s="159"/>
    </row>
    <row r="129" ht="12.75" customHeight="1">
      <c r="A129" s="210">
        <v>2005</v>
      </c>
      <c r="B129" t="s" s="211">
        <v>86</v>
      </c>
      <c r="C129" s="251">
        <v>7035.967061077736</v>
      </c>
      <c r="D129" s="252">
        <v>6358.871893858925</v>
      </c>
      <c r="E129" s="252">
        <v>677.095167218810</v>
      </c>
      <c r="F129" s="251">
        <v>6345.673097933188</v>
      </c>
      <c r="G129" s="252">
        <v>2181.5106753178</v>
      </c>
      <c r="H129" s="192">
        <v>-5.743927932026963</v>
      </c>
      <c r="I129" s="252">
        <v>3730.04</v>
      </c>
      <c r="J129" s="252">
        <v>4154.700018423210</v>
      </c>
      <c r="K129" s="252">
        <v>434.1224226153882</v>
      </c>
      <c r="L129" s="252">
        <v>201.995</v>
      </c>
      <c r="M129" s="252">
        <v>2222.880609182268</v>
      </c>
      <c r="N129" s="252">
        <v>2036.091941306472</v>
      </c>
      <c r="O129" s="252">
        <v>151.889</v>
      </c>
      <c r="P129" s="253"/>
      <c r="Q129" s="250"/>
      <c r="R129" s="267"/>
      <c r="S129" s="167"/>
      <c r="T129" s="167"/>
      <c r="U129" s="167"/>
      <c r="V129" s="167"/>
      <c r="W129" s="167"/>
      <c r="X129" s="167"/>
      <c r="Y129" s="167"/>
      <c r="Z129" s="167"/>
      <c r="AA129" s="167"/>
      <c r="AB129" s="167"/>
      <c r="AC129" s="167"/>
      <c r="AD129" s="167"/>
      <c r="AE129" s="167"/>
      <c r="AF129" s="183"/>
      <c r="AG129" s="268"/>
      <c r="AH129" s="167"/>
      <c r="AI129" s="167"/>
      <c r="AJ129" s="167"/>
      <c r="AK129" s="167"/>
      <c r="AL129" s="167"/>
      <c r="AM129" s="167"/>
      <c r="AN129" s="167"/>
      <c r="AO129" s="167"/>
      <c r="AP129" s="167"/>
      <c r="AQ129" s="167"/>
      <c r="AR129" s="167"/>
      <c r="AS129" s="167"/>
      <c r="AT129" s="167"/>
      <c r="AU129" s="159"/>
      <c r="AV129" s="159"/>
      <c r="AW129" s="159"/>
    </row>
    <row r="130" ht="12.75" customHeight="1">
      <c r="A130" s="210">
        <v>2005</v>
      </c>
      <c r="B130" t="s" s="211">
        <v>164</v>
      </c>
      <c r="C130" s="251">
        <v>7878.155564538821</v>
      </c>
      <c r="D130" s="252">
        <v>7150.826473353221</v>
      </c>
      <c r="E130" s="252">
        <v>727.3290911856001</v>
      </c>
      <c r="F130" s="251">
        <v>6750.572146162671</v>
      </c>
      <c r="G130" s="252">
        <v>2104.303133981307</v>
      </c>
      <c r="H130" s="192">
        <v>-1583.819712898797</v>
      </c>
      <c r="I130" s="252">
        <v>4238.907</v>
      </c>
      <c r="J130" s="252">
        <v>5090.1276750154</v>
      </c>
      <c r="K130" s="252">
        <v>407.362012181364</v>
      </c>
      <c r="L130" s="252">
        <v>194.693278892448</v>
      </c>
      <c r="M130" s="252">
        <v>1786.509309310908</v>
      </c>
      <c r="N130" s="252">
        <v>2731.777080483221</v>
      </c>
      <c r="O130" s="252">
        <v>166.727</v>
      </c>
      <c r="P130" s="253"/>
      <c r="Q130" s="250"/>
      <c r="R130" s="267"/>
      <c r="S130" s="167"/>
      <c r="T130" s="167"/>
      <c r="U130" s="167"/>
      <c r="V130" s="167"/>
      <c r="W130" s="167"/>
      <c r="X130" s="167"/>
      <c r="Y130" s="167"/>
      <c r="Z130" s="167"/>
      <c r="AA130" s="167"/>
      <c r="AB130" s="167"/>
      <c r="AC130" s="167"/>
      <c r="AD130" s="167"/>
      <c r="AE130" s="167"/>
      <c r="AF130" s="183"/>
      <c r="AG130" s="268"/>
      <c r="AH130" s="167"/>
      <c r="AI130" s="167"/>
      <c r="AJ130" s="167"/>
      <c r="AK130" s="167"/>
      <c r="AL130" s="167"/>
      <c r="AM130" s="167"/>
      <c r="AN130" s="167"/>
      <c r="AO130" s="167"/>
      <c r="AP130" s="167"/>
      <c r="AQ130" s="167"/>
      <c r="AR130" s="167"/>
      <c r="AS130" s="167"/>
      <c r="AT130" s="167"/>
      <c r="AU130" s="159"/>
      <c r="AV130" s="159"/>
      <c r="AW130" s="159"/>
    </row>
    <row r="131" ht="12.75" customHeight="1">
      <c r="A131" s="210">
        <v>2005</v>
      </c>
      <c r="B131" t="s" s="211">
        <v>165</v>
      </c>
      <c r="C131" s="251">
        <v>7480.345365899662</v>
      </c>
      <c r="D131" s="252">
        <v>6788.046044195462</v>
      </c>
      <c r="E131" s="252">
        <v>692.2993217042</v>
      </c>
      <c r="F131" s="251">
        <v>7071.317790862357</v>
      </c>
      <c r="G131" s="252">
        <v>1825.171878577873</v>
      </c>
      <c r="H131" s="192">
        <v>-8.93131138188437</v>
      </c>
      <c r="I131" s="252">
        <v>4506.105</v>
      </c>
      <c r="J131" s="252">
        <v>4906.218931267401</v>
      </c>
      <c r="K131" s="252">
        <v>740.0409122844829</v>
      </c>
      <c r="L131" s="252">
        <v>85.2618486225934</v>
      </c>
      <c r="M131" s="252">
        <v>1820.304592729306</v>
      </c>
      <c r="N131" s="252">
        <v>2083.901036505678</v>
      </c>
      <c r="O131" s="252">
        <v>169.646</v>
      </c>
      <c r="P131" s="253"/>
      <c r="Q131" s="250"/>
      <c r="R131" s="267"/>
      <c r="S131" s="167"/>
      <c r="T131" s="167"/>
      <c r="U131" s="167"/>
      <c r="V131" s="167"/>
      <c r="W131" s="167"/>
      <c r="X131" s="167"/>
      <c r="Y131" s="167"/>
      <c r="Z131" s="167"/>
      <c r="AA131" s="167"/>
      <c r="AB131" s="167"/>
      <c r="AC131" s="167"/>
      <c r="AD131" s="167"/>
      <c r="AE131" s="167"/>
      <c r="AF131" s="183"/>
      <c r="AG131" s="268"/>
      <c r="AH131" s="167"/>
      <c r="AI131" s="167"/>
      <c r="AJ131" s="167"/>
      <c r="AK131" s="167"/>
      <c r="AL131" s="167"/>
      <c r="AM131" s="167"/>
      <c r="AN131" s="167"/>
      <c r="AO131" s="167"/>
      <c r="AP131" s="167"/>
      <c r="AQ131" s="167"/>
      <c r="AR131" s="167"/>
      <c r="AS131" s="167"/>
      <c r="AT131" s="167"/>
      <c r="AU131" s="159"/>
      <c r="AV131" s="159"/>
      <c r="AW131" s="159"/>
    </row>
    <row r="132" ht="12.75" customHeight="1">
      <c r="A132" s="210">
        <v>2005</v>
      </c>
      <c r="B132" t="s" s="211">
        <v>156</v>
      </c>
      <c r="C132" s="251">
        <v>7629.669005463475</v>
      </c>
      <c r="D132" s="252">
        <v>6949.462830834214</v>
      </c>
      <c r="E132" s="252">
        <v>680.206174629260</v>
      </c>
      <c r="F132" s="251">
        <v>7637.381273172432</v>
      </c>
      <c r="G132" s="252">
        <v>2179.317283980818</v>
      </c>
      <c r="H132" s="192">
        <v>-486.4878624676203</v>
      </c>
      <c r="I132" s="252">
        <v>4937.008000000001</v>
      </c>
      <c r="J132" s="252">
        <v>5340.869302642610</v>
      </c>
      <c r="K132" s="252">
        <v>521.0559891916132</v>
      </c>
      <c r="L132" s="252">
        <v>53.6394405929932</v>
      </c>
      <c r="M132" s="252">
        <v>1758.644517197490</v>
      </c>
      <c r="N132" s="252">
        <v>2308.687625621121</v>
      </c>
      <c r="O132" s="252">
        <v>188.358</v>
      </c>
      <c r="P132" s="253"/>
      <c r="Q132" s="250"/>
      <c r="R132" s="267"/>
      <c r="S132" s="167"/>
      <c r="T132" s="167"/>
      <c r="U132" s="167"/>
      <c r="V132" s="167"/>
      <c r="W132" s="167"/>
      <c r="X132" s="167"/>
      <c r="Y132" s="167"/>
      <c r="Z132" s="167"/>
      <c r="AA132" s="167"/>
      <c r="AB132" s="167"/>
      <c r="AC132" s="167"/>
      <c r="AD132" s="167"/>
      <c r="AE132" s="167"/>
      <c r="AF132" s="183"/>
      <c r="AG132" s="268"/>
      <c r="AH132" s="167"/>
      <c r="AI132" s="167"/>
      <c r="AJ132" s="167"/>
      <c r="AK132" s="167"/>
      <c r="AL132" s="167"/>
      <c r="AM132" s="167"/>
      <c r="AN132" s="167"/>
      <c r="AO132" s="167"/>
      <c r="AP132" s="167"/>
      <c r="AQ132" s="167"/>
      <c r="AR132" s="167"/>
      <c r="AS132" s="167"/>
      <c r="AT132" s="167"/>
      <c r="AU132" s="159"/>
      <c r="AV132" s="159"/>
      <c r="AW132" s="159"/>
    </row>
    <row r="133" ht="12.75" customHeight="1">
      <c r="A133" s="210">
        <v>2005</v>
      </c>
      <c r="B133" t="s" s="211">
        <v>166</v>
      </c>
      <c r="C133" s="251">
        <v>6879.961969848984</v>
      </c>
      <c r="D133" s="252">
        <v>6333.653042791184</v>
      </c>
      <c r="E133" s="252">
        <v>546.3089270578</v>
      </c>
      <c r="F133" s="251">
        <v>7039.977584187727</v>
      </c>
      <c r="G133" s="252">
        <v>1947.929903447847</v>
      </c>
      <c r="H133" s="192">
        <v>-564.267622642411</v>
      </c>
      <c r="I133" s="252">
        <v>4452.911999999999</v>
      </c>
      <c r="J133" s="252">
        <v>4789.389700928799</v>
      </c>
      <c r="K133" s="252">
        <v>639.1356807398809</v>
      </c>
      <c r="L133" s="252">
        <v>167.448344824039</v>
      </c>
      <c r="M133" s="252">
        <v>1897.705817673629</v>
      </c>
      <c r="N133" s="252">
        <v>2597.183075303082</v>
      </c>
      <c r="O133" s="252">
        <v>175.343</v>
      </c>
      <c r="P133" s="253"/>
      <c r="Q133" s="250"/>
      <c r="R133" s="267"/>
      <c r="S133" s="167"/>
      <c r="T133" s="167"/>
      <c r="U133" s="167"/>
      <c r="V133" s="167"/>
      <c r="W133" s="167"/>
      <c r="X133" s="167"/>
      <c r="Y133" s="167"/>
      <c r="Z133" s="167"/>
      <c r="AA133" s="167"/>
      <c r="AB133" s="167"/>
      <c r="AC133" s="167"/>
      <c r="AD133" s="167"/>
      <c r="AE133" s="167"/>
      <c r="AF133" s="183"/>
      <c r="AG133" s="268"/>
      <c r="AH133" s="167"/>
      <c r="AI133" s="167"/>
      <c r="AJ133" s="167"/>
      <c r="AK133" s="167"/>
      <c r="AL133" s="167"/>
      <c r="AM133" s="167"/>
      <c r="AN133" s="167"/>
      <c r="AO133" s="167"/>
      <c r="AP133" s="167"/>
      <c r="AQ133" s="167"/>
      <c r="AR133" s="167"/>
      <c r="AS133" s="167"/>
      <c r="AT133" s="167"/>
      <c r="AU133" s="159"/>
      <c r="AV133" s="159"/>
      <c r="AW133" s="159"/>
    </row>
    <row r="134" ht="12.75" customHeight="1">
      <c r="A134" s="210">
        <v>2005</v>
      </c>
      <c r="B134" t="s" s="211">
        <v>167</v>
      </c>
      <c r="C134" s="251">
        <v>7060.014532187357</v>
      </c>
      <c r="D134" s="252">
        <v>6482.987511285357</v>
      </c>
      <c r="E134" s="252">
        <v>577.027020902</v>
      </c>
      <c r="F134" s="251">
        <v>7651.433457130019</v>
      </c>
      <c r="G134" s="252">
        <v>2432.729023325588</v>
      </c>
      <c r="H134" s="192">
        <v>-311.9624932675733</v>
      </c>
      <c r="I134" s="252">
        <v>4492.1</v>
      </c>
      <c r="J134" s="252">
        <v>4584.123763683599</v>
      </c>
      <c r="K134" s="252">
        <v>726.6044338044303</v>
      </c>
      <c r="L134" s="252">
        <v>153.603533460125</v>
      </c>
      <c r="M134" s="252">
        <v>1723.228670976590</v>
      </c>
      <c r="N134" s="252">
        <v>2516.168300904870</v>
      </c>
      <c r="O134" s="252">
        <v>186.630016</v>
      </c>
      <c r="P134" s="253"/>
      <c r="Q134" s="250"/>
      <c r="R134" s="267"/>
      <c r="S134" s="167"/>
      <c r="T134" s="167"/>
      <c r="U134" s="167"/>
      <c r="V134" s="167"/>
      <c r="W134" s="167"/>
      <c r="X134" s="167"/>
      <c r="Y134" s="167"/>
      <c r="Z134" s="167"/>
      <c r="AA134" s="167"/>
      <c r="AB134" s="167"/>
      <c r="AC134" s="167"/>
      <c r="AD134" s="167"/>
      <c r="AE134" s="167"/>
      <c r="AF134" s="183"/>
      <c r="AG134" s="268"/>
      <c r="AH134" s="167"/>
      <c r="AI134" s="167"/>
      <c r="AJ134" s="167"/>
      <c r="AK134" s="167"/>
      <c r="AL134" s="167"/>
      <c r="AM134" s="167"/>
      <c r="AN134" s="167"/>
      <c r="AO134" s="167"/>
      <c r="AP134" s="167"/>
      <c r="AQ134" s="167"/>
      <c r="AR134" s="167"/>
      <c r="AS134" s="167"/>
      <c r="AT134" s="167"/>
      <c r="AU134" s="159"/>
      <c r="AV134" s="159"/>
      <c r="AW134" s="159"/>
    </row>
    <row r="135" ht="12.75" customHeight="1">
      <c r="A135" s="210">
        <v>2005</v>
      </c>
      <c r="B135" t="s" s="211">
        <v>168</v>
      </c>
      <c r="C135" s="251">
        <v>5854.652055710445</v>
      </c>
      <c r="D135" s="252">
        <v>5345.823342114245</v>
      </c>
      <c r="E135" s="252">
        <v>508.8287135962</v>
      </c>
      <c r="F135" s="251">
        <v>7322.863091791361</v>
      </c>
      <c r="G135" s="252">
        <v>2061.990129569224</v>
      </c>
      <c r="H135" s="192">
        <v>1515.650523292095</v>
      </c>
      <c r="I135" s="252">
        <v>4722.288</v>
      </c>
      <c r="J135" s="252">
        <v>3058.5907867844</v>
      </c>
      <c r="K135" s="252">
        <v>538.5849622221371</v>
      </c>
      <c r="L135" s="252">
        <v>165.7716248856275</v>
      </c>
      <c r="M135" s="252">
        <v>1914.743745312139</v>
      </c>
      <c r="N135" s="252">
        <v>2435.603772572152</v>
      </c>
      <c r="O135" s="252">
        <v>196.172</v>
      </c>
      <c r="P135" s="253"/>
      <c r="Q135" s="250"/>
      <c r="R135" s="267"/>
      <c r="S135" s="167"/>
      <c r="T135" s="167"/>
      <c r="U135" s="167"/>
      <c r="V135" s="167"/>
      <c r="W135" s="167"/>
      <c r="X135" s="167"/>
      <c r="Y135" s="167"/>
      <c r="Z135" s="167"/>
      <c r="AA135" s="167"/>
      <c r="AB135" s="167"/>
      <c r="AC135" s="167"/>
      <c r="AD135" s="167"/>
      <c r="AE135" s="167"/>
      <c r="AF135" s="183"/>
      <c r="AG135" s="268"/>
      <c r="AH135" s="167"/>
      <c r="AI135" s="167"/>
      <c r="AJ135" s="167"/>
      <c r="AK135" s="167"/>
      <c r="AL135" s="167"/>
      <c r="AM135" s="167"/>
      <c r="AN135" s="167"/>
      <c r="AO135" s="167"/>
      <c r="AP135" s="167"/>
      <c r="AQ135" s="167"/>
      <c r="AR135" s="167"/>
      <c r="AS135" s="167"/>
      <c r="AT135" s="167"/>
      <c r="AU135" s="159"/>
      <c r="AV135" s="159"/>
      <c r="AW135" s="159"/>
    </row>
    <row r="136" ht="12.75" customHeight="1">
      <c r="A136" s="210">
        <v>2005</v>
      </c>
      <c r="B136" t="s" s="211">
        <v>169</v>
      </c>
      <c r="C136" s="251">
        <v>6392.839458471204</v>
      </c>
      <c r="D136" s="252">
        <v>5833.864812437484</v>
      </c>
      <c r="E136" s="252">
        <v>558.974646033720</v>
      </c>
      <c r="F136" s="251">
        <v>7082.019979080609</v>
      </c>
      <c r="G136" s="252">
        <v>2010.016503690324</v>
      </c>
      <c r="H136" s="192">
        <v>1145.036166794282</v>
      </c>
      <c r="I136" s="252">
        <v>4441.4</v>
      </c>
      <c r="J136" s="252">
        <v>3258.730915375320</v>
      </c>
      <c r="K136" s="252">
        <v>630.6034753902858</v>
      </c>
      <c r="L136" s="252">
        <v>184.8979527608387</v>
      </c>
      <c r="M136" s="252">
        <v>2021.013763710074</v>
      </c>
      <c r="N136" s="252">
        <v>2504.352204169919</v>
      </c>
      <c r="O136" s="252">
        <v>183.308357</v>
      </c>
      <c r="P136" s="253"/>
      <c r="Q136" s="250"/>
      <c r="R136" s="267"/>
      <c r="S136" s="167"/>
      <c r="T136" s="167"/>
      <c r="U136" s="167"/>
      <c r="V136" s="167"/>
      <c r="W136" s="167"/>
      <c r="X136" s="167"/>
      <c r="Y136" s="167"/>
      <c r="Z136" s="167"/>
      <c r="AA136" s="167"/>
      <c r="AB136" s="167"/>
      <c r="AC136" s="167"/>
      <c r="AD136" s="167"/>
      <c r="AE136" s="167"/>
      <c r="AF136" s="183"/>
      <c r="AG136" s="268"/>
      <c r="AH136" s="167"/>
      <c r="AI136" s="167"/>
      <c r="AJ136" s="167"/>
      <c r="AK136" s="167"/>
      <c r="AL136" s="167"/>
      <c r="AM136" s="167"/>
      <c r="AN136" s="167"/>
      <c r="AO136" s="167"/>
      <c r="AP136" s="167"/>
      <c r="AQ136" s="167"/>
      <c r="AR136" s="167"/>
      <c r="AS136" s="167"/>
      <c r="AT136" s="167"/>
      <c r="AU136" s="159"/>
      <c r="AV136" s="159"/>
      <c r="AW136" s="159"/>
    </row>
    <row r="137" ht="12.75" customHeight="1">
      <c r="A137" s="210">
        <v>2005</v>
      </c>
      <c r="B137" t="s" s="211">
        <v>170</v>
      </c>
      <c r="C137" s="251">
        <v>7134.122139927807</v>
      </c>
      <c r="D137" s="252">
        <v>6517.713844662207</v>
      </c>
      <c r="E137" s="252">
        <v>616.4082952655999</v>
      </c>
      <c r="F137" s="251">
        <v>7535.081783994812</v>
      </c>
      <c r="G137" s="252">
        <v>2395.307836223447</v>
      </c>
      <c r="H137" s="192">
        <v>15.98878952336054</v>
      </c>
      <c r="I137" s="252">
        <v>4485</v>
      </c>
      <c r="J137" s="252">
        <v>4103.7022851481</v>
      </c>
      <c r="K137" s="252">
        <v>654.773947771366</v>
      </c>
      <c r="L137" s="252">
        <v>202.0542852683295</v>
      </c>
      <c r="M137" s="252">
        <v>1866.698084013904</v>
      </c>
      <c r="N137" s="252">
        <v>2684.726671845481</v>
      </c>
      <c r="O137" s="252">
        <v>178.089432</v>
      </c>
      <c r="P137" s="253"/>
      <c r="Q137" s="250"/>
      <c r="R137" s="267"/>
      <c r="S137" s="167"/>
      <c r="T137" s="167"/>
      <c r="U137" s="167"/>
      <c r="V137" s="167"/>
      <c r="W137" s="167"/>
      <c r="X137" s="167"/>
      <c r="Y137" s="167"/>
      <c r="Z137" s="167"/>
      <c r="AA137" s="167"/>
      <c r="AB137" s="167"/>
      <c r="AC137" s="167"/>
      <c r="AD137" s="167"/>
      <c r="AE137" s="167"/>
      <c r="AF137" s="183"/>
      <c r="AG137" s="268"/>
      <c r="AH137" s="167"/>
      <c r="AI137" s="167"/>
      <c r="AJ137" s="167"/>
      <c r="AK137" s="167"/>
      <c r="AL137" s="167"/>
      <c r="AM137" s="167"/>
      <c r="AN137" s="167"/>
      <c r="AO137" s="167"/>
      <c r="AP137" s="167"/>
      <c r="AQ137" s="167"/>
      <c r="AR137" s="167"/>
      <c r="AS137" s="167"/>
      <c r="AT137" s="167"/>
      <c r="AU137" s="159"/>
      <c r="AV137" s="159"/>
      <c r="AW137" s="159"/>
    </row>
    <row r="138" ht="12.75" customHeight="1">
      <c r="A138" s="210">
        <v>2005</v>
      </c>
      <c r="B138" t="s" s="211">
        <v>171</v>
      </c>
      <c r="C138" s="251">
        <v>6535.093370431816</v>
      </c>
      <c r="D138" s="252">
        <v>5928.895078496636</v>
      </c>
      <c r="E138" s="252">
        <v>606.1982919351799</v>
      </c>
      <c r="F138" s="251">
        <v>6294.575783389358</v>
      </c>
      <c r="G138" s="252">
        <v>1968.696823459079</v>
      </c>
      <c r="H138" s="192">
        <v>-143.8381109651991</v>
      </c>
      <c r="I138" s="252">
        <v>3814</v>
      </c>
      <c r="J138" s="252">
        <v>3472.669734928530</v>
      </c>
      <c r="K138" s="252">
        <v>511.8789599302784</v>
      </c>
      <c r="L138" s="252">
        <v>241.7708017843756</v>
      </c>
      <c r="M138" s="252">
        <v>1848.722135801737</v>
      </c>
      <c r="N138" s="252">
        <v>2603.998669984308</v>
      </c>
      <c r="O138" s="252">
        <v>156.746573</v>
      </c>
      <c r="P138" s="253"/>
      <c r="Q138" s="250"/>
      <c r="R138" s="267"/>
      <c r="S138" s="167"/>
      <c r="T138" s="167"/>
      <c r="U138" s="167"/>
      <c r="V138" s="167"/>
      <c r="W138" s="167"/>
      <c r="X138" s="167"/>
      <c r="Y138" s="167"/>
      <c r="Z138" s="167"/>
      <c r="AA138" s="167"/>
      <c r="AB138" s="167"/>
      <c r="AC138" s="167"/>
      <c r="AD138" s="167"/>
      <c r="AE138" s="167"/>
      <c r="AF138" s="183"/>
      <c r="AG138" s="268"/>
      <c r="AH138" s="167"/>
      <c r="AI138" s="167"/>
      <c r="AJ138" s="167"/>
      <c r="AK138" s="167"/>
      <c r="AL138" s="167"/>
      <c r="AM138" s="167"/>
      <c r="AN138" s="167"/>
      <c r="AO138" s="167"/>
      <c r="AP138" s="167"/>
      <c r="AQ138" s="167"/>
      <c r="AR138" s="167"/>
      <c r="AS138" s="167"/>
      <c r="AT138" s="167"/>
      <c r="AU138" s="159"/>
      <c r="AV138" s="159"/>
      <c r="AW138" s="159"/>
    </row>
    <row r="139" ht="12.75" customHeight="1">
      <c r="A139" s="212">
        <v>2005</v>
      </c>
      <c r="B139" t="s" s="213">
        <v>99</v>
      </c>
      <c r="C139" s="254">
        <v>7040.355067030068</v>
      </c>
      <c r="D139" s="255">
        <v>6452.133065969989</v>
      </c>
      <c r="E139" s="255">
        <v>588.2220010600799</v>
      </c>
      <c r="F139" s="254">
        <v>6960.008441475918</v>
      </c>
      <c r="G139" s="255">
        <v>2582.205688243159</v>
      </c>
      <c r="H139" s="216">
        <v>-872.8199185292051</v>
      </c>
      <c r="I139" s="255">
        <v>3891</v>
      </c>
      <c r="J139" s="255">
        <v>4547.244839837081</v>
      </c>
      <c r="K139" s="255">
        <v>486.802753232759</v>
      </c>
      <c r="L139" s="255">
        <v>229.6365039806967</v>
      </c>
      <c r="M139" s="255">
        <v>2116.687768768559</v>
      </c>
      <c r="N139" s="255">
        <v>2590.429096712745</v>
      </c>
      <c r="O139" s="255">
        <v>154.957867</v>
      </c>
      <c r="P139" s="253"/>
      <c r="Q139" s="250"/>
      <c r="R139" s="267"/>
      <c r="S139" s="167"/>
      <c r="T139" s="167"/>
      <c r="U139" s="167"/>
      <c r="V139" s="167"/>
      <c r="W139" s="167"/>
      <c r="X139" s="167"/>
      <c r="Y139" s="167"/>
      <c r="Z139" s="167"/>
      <c r="AA139" s="167"/>
      <c r="AB139" s="167"/>
      <c r="AC139" s="167"/>
      <c r="AD139" s="167"/>
      <c r="AE139" s="167"/>
      <c r="AF139" s="183"/>
      <c r="AG139" s="268"/>
      <c r="AH139" s="167"/>
      <c r="AI139" s="167"/>
      <c r="AJ139" s="167"/>
      <c r="AK139" s="167"/>
      <c r="AL139" s="167"/>
      <c r="AM139" s="167"/>
      <c r="AN139" s="167"/>
      <c r="AO139" s="167"/>
      <c r="AP139" s="167"/>
      <c r="AQ139" s="167"/>
      <c r="AR139" s="167"/>
      <c r="AS139" s="167"/>
      <c r="AT139" s="167"/>
      <c r="AU139" s="159"/>
      <c r="AV139" s="159"/>
      <c r="AW139" s="159"/>
    </row>
    <row r="140" ht="12.75" customHeight="1">
      <c r="A140" s="217">
        <v>2006</v>
      </c>
      <c r="B140" t="s" s="218">
        <v>100</v>
      </c>
      <c r="C140" s="256">
        <v>7398.445427386707</v>
      </c>
      <c r="D140" s="257">
        <v>6756.865080416607</v>
      </c>
      <c r="E140" s="257">
        <v>641.5803469701</v>
      </c>
      <c r="F140" s="256">
        <v>7477.322731612336</v>
      </c>
      <c r="G140" s="257">
        <v>2909.115021401090</v>
      </c>
      <c r="H140" s="221">
        <v>115.6134040585002</v>
      </c>
      <c r="I140" s="257">
        <v>3909.5583316884</v>
      </c>
      <c r="J140" s="257">
        <v>4340.560032665450</v>
      </c>
      <c r="K140" s="257">
        <v>658.6493785228454</v>
      </c>
      <c r="L140" s="257">
        <v>200.4956759540287</v>
      </c>
      <c r="M140" s="257">
        <v>2169.025259351751</v>
      </c>
      <c r="N140" s="257">
        <v>2080.563856885016</v>
      </c>
      <c r="O140" s="257">
        <v>182.6535686666667</v>
      </c>
      <c r="P140" s="253"/>
      <c r="Q140" s="250"/>
      <c r="R140" s="267"/>
      <c r="S140" s="167"/>
      <c r="T140" s="167"/>
      <c r="U140" s="167"/>
      <c r="V140" s="167"/>
      <c r="W140" s="167"/>
      <c r="X140" s="167"/>
      <c r="Y140" s="167"/>
      <c r="Z140" s="167"/>
      <c r="AA140" s="167"/>
      <c r="AB140" s="167"/>
      <c r="AC140" s="167"/>
      <c r="AD140" s="167"/>
      <c r="AE140" s="167"/>
      <c r="AF140" s="183"/>
      <c r="AG140" s="268"/>
      <c r="AH140" s="167"/>
      <c r="AI140" s="167"/>
      <c r="AJ140" s="167"/>
      <c r="AK140" s="167"/>
      <c r="AL140" s="167"/>
      <c r="AM140" s="167"/>
      <c r="AN140" s="167"/>
      <c r="AO140" s="167"/>
      <c r="AP140" s="167"/>
      <c r="AQ140" s="167"/>
      <c r="AR140" s="167"/>
      <c r="AS140" s="167"/>
      <c r="AT140" s="167"/>
      <c r="AU140" s="159"/>
      <c r="AV140" s="159"/>
      <c r="AW140" s="159"/>
    </row>
    <row r="141" ht="12.75" customHeight="1">
      <c r="A141" s="210">
        <v>2006</v>
      </c>
      <c r="B141" t="s" s="211">
        <v>86</v>
      </c>
      <c r="C141" s="251">
        <v>6495.987798383091</v>
      </c>
      <c r="D141" s="252">
        <v>5914.377794265091</v>
      </c>
      <c r="E141" s="252">
        <v>581.610004118</v>
      </c>
      <c r="F141" s="251">
        <v>6456.277543404834</v>
      </c>
      <c r="G141" s="252">
        <v>2184.317538372</v>
      </c>
      <c r="H141" s="192">
        <v>505.1864542263447</v>
      </c>
      <c r="I141" s="252">
        <v>3766.3365636995</v>
      </c>
      <c r="J141" s="252">
        <v>3649.6075789658</v>
      </c>
      <c r="K141" s="252">
        <v>505.6234413333333</v>
      </c>
      <c r="L141" s="252">
        <v>199.0534673333333</v>
      </c>
      <c r="M141" s="252">
        <v>2283.121184492805</v>
      </c>
      <c r="N141" s="252">
        <v>2201.233689000162</v>
      </c>
      <c r="O141" s="252">
        <v>153.9758026666667</v>
      </c>
      <c r="P141" s="253"/>
      <c r="Q141" s="250"/>
      <c r="R141" s="267"/>
      <c r="S141" s="167"/>
      <c r="T141" s="167"/>
      <c r="U141" s="167"/>
      <c r="V141" s="167"/>
      <c r="W141" s="167"/>
      <c r="X141" s="167"/>
      <c r="Y141" s="167"/>
      <c r="Z141" s="167"/>
      <c r="AA141" s="167"/>
      <c r="AB141" s="167"/>
      <c r="AC141" s="167"/>
      <c r="AD141" s="167"/>
      <c r="AE141" s="167"/>
      <c r="AF141" s="183"/>
      <c r="AG141" s="268"/>
      <c r="AH141" s="167"/>
      <c r="AI141" s="167"/>
      <c r="AJ141" s="167"/>
      <c r="AK141" s="167"/>
      <c r="AL141" s="167"/>
      <c r="AM141" s="167"/>
      <c r="AN141" s="167"/>
      <c r="AO141" s="167"/>
      <c r="AP141" s="167"/>
      <c r="AQ141" s="167"/>
      <c r="AR141" s="167"/>
      <c r="AS141" s="167"/>
      <c r="AT141" s="167"/>
      <c r="AU141" s="159"/>
      <c r="AV141" s="159"/>
      <c r="AW141" s="159"/>
    </row>
    <row r="142" ht="12.75" customHeight="1">
      <c r="A142" s="210">
        <v>2006</v>
      </c>
      <c r="B142" t="s" s="211">
        <v>164</v>
      </c>
      <c r="C142" s="251">
        <v>6983.780710910256</v>
      </c>
      <c r="D142" s="252">
        <v>6356.613702938306</v>
      </c>
      <c r="E142" s="252">
        <v>627.1670079719499</v>
      </c>
      <c r="F142" s="251">
        <v>7273.489800877343</v>
      </c>
      <c r="G142" s="252">
        <v>1955.920485492510</v>
      </c>
      <c r="H142" s="192">
        <v>42.09578507567312</v>
      </c>
      <c r="I142" s="252">
        <v>4709.8449820515</v>
      </c>
      <c r="J142" s="252">
        <v>5269.7908866114</v>
      </c>
      <c r="K142" s="252">
        <v>607.7243333333334</v>
      </c>
      <c r="L142" s="252">
        <v>176.4612303333333</v>
      </c>
      <c r="M142" s="252">
        <v>2424.251395441234</v>
      </c>
      <c r="N142" s="252">
        <v>2253.472808805661</v>
      </c>
      <c r="O142" s="252">
        <v>178.4826246666667</v>
      </c>
      <c r="P142" s="253"/>
      <c r="Q142" s="250"/>
      <c r="R142" s="267"/>
      <c r="S142" s="167"/>
      <c r="T142" s="167"/>
      <c r="U142" s="167"/>
      <c r="V142" s="167"/>
      <c r="W142" s="167"/>
      <c r="X142" s="167"/>
      <c r="Y142" s="167"/>
      <c r="Z142" s="167"/>
      <c r="AA142" s="167"/>
      <c r="AB142" s="167"/>
      <c r="AC142" s="167"/>
      <c r="AD142" s="167"/>
      <c r="AE142" s="167"/>
      <c r="AF142" s="183"/>
      <c r="AG142" s="268"/>
      <c r="AH142" s="167"/>
      <c r="AI142" s="167"/>
      <c r="AJ142" s="167"/>
      <c r="AK142" s="167"/>
      <c r="AL142" s="167"/>
      <c r="AM142" s="167"/>
      <c r="AN142" s="167"/>
      <c r="AO142" s="167"/>
      <c r="AP142" s="167"/>
      <c r="AQ142" s="167"/>
      <c r="AR142" s="167"/>
      <c r="AS142" s="167"/>
      <c r="AT142" s="167"/>
      <c r="AU142" s="159"/>
      <c r="AV142" s="159"/>
      <c r="AW142" s="159"/>
    </row>
    <row r="143" ht="12.75" customHeight="1">
      <c r="A143" s="210">
        <v>2006</v>
      </c>
      <c r="B143" t="s" s="211">
        <v>165</v>
      </c>
      <c r="C143" s="251">
        <v>6731.196400962685</v>
      </c>
      <c r="D143" s="252">
        <v>6097.615381306546</v>
      </c>
      <c r="E143" s="252">
        <v>633.581019656140</v>
      </c>
      <c r="F143" s="251">
        <v>7072.648471260933</v>
      </c>
      <c r="G143" s="252">
        <v>2117.3027374312</v>
      </c>
      <c r="H143" s="192">
        <v>341.1905943702768</v>
      </c>
      <c r="I143" s="252">
        <v>4289.3426014964</v>
      </c>
      <c r="J143" s="252">
        <v>4394.822701812841</v>
      </c>
      <c r="K143" s="252">
        <v>666.0031323333334</v>
      </c>
      <c r="L143" s="252">
        <v>364.2562113333333</v>
      </c>
      <c r="M143" s="252">
        <v>2240.889473425624</v>
      </c>
      <c r="N143" s="252">
        <v>2095.965699738906</v>
      </c>
      <c r="O143" s="252">
        <v>199.1125586666667</v>
      </c>
      <c r="P143" s="253"/>
      <c r="Q143" s="250"/>
      <c r="R143" s="267"/>
      <c r="S143" s="167"/>
      <c r="T143" s="167"/>
      <c r="U143" s="167"/>
      <c r="V143" s="167"/>
      <c r="W143" s="167"/>
      <c r="X143" s="167"/>
      <c r="Y143" s="167"/>
      <c r="Z143" s="167"/>
      <c r="AA143" s="167"/>
      <c r="AB143" s="167"/>
      <c r="AC143" s="167"/>
      <c r="AD143" s="167"/>
      <c r="AE143" s="167"/>
      <c r="AF143" s="183"/>
      <c r="AG143" s="268"/>
      <c r="AH143" s="167"/>
      <c r="AI143" s="167"/>
      <c r="AJ143" s="167"/>
      <c r="AK143" s="167"/>
      <c r="AL143" s="167"/>
      <c r="AM143" s="167"/>
      <c r="AN143" s="167"/>
      <c r="AO143" s="167"/>
      <c r="AP143" s="167"/>
      <c r="AQ143" s="167"/>
      <c r="AR143" s="167"/>
      <c r="AS143" s="167"/>
      <c r="AT143" s="167"/>
      <c r="AU143" s="159"/>
      <c r="AV143" s="159"/>
      <c r="AW143" s="159"/>
    </row>
    <row r="144" ht="12.75" customHeight="1">
      <c r="A144" s="210">
        <v>2006</v>
      </c>
      <c r="B144" t="s" s="211">
        <v>156</v>
      </c>
      <c r="C144" s="251">
        <v>6530.187246724395</v>
      </c>
      <c r="D144" s="252">
        <v>5954.307966051475</v>
      </c>
      <c r="E144" s="252">
        <v>575.879280672920</v>
      </c>
      <c r="F144" s="251">
        <v>7556.081003585734</v>
      </c>
      <c r="G144" s="252">
        <v>1681.3391202124</v>
      </c>
      <c r="H144" s="192">
        <v>1394.563901375253</v>
      </c>
      <c r="I144" s="252">
        <v>5078.68093304</v>
      </c>
      <c r="J144" s="252">
        <v>3881.722130143120</v>
      </c>
      <c r="K144" s="252">
        <v>796.0609503333334</v>
      </c>
      <c r="L144" s="252">
        <v>198.4282453333333</v>
      </c>
      <c r="M144" s="252">
        <v>2159.606623499707</v>
      </c>
      <c r="N144" s="252">
        <v>2559.634230021333</v>
      </c>
      <c r="O144" s="252">
        <v>284.1891606666667</v>
      </c>
      <c r="P144" s="253"/>
      <c r="Q144" s="250"/>
      <c r="R144" s="267"/>
      <c r="S144" s="167"/>
      <c r="T144" s="167"/>
      <c r="U144" s="167"/>
      <c r="V144" s="167"/>
      <c r="W144" s="167"/>
      <c r="X144" s="167"/>
      <c r="Y144" s="167"/>
      <c r="Z144" s="167"/>
      <c r="AA144" s="167"/>
      <c r="AB144" s="167"/>
      <c r="AC144" s="167"/>
      <c r="AD144" s="167"/>
      <c r="AE144" s="167"/>
      <c r="AF144" s="183"/>
      <c r="AG144" s="268"/>
      <c r="AH144" s="167"/>
      <c r="AI144" s="167"/>
      <c r="AJ144" s="167"/>
      <c r="AK144" s="167"/>
      <c r="AL144" s="167"/>
      <c r="AM144" s="167"/>
      <c r="AN144" s="167"/>
      <c r="AO144" s="167"/>
      <c r="AP144" s="167"/>
      <c r="AQ144" s="167"/>
      <c r="AR144" s="167"/>
      <c r="AS144" s="167"/>
      <c r="AT144" s="167"/>
      <c r="AU144" s="159"/>
      <c r="AV144" s="159"/>
      <c r="AW144" s="159"/>
    </row>
    <row r="145" ht="12.75" customHeight="1">
      <c r="A145" s="210">
        <v>2006</v>
      </c>
      <c r="B145" t="s" s="211">
        <v>166</v>
      </c>
      <c r="C145" s="251">
        <v>5889.912353957111</v>
      </c>
      <c r="D145" s="252">
        <v>5338.038361106891</v>
      </c>
      <c r="E145" s="252">
        <v>551.873992850220</v>
      </c>
      <c r="F145" s="251">
        <v>6815.598595393534</v>
      </c>
      <c r="G145" s="252">
        <v>2155.6639555552</v>
      </c>
      <c r="H145" s="192">
        <v>-152.9473139762922</v>
      </c>
      <c r="I145" s="252">
        <v>3968.759416505</v>
      </c>
      <c r="J145" s="252">
        <v>3994.291163372020</v>
      </c>
      <c r="K145" s="252">
        <v>691.1752233333334</v>
      </c>
      <c r="L145" s="252">
        <v>260.9758813333333</v>
      </c>
      <c r="M145" s="252">
        <v>2001.758548000859</v>
      </c>
      <c r="N145" s="252">
        <v>2559.373457110131</v>
      </c>
      <c r="O145" s="252">
        <v>219.1617596666667</v>
      </c>
      <c r="P145" s="253"/>
      <c r="Q145" s="250"/>
      <c r="R145" s="267"/>
      <c r="S145" s="167"/>
      <c r="T145" s="167"/>
      <c r="U145" s="167"/>
      <c r="V145" s="167"/>
      <c r="W145" s="167"/>
      <c r="X145" s="167"/>
      <c r="Y145" s="167"/>
      <c r="Z145" s="167"/>
      <c r="AA145" s="167"/>
      <c r="AB145" s="167"/>
      <c r="AC145" s="167"/>
      <c r="AD145" s="167"/>
      <c r="AE145" s="167"/>
      <c r="AF145" s="183"/>
      <c r="AG145" s="268"/>
      <c r="AH145" s="167"/>
      <c r="AI145" s="167"/>
      <c r="AJ145" s="167"/>
      <c r="AK145" s="167"/>
      <c r="AL145" s="167"/>
      <c r="AM145" s="167"/>
      <c r="AN145" s="167"/>
      <c r="AO145" s="167"/>
      <c r="AP145" s="167"/>
      <c r="AQ145" s="167"/>
      <c r="AR145" s="167"/>
      <c r="AS145" s="167"/>
      <c r="AT145" s="167"/>
      <c r="AU145" s="159"/>
      <c r="AV145" s="159"/>
      <c r="AW145" s="159"/>
    </row>
    <row r="146" ht="12.75" customHeight="1">
      <c r="A146" s="210">
        <v>2006</v>
      </c>
      <c r="B146" t="s" s="211">
        <v>167</v>
      </c>
      <c r="C146" s="251">
        <v>6289.214580312992</v>
      </c>
      <c r="D146" s="252">
        <v>5803.317653921472</v>
      </c>
      <c r="E146" s="252">
        <v>485.896926391520</v>
      </c>
      <c r="F146" s="251">
        <v>7839.187947422633</v>
      </c>
      <c r="G146" s="252">
        <v>2263.438140152</v>
      </c>
      <c r="H146" s="192">
        <v>730.9469680452939</v>
      </c>
      <c r="I146" s="252">
        <v>4943.7215449373</v>
      </c>
      <c r="J146" s="252">
        <v>4066.541938034970</v>
      </c>
      <c r="K146" s="252">
        <v>632.0282623333334</v>
      </c>
      <c r="L146" s="252">
        <v>153.5409403333333</v>
      </c>
      <c r="M146" s="252">
        <v>1981.911963851211</v>
      </c>
      <c r="N146" s="252">
        <v>2606.631924708247</v>
      </c>
      <c r="O146" s="252">
        <v>180.1862326666667</v>
      </c>
      <c r="P146" s="253"/>
      <c r="Q146" s="250"/>
      <c r="R146" s="267"/>
      <c r="S146" s="167"/>
      <c r="T146" s="167"/>
      <c r="U146" s="167"/>
      <c r="V146" s="167"/>
      <c r="W146" s="167"/>
      <c r="X146" s="167"/>
      <c r="Y146" s="167"/>
      <c r="Z146" s="167"/>
      <c r="AA146" s="167"/>
      <c r="AB146" s="167"/>
      <c r="AC146" s="167"/>
      <c r="AD146" s="167"/>
      <c r="AE146" s="167"/>
      <c r="AF146" s="183"/>
      <c r="AG146" s="268"/>
      <c r="AH146" s="167"/>
      <c r="AI146" s="167"/>
      <c r="AJ146" s="167"/>
      <c r="AK146" s="167"/>
      <c r="AL146" s="167"/>
      <c r="AM146" s="167"/>
      <c r="AN146" s="167"/>
      <c r="AO146" s="167"/>
      <c r="AP146" s="167"/>
      <c r="AQ146" s="167"/>
      <c r="AR146" s="167"/>
      <c r="AS146" s="167"/>
      <c r="AT146" s="167"/>
      <c r="AU146" s="159"/>
      <c r="AV146" s="159"/>
      <c r="AW146" s="159"/>
    </row>
    <row r="147" ht="12.75" customHeight="1">
      <c r="A147" s="210">
        <v>2006</v>
      </c>
      <c r="B147" t="s" s="211">
        <v>168</v>
      </c>
      <c r="C147" s="251">
        <v>5240.565559477798</v>
      </c>
      <c r="D147" s="252">
        <v>4769.836130314078</v>
      </c>
      <c r="E147" s="252">
        <v>470.7294291637201</v>
      </c>
      <c r="F147" s="251">
        <v>7225.331824945734</v>
      </c>
      <c r="G147" s="252">
        <v>1883.4903518504</v>
      </c>
      <c r="H147" s="192">
        <v>1212.991353915915</v>
      </c>
      <c r="I147" s="252">
        <v>4744.140779762</v>
      </c>
      <c r="J147" s="252">
        <v>3050.442289832520</v>
      </c>
      <c r="K147" s="252">
        <v>597.7006933333333</v>
      </c>
      <c r="L147" s="252">
        <v>232.0797773333333</v>
      </c>
      <c r="M147" s="252">
        <v>1804.285637741717</v>
      </c>
      <c r="N147" s="252">
        <v>2650.613689755283</v>
      </c>
      <c r="O147" s="252">
        <v>196.2499536666667</v>
      </c>
      <c r="P147" s="253"/>
      <c r="Q147" s="250"/>
      <c r="R147" s="267"/>
      <c r="S147" s="167"/>
      <c r="T147" s="167"/>
      <c r="U147" s="167"/>
      <c r="V147" s="167"/>
      <c r="W147" s="167"/>
      <c r="X147" s="167"/>
      <c r="Y147" s="167"/>
      <c r="Z147" s="167"/>
      <c r="AA147" s="167"/>
      <c r="AB147" s="167"/>
      <c r="AC147" s="167"/>
      <c r="AD147" s="167"/>
      <c r="AE147" s="167"/>
      <c r="AF147" s="183"/>
      <c r="AG147" s="268"/>
      <c r="AH147" s="167"/>
      <c r="AI147" s="167"/>
      <c r="AJ147" s="167"/>
      <c r="AK147" s="167"/>
      <c r="AL147" s="167"/>
      <c r="AM147" s="167"/>
      <c r="AN147" s="167"/>
      <c r="AO147" s="167"/>
      <c r="AP147" s="167"/>
      <c r="AQ147" s="167"/>
      <c r="AR147" s="167"/>
      <c r="AS147" s="167"/>
      <c r="AT147" s="167"/>
      <c r="AU147" s="159"/>
      <c r="AV147" s="159"/>
      <c r="AW147" s="159"/>
    </row>
    <row r="148" ht="12.75" customHeight="1">
      <c r="A148" s="210">
        <v>2006</v>
      </c>
      <c r="B148" t="s" s="211">
        <v>169</v>
      </c>
      <c r="C148" s="251">
        <v>5736.281103666401</v>
      </c>
      <c r="D148" s="252">
        <v>5189.656559791</v>
      </c>
      <c r="E148" s="252">
        <v>546.6245438754</v>
      </c>
      <c r="F148" s="251">
        <v>6374.007640954934</v>
      </c>
      <c r="G148" s="252">
        <v>1877.6041387676</v>
      </c>
      <c r="H148" s="192">
        <v>807.4463940292799</v>
      </c>
      <c r="I148" s="252">
        <v>3968.672117854001</v>
      </c>
      <c r="J148" s="252">
        <v>3654.0057081349</v>
      </c>
      <c r="K148" s="252">
        <v>527.7313843333334</v>
      </c>
      <c r="L148" s="252">
        <v>193.9773463333333</v>
      </c>
      <c r="M148" s="252">
        <v>2462.628448436133</v>
      </c>
      <c r="N148" s="252">
        <v>2303.602502125955</v>
      </c>
      <c r="O148" s="252">
        <v>184.6361976666667</v>
      </c>
      <c r="P148" s="253"/>
      <c r="Q148" s="250"/>
      <c r="R148" s="267"/>
      <c r="S148" s="167"/>
      <c r="T148" s="167"/>
      <c r="U148" s="167"/>
      <c r="V148" s="167"/>
      <c r="W148" s="167"/>
      <c r="X148" s="167"/>
      <c r="Y148" s="167"/>
      <c r="Z148" s="167"/>
      <c r="AA148" s="167"/>
      <c r="AB148" s="167"/>
      <c r="AC148" s="167"/>
      <c r="AD148" s="167"/>
      <c r="AE148" s="167"/>
      <c r="AF148" s="183"/>
      <c r="AG148" s="268"/>
      <c r="AH148" s="167"/>
      <c r="AI148" s="167"/>
      <c r="AJ148" s="167"/>
      <c r="AK148" s="167"/>
      <c r="AL148" s="167"/>
      <c r="AM148" s="167"/>
      <c r="AN148" s="167"/>
      <c r="AO148" s="167"/>
      <c r="AP148" s="167"/>
      <c r="AQ148" s="167"/>
      <c r="AR148" s="167"/>
      <c r="AS148" s="167"/>
      <c r="AT148" s="167"/>
      <c r="AU148" s="159"/>
      <c r="AV148" s="159"/>
      <c r="AW148" s="159"/>
    </row>
    <row r="149" ht="12.75" customHeight="1">
      <c r="A149" s="210">
        <v>2006</v>
      </c>
      <c r="B149" t="s" s="211">
        <v>170</v>
      </c>
      <c r="C149" s="251">
        <v>6474.212143834363</v>
      </c>
      <c r="D149" s="252">
        <v>5875.690151259563</v>
      </c>
      <c r="E149" s="252">
        <v>598.5219925747999</v>
      </c>
      <c r="F149" s="251">
        <v>6691.054597103633</v>
      </c>
      <c r="G149" s="252">
        <v>2073.2843145</v>
      </c>
      <c r="H149" s="192">
        <v>920.0745361061872</v>
      </c>
      <c r="I149" s="252">
        <v>3847.7274082703</v>
      </c>
      <c r="J149" s="252">
        <v>3544.9142822372</v>
      </c>
      <c r="K149" s="252">
        <v>770.0428743333333</v>
      </c>
      <c r="L149" s="252">
        <v>299.9229143333333</v>
      </c>
      <c r="M149" s="252">
        <v>2721.429342561638</v>
      </c>
      <c r="N149" s="252">
        <v>2574.287892488551</v>
      </c>
      <c r="O149" s="252">
        <v>222.2700336666667</v>
      </c>
      <c r="P149" s="253"/>
      <c r="Q149" s="250"/>
      <c r="R149" s="267"/>
      <c r="S149" s="167"/>
      <c r="T149" s="167"/>
      <c r="U149" s="167"/>
      <c r="V149" s="167"/>
      <c r="W149" s="167"/>
      <c r="X149" s="167"/>
      <c r="Y149" s="167"/>
      <c r="Z149" s="167"/>
      <c r="AA149" s="167"/>
      <c r="AB149" s="167"/>
      <c r="AC149" s="167"/>
      <c r="AD149" s="167"/>
      <c r="AE149" s="167"/>
      <c r="AF149" s="183"/>
      <c r="AG149" s="268"/>
      <c r="AH149" s="167"/>
      <c r="AI149" s="167"/>
      <c r="AJ149" s="167"/>
      <c r="AK149" s="167"/>
      <c r="AL149" s="167"/>
      <c r="AM149" s="167"/>
      <c r="AN149" s="167"/>
      <c r="AO149" s="167"/>
      <c r="AP149" s="167"/>
      <c r="AQ149" s="167"/>
      <c r="AR149" s="167"/>
      <c r="AS149" s="167"/>
      <c r="AT149" s="167"/>
      <c r="AU149" s="159"/>
      <c r="AV149" s="159"/>
      <c r="AW149" s="159"/>
    </row>
    <row r="150" ht="12.75" customHeight="1">
      <c r="A150" s="210">
        <v>2006</v>
      </c>
      <c r="B150" t="s" s="211">
        <v>171</v>
      </c>
      <c r="C150" s="251">
        <v>6377.331053545655</v>
      </c>
      <c r="D150" s="252">
        <v>5777.663361982235</v>
      </c>
      <c r="E150" s="252">
        <v>599.667691563420</v>
      </c>
      <c r="F150" s="251">
        <v>6789.725607743334</v>
      </c>
      <c r="G150" s="252">
        <v>2048.6720587216</v>
      </c>
      <c r="H150" s="192">
        <v>782.4087597055332</v>
      </c>
      <c r="I150" s="252">
        <v>3914.8603316884</v>
      </c>
      <c r="J150" s="252">
        <v>3769.687406205819</v>
      </c>
      <c r="K150" s="252">
        <v>826.1932173333335</v>
      </c>
      <c r="L150" s="252">
        <v>164.5950543333333</v>
      </c>
      <c r="M150" s="252">
        <v>2455.532349228362</v>
      </c>
      <c r="N150" s="252">
        <v>2479.894678005410</v>
      </c>
      <c r="O150" s="252">
        <v>169.2988066666667</v>
      </c>
      <c r="P150" s="253"/>
      <c r="Q150" s="250"/>
      <c r="R150" s="267"/>
      <c r="S150" s="167"/>
      <c r="T150" s="167"/>
      <c r="U150" s="167"/>
      <c r="V150" s="167"/>
      <c r="W150" s="167"/>
      <c r="X150" s="167"/>
      <c r="Y150" s="167"/>
      <c r="Z150" s="167"/>
      <c r="AA150" s="167"/>
      <c r="AB150" s="167"/>
      <c r="AC150" s="167"/>
      <c r="AD150" s="167"/>
      <c r="AE150" s="167"/>
      <c r="AF150" s="183"/>
      <c r="AG150" s="268"/>
      <c r="AH150" s="167"/>
      <c r="AI150" s="167"/>
      <c r="AJ150" s="167"/>
      <c r="AK150" s="167"/>
      <c r="AL150" s="167"/>
      <c r="AM150" s="167"/>
      <c r="AN150" s="167"/>
      <c r="AO150" s="167"/>
      <c r="AP150" s="167"/>
      <c r="AQ150" s="167"/>
      <c r="AR150" s="167"/>
      <c r="AS150" s="167"/>
      <c r="AT150" s="167"/>
      <c r="AU150" s="159"/>
      <c r="AV150" s="159"/>
      <c r="AW150" s="159"/>
    </row>
    <row r="151" ht="12.75" customHeight="1">
      <c r="A151" s="212">
        <v>2006</v>
      </c>
      <c r="B151" t="s" s="213">
        <v>99</v>
      </c>
      <c r="C151" s="254">
        <v>6430.722318304956</v>
      </c>
      <c r="D151" s="255">
        <v>5830.655856832216</v>
      </c>
      <c r="E151" s="255">
        <v>600.066461472740</v>
      </c>
      <c r="F151" s="254">
        <v>7078.114935120433</v>
      </c>
      <c r="G151" s="255">
        <v>2055.5369129593</v>
      </c>
      <c r="H151" s="216">
        <v>439.9929593302586</v>
      </c>
      <c r="I151" s="255">
        <v>4304.7373138278</v>
      </c>
      <c r="J151" s="255">
        <v>3935.043586060540</v>
      </c>
      <c r="K151" s="255">
        <v>717.8407083333335</v>
      </c>
      <c r="L151" s="255">
        <v>199.4035013333333</v>
      </c>
      <c r="M151" s="255">
        <v>2131.605943543834</v>
      </c>
      <c r="N151" s="255">
        <v>2579.743918980835</v>
      </c>
      <c r="O151" s="255">
        <v>177.7556496666667</v>
      </c>
      <c r="P151" s="253"/>
      <c r="Q151" s="250"/>
      <c r="R151" s="267"/>
      <c r="S151" s="167"/>
      <c r="T151" s="167"/>
      <c r="U151" s="167"/>
      <c r="V151" s="167"/>
      <c r="W151" s="167"/>
      <c r="X151" s="167"/>
      <c r="Y151" s="167"/>
      <c r="Z151" s="167"/>
      <c r="AA151" s="167"/>
      <c r="AB151" s="167"/>
      <c r="AC151" s="167"/>
      <c r="AD151" s="167"/>
      <c r="AE151" s="167"/>
      <c r="AF151" s="183"/>
      <c r="AG151" s="268"/>
      <c r="AH151" s="167"/>
      <c r="AI151" s="167"/>
      <c r="AJ151" s="167"/>
      <c r="AK151" s="167"/>
      <c r="AL151" s="167"/>
      <c r="AM151" s="167"/>
      <c r="AN151" s="167"/>
      <c r="AO151" s="167"/>
      <c r="AP151" s="167"/>
      <c r="AQ151" s="167"/>
      <c r="AR151" s="167"/>
      <c r="AS151" s="167"/>
      <c r="AT151" s="167"/>
      <c r="AU151" s="159"/>
      <c r="AV151" s="159"/>
      <c r="AW151" s="159"/>
    </row>
    <row r="152" ht="12.75" customHeight="1">
      <c r="A152" s="217">
        <v>2007</v>
      </c>
      <c r="B152" t="s" s="218">
        <v>100</v>
      </c>
      <c r="C152" s="256">
        <v>6637.689030897001</v>
      </c>
      <c r="D152" s="257">
        <v>6000.554231898399</v>
      </c>
      <c r="E152" s="257">
        <v>637.1347989986027</v>
      </c>
      <c r="F152" s="256">
        <v>6850.342059956097</v>
      </c>
      <c r="G152" s="257">
        <v>2258.2549274132</v>
      </c>
      <c r="H152" s="221">
        <v>-30.40395721995264</v>
      </c>
      <c r="I152" s="257">
        <v>4052.959872542897</v>
      </c>
      <c r="J152" s="257">
        <v>3806.4647821171</v>
      </c>
      <c r="K152" s="257">
        <v>539.1272600000001</v>
      </c>
      <c r="L152" s="257">
        <v>200.3925300004</v>
      </c>
      <c r="M152" s="257">
        <v>1905.4231795</v>
      </c>
      <c r="N152" s="257">
        <v>2521.056957145350</v>
      </c>
      <c r="O152" s="257">
        <v>219.177121</v>
      </c>
      <c r="P152" s="253"/>
      <c r="Q152" s="250"/>
      <c r="R152" s="267"/>
      <c r="S152" s="167"/>
      <c r="T152" s="167"/>
      <c r="U152" s="167"/>
      <c r="V152" s="167"/>
      <c r="W152" s="167"/>
      <c r="X152" s="167"/>
      <c r="Y152" s="167"/>
      <c r="Z152" s="167"/>
      <c r="AA152" s="167"/>
      <c r="AB152" s="167"/>
      <c r="AC152" s="167"/>
      <c r="AD152" s="167"/>
      <c r="AE152" s="167"/>
      <c r="AF152" s="183"/>
      <c r="AG152" s="268"/>
      <c r="AH152" s="167"/>
      <c r="AI152" s="167"/>
      <c r="AJ152" s="167"/>
      <c r="AK152" s="167"/>
      <c r="AL152" s="167"/>
      <c r="AM152" s="167"/>
      <c r="AN152" s="167"/>
      <c r="AO152" s="167"/>
      <c r="AP152" s="167"/>
      <c r="AQ152" s="167"/>
      <c r="AR152" s="167"/>
      <c r="AS152" s="167"/>
      <c r="AT152" s="167"/>
      <c r="AU152" s="159"/>
      <c r="AV152" s="159"/>
      <c r="AW152" s="159"/>
    </row>
    <row r="153" ht="12.75" customHeight="1">
      <c r="A153" s="210">
        <v>2007</v>
      </c>
      <c r="B153" t="s" s="211">
        <v>86</v>
      </c>
      <c r="C153" s="251">
        <v>6497.062177241620</v>
      </c>
      <c r="D153" s="252">
        <v>5952.441942476962</v>
      </c>
      <c r="E153" s="252">
        <v>544.6202347646575</v>
      </c>
      <c r="F153" s="251">
        <v>5990.255145711044</v>
      </c>
      <c r="G153" s="252">
        <v>2326.217705880001</v>
      </c>
      <c r="H153" s="192">
        <v>-364.767046396134</v>
      </c>
      <c r="I153" s="252">
        <v>3180.163298831043</v>
      </c>
      <c r="J153" s="252">
        <v>3864.922101722799</v>
      </c>
      <c r="K153" s="252">
        <v>483.874141</v>
      </c>
      <c r="L153" s="252">
        <v>246.660935</v>
      </c>
      <c r="M153" s="252">
        <v>2195.798692</v>
      </c>
      <c r="N153" s="252">
        <v>2113.020141504377</v>
      </c>
      <c r="O153" s="252">
        <v>172.472947</v>
      </c>
      <c r="P153" s="253"/>
      <c r="Q153" s="250"/>
      <c r="R153" s="267"/>
      <c r="S153" s="190"/>
      <c r="T153" s="190"/>
      <c r="U153" s="190"/>
      <c r="V153" s="190"/>
      <c r="W153" s="190"/>
      <c r="X153" s="190"/>
      <c r="Y153" s="190"/>
      <c r="Z153" s="190"/>
      <c r="AA153" s="190"/>
      <c r="AB153" s="190"/>
      <c r="AC153" s="190"/>
      <c r="AD153" s="190"/>
      <c r="AE153" s="190"/>
      <c r="AF153" s="183"/>
      <c r="AG153" s="268"/>
      <c r="AH153" s="190"/>
      <c r="AI153" s="190"/>
      <c r="AJ153" s="190"/>
      <c r="AK153" s="190"/>
      <c r="AL153" s="190"/>
      <c r="AM153" s="190"/>
      <c r="AN153" s="190"/>
      <c r="AO153" s="190"/>
      <c r="AP153" s="190"/>
      <c r="AQ153" s="190"/>
      <c r="AR153" s="190"/>
      <c r="AS153" s="190"/>
      <c r="AT153" s="190"/>
      <c r="AU153" s="159"/>
      <c r="AV153" s="159"/>
      <c r="AW153" s="159"/>
    </row>
    <row r="154" ht="12.75" customHeight="1">
      <c r="A154" s="210">
        <v>2007</v>
      </c>
      <c r="B154" t="s" s="211">
        <v>164</v>
      </c>
      <c r="C154" s="251">
        <v>6832.902075361309</v>
      </c>
      <c r="D154" s="252">
        <v>6224.597093809083</v>
      </c>
      <c r="E154" s="252">
        <v>608.3049815522263</v>
      </c>
      <c r="F154" s="251">
        <v>6640.143012410115</v>
      </c>
      <c r="G154" s="252">
        <v>2034.9793652298</v>
      </c>
      <c r="H154" s="192">
        <v>460.8648833555744</v>
      </c>
      <c r="I154" s="252">
        <v>4081.944170180314</v>
      </c>
      <c r="J154" s="252">
        <v>3798.386866824739</v>
      </c>
      <c r="K154" s="252">
        <v>523.2194770000001</v>
      </c>
      <c r="L154" s="252">
        <v>337.252485</v>
      </c>
      <c r="M154" s="252">
        <v>2532.365286000001</v>
      </c>
      <c r="N154" s="252">
        <v>2541.024698</v>
      </c>
      <c r="O154" s="252">
        <v>248.202745</v>
      </c>
      <c r="P154" s="253"/>
      <c r="Q154" s="250"/>
      <c r="R154" s="267"/>
      <c r="S154" s="190"/>
      <c r="T154" s="190"/>
      <c r="U154" s="190"/>
      <c r="V154" s="190"/>
      <c r="W154" s="190"/>
      <c r="X154" s="190"/>
      <c r="Y154" s="190"/>
      <c r="Z154" s="190"/>
      <c r="AA154" s="190"/>
      <c r="AB154" s="190"/>
      <c r="AC154" s="190"/>
      <c r="AD154" s="190"/>
      <c r="AE154" s="190"/>
      <c r="AF154" s="183"/>
      <c r="AG154" s="268"/>
      <c r="AH154" s="253"/>
      <c r="AI154" s="253"/>
      <c r="AJ154" s="253"/>
      <c r="AK154" s="253"/>
      <c r="AL154" s="253"/>
      <c r="AM154" s="253"/>
      <c r="AN154" s="253"/>
      <c r="AO154" s="253"/>
      <c r="AP154" s="253"/>
      <c r="AQ154" s="253"/>
      <c r="AR154" s="253"/>
      <c r="AS154" s="253"/>
      <c r="AT154" s="253"/>
      <c r="AU154" s="159"/>
      <c r="AV154" s="159"/>
      <c r="AW154" s="159"/>
    </row>
    <row r="155" ht="12.75" customHeight="1">
      <c r="A155" s="210">
        <v>2007</v>
      </c>
      <c r="B155" t="s" s="211">
        <v>165</v>
      </c>
      <c r="C155" s="251">
        <v>6639.051699756799</v>
      </c>
      <c r="D155" s="252">
        <v>6053.537926533755</v>
      </c>
      <c r="E155" s="252">
        <v>585.5137732230439</v>
      </c>
      <c r="F155" s="251">
        <v>7113.740019073756</v>
      </c>
      <c r="G155" s="252">
        <v>2926.414886173</v>
      </c>
      <c r="H155" s="192">
        <v>-559.8789928469432</v>
      </c>
      <c r="I155" s="252">
        <v>3566.791770900756</v>
      </c>
      <c r="J155" s="252">
        <v>4229.8794027477</v>
      </c>
      <c r="K155" s="252">
        <v>620.5333620000001</v>
      </c>
      <c r="L155" s="252">
        <v>221.099412</v>
      </c>
      <c r="M155" s="252">
        <v>2234.847231</v>
      </c>
      <c r="N155" s="252">
        <v>2531.072542</v>
      </c>
      <c r="O155" s="252">
        <v>178.066328</v>
      </c>
      <c r="P155" s="253"/>
      <c r="Q155" s="250"/>
      <c r="R155" s="267"/>
      <c r="S155" s="167"/>
      <c r="T155" s="167"/>
      <c r="U155" s="167"/>
      <c r="V155" s="167"/>
      <c r="W155" s="167"/>
      <c r="X155" s="167"/>
      <c r="Y155" s="167"/>
      <c r="Z155" s="167"/>
      <c r="AA155" s="167"/>
      <c r="AB155" s="167"/>
      <c r="AC155" s="167"/>
      <c r="AD155" s="167"/>
      <c r="AE155" s="167"/>
      <c r="AF155" s="183"/>
      <c r="AG155" s="268"/>
      <c r="AH155" s="253"/>
      <c r="AI155" s="253"/>
      <c r="AJ155" s="253"/>
      <c r="AK155" s="253"/>
      <c r="AL155" s="253"/>
      <c r="AM155" s="253"/>
      <c r="AN155" s="253"/>
      <c r="AO155" s="253"/>
      <c r="AP155" s="253"/>
      <c r="AQ155" s="253"/>
      <c r="AR155" s="253"/>
      <c r="AS155" s="253"/>
      <c r="AT155" s="253"/>
      <c r="AU155" s="159"/>
      <c r="AV155" s="159"/>
      <c r="AW155" s="159"/>
    </row>
    <row r="156" ht="12.75" customHeight="1">
      <c r="A156" s="210">
        <v>2007</v>
      </c>
      <c r="B156" t="s" s="211">
        <v>156</v>
      </c>
      <c r="C156" s="251">
        <v>6866.106328513098</v>
      </c>
      <c r="D156" s="252">
        <v>6302.689004385546</v>
      </c>
      <c r="E156" s="252">
        <v>563.4173241275513</v>
      </c>
      <c r="F156" s="251">
        <v>7213.4161222449</v>
      </c>
      <c r="G156" s="252">
        <v>2470.058294436</v>
      </c>
      <c r="H156" s="192">
        <v>415.4301162702495</v>
      </c>
      <c r="I156" s="252">
        <v>4009.0637728088</v>
      </c>
      <c r="J156" s="252">
        <v>3555.082289538650</v>
      </c>
      <c r="K156" s="252">
        <v>734.2940550001001</v>
      </c>
      <c r="L156" s="252">
        <v>211.939642</v>
      </c>
      <c r="M156" s="252">
        <v>2153.797089</v>
      </c>
      <c r="N156" s="252">
        <v>2714.702869</v>
      </c>
      <c r="O156" s="252">
        <v>186.747251</v>
      </c>
      <c r="P156" s="253"/>
      <c r="Q156" s="250"/>
      <c r="R156" s="267"/>
      <c r="S156" s="167"/>
      <c r="T156" s="167"/>
      <c r="U156" s="167"/>
      <c r="V156" s="167"/>
      <c r="W156" s="167"/>
      <c r="X156" s="167"/>
      <c r="Y156" s="167"/>
      <c r="Z156" s="167"/>
      <c r="AA156" s="167"/>
      <c r="AB156" s="167"/>
      <c r="AC156" s="167"/>
      <c r="AD156" s="167"/>
      <c r="AE156" s="167"/>
      <c r="AF156" s="183"/>
      <c r="AG156" s="268"/>
      <c r="AH156" s="253"/>
      <c r="AI156" s="253"/>
      <c r="AJ156" s="253"/>
      <c r="AK156" s="253"/>
      <c r="AL156" s="253"/>
      <c r="AM156" s="253"/>
      <c r="AN156" s="253"/>
      <c r="AO156" s="253"/>
      <c r="AP156" s="253"/>
      <c r="AQ156" s="253"/>
      <c r="AR156" s="253"/>
      <c r="AS156" s="253"/>
      <c r="AT156" s="253"/>
      <c r="AU156" s="159"/>
      <c r="AV156" s="159"/>
      <c r="AW156" s="159"/>
    </row>
    <row r="157" ht="12.75" customHeight="1">
      <c r="A157" s="210">
        <v>2007</v>
      </c>
      <c r="B157" t="s" s="211">
        <v>166</v>
      </c>
      <c r="C157" s="251">
        <v>6239.612510718920</v>
      </c>
      <c r="D157" s="252">
        <v>5787.730366538593</v>
      </c>
      <c r="E157" s="252">
        <v>451.8821441803271</v>
      </c>
      <c r="F157" s="251">
        <v>7196.161716075432</v>
      </c>
      <c r="G157" s="252">
        <v>2491.4679794006</v>
      </c>
      <c r="H157" s="192">
        <v>-647.5784197156281</v>
      </c>
      <c r="I157" s="252">
        <v>3889.579100594832</v>
      </c>
      <c r="J157" s="252">
        <v>4091.495806278160</v>
      </c>
      <c r="K157" s="252">
        <v>815.11463608</v>
      </c>
      <c r="L157" s="252">
        <v>270.9962394353</v>
      </c>
      <c r="M157" s="252">
        <v>1749.65871008</v>
      </c>
      <c r="N157" s="252">
        <v>2739.438820757</v>
      </c>
      <c r="O157" s="252">
        <v>196.011221479</v>
      </c>
      <c r="P157" s="253"/>
      <c r="Q157" s="250"/>
      <c r="R157" s="267"/>
      <c r="S157" s="167"/>
      <c r="T157" s="167"/>
      <c r="U157" s="167"/>
      <c r="V157" s="167"/>
      <c r="W157" s="167"/>
      <c r="X157" s="167"/>
      <c r="Y157" s="167"/>
      <c r="Z157" s="167"/>
      <c r="AA157" s="167"/>
      <c r="AB157" s="167"/>
      <c r="AC157" s="167"/>
      <c r="AD157" s="167"/>
      <c r="AE157" s="167"/>
      <c r="AF157" s="183"/>
      <c r="AG157" s="268"/>
      <c r="AH157" s="253"/>
      <c r="AI157" s="253"/>
      <c r="AJ157" s="253"/>
      <c r="AK157" s="253"/>
      <c r="AL157" s="253"/>
      <c r="AM157" s="253"/>
      <c r="AN157" s="253"/>
      <c r="AO157" s="253"/>
      <c r="AP157" s="253"/>
      <c r="AQ157" s="253"/>
      <c r="AR157" s="253"/>
      <c r="AS157" s="253"/>
      <c r="AT157" s="253"/>
      <c r="AU157" s="159"/>
      <c r="AV157" s="159"/>
      <c r="AW157" s="159"/>
    </row>
    <row r="158" ht="12.75" customHeight="1">
      <c r="A158" s="210">
        <v>2007</v>
      </c>
      <c r="B158" t="s" s="211">
        <v>167</v>
      </c>
      <c r="C158" s="251">
        <v>6393.117420588638</v>
      </c>
      <c r="D158" s="252">
        <v>5946.991172904573</v>
      </c>
      <c r="E158" s="252">
        <v>446.1262476840658</v>
      </c>
      <c r="F158" s="251">
        <v>7323.668402961954</v>
      </c>
      <c r="G158" s="252">
        <v>2362.9232785008</v>
      </c>
      <c r="H158" s="192">
        <v>172.9010553373546</v>
      </c>
      <c r="I158" s="252">
        <v>4187.077444461154</v>
      </c>
      <c r="J158" s="252">
        <v>4029.9059505238</v>
      </c>
      <c r="K158" s="252">
        <v>773.66768</v>
      </c>
      <c r="L158" s="252">
        <v>267.497283</v>
      </c>
      <c r="M158" s="252">
        <v>2019.2849505</v>
      </c>
      <c r="N158" s="252">
        <v>2509.7257861</v>
      </c>
      <c r="O158" s="252">
        <v>220.998848053</v>
      </c>
      <c r="P158" s="253"/>
      <c r="Q158" s="250"/>
      <c r="R158" s="267"/>
      <c r="S158" s="167"/>
      <c r="T158" s="167"/>
      <c r="U158" s="167"/>
      <c r="V158" s="167"/>
      <c r="W158" s="167"/>
      <c r="X158" s="167"/>
      <c r="Y158" s="167"/>
      <c r="Z158" s="167"/>
      <c r="AA158" s="167"/>
      <c r="AB158" s="167"/>
      <c r="AC158" s="167"/>
      <c r="AD158" s="167"/>
      <c r="AE158" s="167"/>
      <c r="AF158" s="183"/>
      <c r="AG158" s="268"/>
      <c r="AH158" s="253"/>
      <c r="AI158" s="253"/>
      <c r="AJ158" s="253"/>
      <c r="AK158" s="253"/>
      <c r="AL158" s="253"/>
      <c r="AM158" s="253"/>
      <c r="AN158" s="253"/>
      <c r="AO158" s="253"/>
      <c r="AP158" s="253"/>
      <c r="AQ158" s="253"/>
      <c r="AR158" s="253"/>
      <c r="AS158" s="253"/>
      <c r="AT158" s="253"/>
      <c r="AU158" s="159"/>
      <c r="AV158" s="159"/>
      <c r="AW158" s="159"/>
    </row>
    <row r="159" ht="12.75" customHeight="1">
      <c r="A159" s="210">
        <v>2007</v>
      </c>
      <c r="B159" t="s" s="211">
        <v>168</v>
      </c>
      <c r="C159" s="251">
        <v>5254.604889620665</v>
      </c>
      <c r="D159" s="252">
        <v>4898.097119025801</v>
      </c>
      <c r="E159" s="252">
        <v>356.5077705948641</v>
      </c>
      <c r="F159" s="251">
        <v>8122.406615124996</v>
      </c>
      <c r="G159" s="252">
        <v>1764.3100894119</v>
      </c>
      <c r="H159" s="192">
        <v>2050.952612989385</v>
      </c>
      <c r="I159" s="252">
        <v>5631.361718793097</v>
      </c>
      <c r="J159" s="252">
        <v>3723.775483460710</v>
      </c>
      <c r="K159" s="252">
        <v>726.73480692</v>
      </c>
      <c r="L159" s="252">
        <v>219.761553</v>
      </c>
      <c r="M159" s="252">
        <v>2194.725524935</v>
      </c>
      <c r="N159" s="252">
        <v>2558.332401198001</v>
      </c>
      <c r="O159" s="252">
        <v>179.433207246</v>
      </c>
      <c r="P159" s="253"/>
      <c r="Q159" s="250"/>
      <c r="R159" s="267"/>
      <c r="S159" s="167"/>
      <c r="T159" s="167"/>
      <c r="U159" s="167"/>
      <c r="V159" s="167"/>
      <c r="W159" s="167"/>
      <c r="X159" s="167"/>
      <c r="Y159" s="167"/>
      <c r="Z159" s="167"/>
      <c r="AA159" s="167"/>
      <c r="AB159" s="167"/>
      <c r="AC159" s="167"/>
      <c r="AD159" s="167"/>
      <c r="AE159" s="167"/>
      <c r="AF159" s="183"/>
      <c r="AG159" s="268"/>
      <c r="AH159" s="253"/>
      <c r="AI159" s="253"/>
      <c r="AJ159" s="253"/>
      <c r="AK159" s="253"/>
      <c r="AL159" s="253"/>
      <c r="AM159" s="253"/>
      <c r="AN159" s="253"/>
      <c r="AO159" s="253"/>
      <c r="AP159" s="253"/>
      <c r="AQ159" s="253"/>
      <c r="AR159" s="253"/>
      <c r="AS159" s="253"/>
      <c r="AT159" s="253"/>
      <c r="AU159" s="159"/>
      <c r="AV159" s="159"/>
      <c r="AW159" s="159"/>
    </row>
    <row r="160" ht="12.75" customHeight="1">
      <c r="A160" s="210">
        <v>2007</v>
      </c>
      <c r="B160" t="s" s="211">
        <v>169</v>
      </c>
      <c r="C160" s="251">
        <v>5751.012626353005</v>
      </c>
      <c r="D160" s="252">
        <v>5372.197281508944</v>
      </c>
      <c r="E160" s="252">
        <v>378.8153448440606</v>
      </c>
      <c r="F160" s="251">
        <v>6670.165779711165</v>
      </c>
      <c r="G160" s="252">
        <v>1700.6786716</v>
      </c>
      <c r="H160" s="192">
        <v>-143.9930624375756</v>
      </c>
      <c r="I160" s="252">
        <v>4343.105418037090</v>
      </c>
      <c r="J160" s="252">
        <v>4166.114654421740</v>
      </c>
      <c r="K160" s="252">
        <v>626.3816900740741</v>
      </c>
      <c r="L160" s="252">
        <v>291.677953</v>
      </c>
      <c r="M160" s="252">
        <v>1836.272942161</v>
      </c>
      <c r="N160" s="252">
        <v>2491.960505288</v>
      </c>
      <c r="O160" s="252">
        <v>210.707006</v>
      </c>
      <c r="P160" s="253"/>
      <c r="Q160" s="250"/>
      <c r="R160" s="267"/>
      <c r="S160" s="167"/>
      <c r="T160" s="167"/>
      <c r="U160" s="167"/>
      <c r="V160" s="167"/>
      <c r="W160" s="167"/>
      <c r="X160" s="167"/>
      <c r="Y160" s="167"/>
      <c r="Z160" s="167"/>
      <c r="AA160" s="167"/>
      <c r="AB160" s="167"/>
      <c r="AC160" s="167"/>
      <c r="AD160" s="167"/>
      <c r="AE160" s="167"/>
      <c r="AF160" s="183"/>
      <c r="AG160" s="268"/>
      <c r="AH160" s="253"/>
      <c r="AI160" s="253"/>
      <c r="AJ160" s="253"/>
      <c r="AK160" s="253"/>
      <c r="AL160" s="253"/>
      <c r="AM160" s="253"/>
      <c r="AN160" s="253"/>
      <c r="AO160" s="253"/>
      <c r="AP160" s="253"/>
      <c r="AQ160" s="253"/>
      <c r="AR160" s="253"/>
      <c r="AS160" s="253"/>
      <c r="AT160" s="253"/>
      <c r="AU160" s="159"/>
      <c r="AV160" s="159"/>
      <c r="AW160" s="159"/>
    </row>
    <row r="161" ht="12.75" customHeight="1">
      <c r="A161" s="210">
        <v>2007</v>
      </c>
      <c r="B161" t="s" s="211">
        <v>170</v>
      </c>
      <c r="C161" s="251">
        <v>6718.794388204260</v>
      </c>
      <c r="D161" s="252">
        <v>6217.220181070584</v>
      </c>
      <c r="E161" s="252">
        <v>501.5742071336767</v>
      </c>
      <c r="F161" s="251">
        <v>7363.223365693925</v>
      </c>
      <c r="G161" s="252">
        <v>1996.2804504568</v>
      </c>
      <c r="H161" s="192">
        <v>686.1381449224255</v>
      </c>
      <c r="I161" s="252">
        <v>4882.798685287124</v>
      </c>
      <c r="J161" s="252">
        <v>4190.6012112357</v>
      </c>
      <c r="K161" s="252">
        <v>484.14422995</v>
      </c>
      <c r="L161" s="252">
        <v>331.70976416</v>
      </c>
      <c r="M161" s="252">
        <v>2255.671335606</v>
      </c>
      <c r="N161" s="252">
        <v>2414.165130525</v>
      </c>
      <c r="O161" s="252">
        <v>198.699161</v>
      </c>
      <c r="P161" s="253"/>
      <c r="Q161" s="250"/>
      <c r="R161" s="267"/>
      <c r="S161" s="167"/>
      <c r="T161" s="167"/>
      <c r="U161" s="167"/>
      <c r="V161" s="167"/>
      <c r="W161" s="167"/>
      <c r="X161" s="167"/>
      <c r="Y161" s="167"/>
      <c r="Z161" s="167"/>
      <c r="AA161" s="167"/>
      <c r="AB161" s="167"/>
      <c r="AC161" s="167"/>
      <c r="AD161" s="167"/>
      <c r="AE161" s="167"/>
      <c r="AF161" s="183"/>
      <c r="AG161" s="268"/>
      <c r="AH161" s="253"/>
      <c r="AI161" s="253"/>
      <c r="AJ161" s="253"/>
      <c r="AK161" s="253"/>
      <c r="AL161" s="253"/>
      <c r="AM161" s="253"/>
      <c r="AN161" s="253"/>
      <c r="AO161" s="253"/>
      <c r="AP161" s="253"/>
      <c r="AQ161" s="253"/>
      <c r="AR161" s="253"/>
      <c r="AS161" s="253"/>
      <c r="AT161" s="253"/>
      <c r="AU161" s="159"/>
      <c r="AV161" s="159"/>
      <c r="AW161" s="159"/>
    </row>
    <row r="162" ht="12.75" customHeight="1">
      <c r="A162" s="210">
        <v>2007</v>
      </c>
      <c r="B162" t="s" s="211">
        <v>171</v>
      </c>
      <c r="C162" s="251">
        <v>6147.585201470933</v>
      </c>
      <c r="D162" s="252">
        <v>5585.244741446549</v>
      </c>
      <c r="E162" s="252">
        <v>562.3404600243837</v>
      </c>
      <c r="F162" s="251">
        <v>6831.835221039551</v>
      </c>
      <c r="G162" s="252">
        <v>2354.7571060875</v>
      </c>
      <c r="H162" s="192">
        <v>-416.7850963313185</v>
      </c>
      <c r="I162" s="252">
        <v>4021.392176818717</v>
      </c>
      <c r="J162" s="252">
        <v>4118.120277776050</v>
      </c>
      <c r="K162" s="252">
        <v>455.6859381333334</v>
      </c>
      <c r="L162" s="252">
        <v>316.489401</v>
      </c>
      <c r="M162" s="252">
        <v>1834.829278383334</v>
      </c>
      <c r="N162" s="252">
        <v>2294.082810890652</v>
      </c>
      <c r="O162" s="252">
        <v>179.607728</v>
      </c>
      <c r="P162" s="253"/>
      <c r="Q162" s="250"/>
      <c r="R162" s="267"/>
      <c r="S162" s="167"/>
      <c r="T162" s="170"/>
      <c r="U162" s="170"/>
      <c r="V162" s="170"/>
      <c r="W162" s="170"/>
      <c r="X162" s="170"/>
      <c r="Y162" s="170"/>
      <c r="Z162" s="170"/>
      <c r="AA162" s="170"/>
      <c r="AB162" s="170"/>
      <c r="AC162" s="170"/>
      <c r="AD162" s="167"/>
      <c r="AE162" s="170"/>
      <c r="AF162" s="170"/>
      <c r="AG162" s="170"/>
      <c r="AH162" s="170"/>
      <c r="AI162" s="170"/>
      <c r="AJ162" s="170"/>
      <c r="AK162" s="170"/>
      <c r="AL162" s="170"/>
      <c r="AM162" s="170"/>
      <c r="AN162" s="170"/>
      <c r="AO162" s="170"/>
      <c r="AP162" s="170"/>
      <c r="AQ162" s="170"/>
      <c r="AR162" s="253"/>
      <c r="AS162" s="253"/>
      <c r="AT162" s="253"/>
      <c r="AU162" s="159"/>
      <c r="AV162" s="159"/>
      <c r="AW162" s="159"/>
    </row>
    <row r="163" ht="12.75" customHeight="1">
      <c r="A163" s="212">
        <v>2007</v>
      </c>
      <c r="B163" t="s" s="213">
        <v>99</v>
      </c>
      <c r="C163" s="254">
        <v>6597.561903642131</v>
      </c>
      <c r="D163" s="255">
        <v>6015.721678932071</v>
      </c>
      <c r="E163" s="255">
        <v>581.8402247100603</v>
      </c>
      <c r="F163" s="254">
        <v>6625.092296349240</v>
      </c>
      <c r="G163" s="255">
        <v>1897.3702037</v>
      </c>
      <c r="H163" s="216">
        <v>-139.0182577969153</v>
      </c>
      <c r="I163" s="255">
        <v>4304.362151649240</v>
      </c>
      <c r="J163" s="255">
        <v>4137.9003993641</v>
      </c>
      <c r="K163" s="255">
        <v>423.359941</v>
      </c>
      <c r="L163" s="255">
        <v>371.239622</v>
      </c>
      <c r="M163" s="255">
        <v>2196.836918472944</v>
      </c>
      <c r="N163" s="255">
        <v>2554.437247555</v>
      </c>
      <c r="O163" s="255">
        <v>181.276152</v>
      </c>
      <c r="P163" s="253"/>
      <c r="Q163" s="250"/>
      <c r="R163" s="267"/>
      <c r="S163" s="171"/>
      <c r="T163" s="226"/>
      <c r="U163" s="171"/>
      <c r="V163" s="171"/>
      <c r="W163" s="171"/>
      <c r="X163" s="171"/>
      <c r="Y163" s="171"/>
      <c r="Z163" s="171"/>
      <c r="AA163" s="171"/>
      <c r="AB163" s="171"/>
      <c r="AC163" s="171"/>
      <c r="AD163" s="167"/>
      <c r="AE163" s="227"/>
      <c r="AF163" s="171"/>
      <c r="AG163" s="171"/>
      <c r="AH163" s="226"/>
      <c r="AI163" s="171"/>
      <c r="AJ163" s="171"/>
      <c r="AK163" s="171"/>
      <c r="AL163" s="171"/>
      <c r="AM163" s="171"/>
      <c r="AN163" s="171"/>
      <c r="AO163" s="171"/>
      <c r="AP163" s="171"/>
      <c r="AQ163" s="171"/>
      <c r="AR163" s="253"/>
      <c r="AS163" s="253"/>
      <c r="AT163" s="253"/>
      <c r="AU163" s="159"/>
      <c r="AV163" s="159"/>
      <c r="AW163" s="159"/>
    </row>
    <row r="164" ht="12.75" customHeight="1">
      <c r="A164" s="217">
        <v>2008</v>
      </c>
      <c r="B164" t="s" s="218">
        <v>100</v>
      </c>
      <c r="C164" s="256">
        <v>6508.578001121345</v>
      </c>
      <c r="D164" s="257">
        <v>5812.035754056279</v>
      </c>
      <c r="E164" s="257">
        <v>696.5422470650659</v>
      </c>
      <c r="F164" s="256">
        <v>7295.776687372094</v>
      </c>
      <c r="G164" s="257">
        <v>3110.319892</v>
      </c>
      <c r="H164" s="221">
        <v>184.7254490367932</v>
      </c>
      <c r="I164" s="257">
        <v>3454.333488372095</v>
      </c>
      <c r="J164" s="257">
        <v>3823.6115244543</v>
      </c>
      <c r="K164" s="257">
        <v>731.1233070000001</v>
      </c>
      <c r="L164" s="257">
        <v>264.008182</v>
      </c>
      <c r="M164" s="257">
        <v>2313.350603513999</v>
      </c>
      <c r="N164" s="257">
        <v>2226.462243395</v>
      </c>
      <c r="O164" s="257">
        <v>239.6247809540609</v>
      </c>
      <c r="P164" s="253"/>
      <c r="Q164" s="250"/>
      <c r="R164" s="267"/>
      <c r="S164" s="167"/>
      <c r="T164" s="167"/>
      <c r="U164" s="167"/>
      <c r="V164" s="167"/>
      <c r="W164" s="167"/>
      <c r="X164" s="167"/>
      <c r="Y164" s="167"/>
      <c r="Z164" s="167"/>
      <c r="AA164" s="167"/>
      <c r="AB164" s="167"/>
      <c r="AC164" s="167"/>
      <c r="AD164" s="167"/>
      <c r="AE164" s="269"/>
      <c r="AF164" s="269"/>
      <c r="AG164" s="269"/>
      <c r="AH164" s="269"/>
      <c r="AI164" s="269"/>
      <c r="AJ164" s="269"/>
      <c r="AK164" s="269"/>
      <c r="AL164" s="269"/>
      <c r="AM164" s="269"/>
      <c r="AN164" s="269"/>
      <c r="AO164" s="269"/>
      <c r="AP164" s="269"/>
      <c r="AQ164" s="269"/>
      <c r="AR164" s="253"/>
      <c r="AS164" s="253"/>
      <c r="AT164" s="253"/>
      <c r="AU164" s="159"/>
      <c r="AV164" s="159"/>
      <c r="AW164" s="159"/>
    </row>
    <row r="165" ht="12.75" customHeight="1">
      <c r="A165" s="210">
        <v>2008</v>
      </c>
      <c r="B165" t="s" s="211">
        <v>86</v>
      </c>
      <c r="C165" s="251">
        <v>5899.034283256546</v>
      </c>
      <c r="D165" s="252">
        <v>5381.282386413806</v>
      </c>
      <c r="E165" s="252">
        <v>517.7518968427397</v>
      </c>
      <c r="F165" s="251">
        <v>6143.491067785764</v>
      </c>
      <c r="G165" s="252">
        <v>1877.510985</v>
      </c>
      <c r="H165" s="192">
        <v>487.7645309552372</v>
      </c>
      <c r="I165" s="252">
        <v>3500.535007785764</v>
      </c>
      <c r="J165" s="252">
        <v>3450.2320484536</v>
      </c>
      <c r="K165" s="252">
        <v>765.4450750000001</v>
      </c>
      <c r="L165" s="252">
        <v>264.187405</v>
      </c>
      <c r="M165" s="252">
        <v>2157.639877623075</v>
      </c>
      <c r="N165" s="252">
        <v>2221.435976000001</v>
      </c>
      <c r="O165" s="252">
        <v>246.6321690315922</v>
      </c>
      <c r="P165" s="253"/>
      <c r="Q165" s="250"/>
      <c r="R165" s="267"/>
      <c r="S165" s="269"/>
      <c r="T165" s="269"/>
      <c r="U165" s="269"/>
      <c r="V165" s="269"/>
      <c r="W165" s="269"/>
      <c r="X165" s="269"/>
      <c r="Y165" s="269"/>
      <c r="Z165" s="269"/>
      <c r="AA165" s="269"/>
      <c r="AB165" s="269"/>
      <c r="AC165" s="269"/>
      <c r="AD165" s="269"/>
      <c r="AE165" s="269"/>
      <c r="AF165" s="269"/>
      <c r="AG165" s="269"/>
      <c r="AH165" s="269"/>
      <c r="AI165" s="269"/>
      <c r="AJ165" s="269"/>
      <c r="AK165" s="269"/>
      <c r="AL165" s="269"/>
      <c r="AM165" s="269"/>
      <c r="AN165" s="269"/>
      <c r="AO165" s="269"/>
      <c r="AP165" s="269"/>
      <c r="AQ165" s="269"/>
      <c r="AR165" s="253"/>
      <c r="AS165" s="253"/>
      <c r="AT165" s="253"/>
      <c r="AU165" s="159"/>
      <c r="AV165" s="159"/>
      <c r="AW165" s="159"/>
    </row>
    <row r="166" ht="12.75" customHeight="1">
      <c r="A166" s="210">
        <v>2008</v>
      </c>
      <c r="B166" t="s" s="211">
        <v>164</v>
      </c>
      <c r="C166" s="251">
        <v>6387.247186877907</v>
      </c>
      <c r="D166" s="252">
        <v>5785.350136161997</v>
      </c>
      <c r="E166" s="252">
        <v>601.8970507159096</v>
      </c>
      <c r="F166" s="251">
        <v>7161.865417252091</v>
      </c>
      <c r="G166" s="252">
        <v>1539.104297886</v>
      </c>
      <c r="H166" s="192">
        <v>1226.303831363814</v>
      </c>
      <c r="I166" s="252">
        <v>4913.891618266091</v>
      </c>
      <c r="J166" s="252">
        <v>4128.390817330950</v>
      </c>
      <c r="K166" s="252">
        <v>708.8695011</v>
      </c>
      <c r="L166" s="252">
        <v>327.636333</v>
      </c>
      <c r="M166" s="252">
        <v>2267.434298064673</v>
      </c>
      <c r="N166" s="252">
        <v>2207.864435736</v>
      </c>
      <c r="O166" s="252">
        <v>352.2217488660425</v>
      </c>
      <c r="P166" s="253"/>
      <c r="Q166" s="250"/>
      <c r="R166" s="267"/>
      <c r="S166" s="167"/>
      <c r="T166" s="167"/>
      <c r="U166" s="167"/>
      <c r="V166" s="167"/>
      <c r="W166" s="167"/>
      <c r="X166" s="167"/>
      <c r="Y166" s="167"/>
      <c r="Z166" s="167"/>
      <c r="AA166" s="167"/>
      <c r="AB166" s="167"/>
      <c r="AC166" s="167"/>
      <c r="AD166" s="167"/>
      <c r="AE166" s="269"/>
      <c r="AF166" s="269"/>
      <c r="AG166" s="269"/>
      <c r="AH166" s="269"/>
      <c r="AI166" s="269"/>
      <c r="AJ166" s="269"/>
      <c r="AK166" s="269"/>
      <c r="AL166" s="269"/>
      <c r="AM166" s="269"/>
      <c r="AN166" s="269"/>
      <c r="AO166" s="269"/>
      <c r="AP166" s="269"/>
      <c r="AQ166" s="269"/>
      <c r="AR166" s="253"/>
      <c r="AS166" s="253"/>
      <c r="AT166" s="253"/>
      <c r="AU166" s="159"/>
      <c r="AV166" s="159"/>
      <c r="AW166" s="159"/>
    </row>
    <row r="167" ht="12.75" customHeight="1">
      <c r="A167" s="210">
        <v>2008</v>
      </c>
      <c r="B167" t="s" s="211">
        <v>165</v>
      </c>
      <c r="C167" s="251">
        <v>6309.221361982578</v>
      </c>
      <c r="D167" s="252">
        <v>5764.371254448101</v>
      </c>
      <c r="E167" s="252">
        <v>544.8501075344767</v>
      </c>
      <c r="F167" s="251">
        <v>7030.774848428224</v>
      </c>
      <c r="G167" s="252">
        <v>1905.013265000001</v>
      </c>
      <c r="H167" s="192">
        <v>856.0597253576943</v>
      </c>
      <c r="I167" s="252">
        <v>4568.948989428223</v>
      </c>
      <c r="J167" s="252">
        <v>3497.4528258236</v>
      </c>
      <c r="K167" s="252">
        <v>556.812594</v>
      </c>
      <c r="L167" s="252">
        <v>191.906641</v>
      </c>
      <c r="M167" s="252">
        <v>1848.638764750071</v>
      </c>
      <c r="N167" s="252">
        <v>2428.981155997</v>
      </c>
      <c r="O167" s="252">
        <v>292.8680648417669</v>
      </c>
      <c r="P167" s="253"/>
      <c r="Q167" s="250"/>
      <c r="R167" s="267"/>
      <c r="S167" s="167"/>
      <c r="T167" s="167"/>
      <c r="U167" s="167"/>
      <c r="V167" s="167"/>
      <c r="W167" s="167"/>
      <c r="X167" s="167"/>
      <c r="Y167" s="167"/>
      <c r="Z167" s="167"/>
      <c r="AA167" s="167"/>
      <c r="AB167" s="167"/>
      <c r="AC167" s="167"/>
      <c r="AD167" s="167"/>
      <c r="AE167" s="269"/>
      <c r="AF167" s="269"/>
      <c r="AG167" s="269"/>
      <c r="AH167" s="269"/>
      <c r="AI167" s="269"/>
      <c r="AJ167" s="269"/>
      <c r="AK167" s="269"/>
      <c r="AL167" s="269"/>
      <c r="AM167" s="269"/>
      <c r="AN167" s="269"/>
      <c r="AO167" s="269"/>
      <c r="AP167" s="269"/>
      <c r="AQ167" s="269"/>
      <c r="AR167" s="253"/>
      <c r="AS167" s="253"/>
      <c r="AT167" s="253"/>
      <c r="AU167" s="159"/>
      <c r="AV167" s="159"/>
      <c r="AW167" s="159"/>
    </row>
    <row r="168" ht="12.75" customHeight="1">
      <c r="A168" s="210">
        <v>2008</v>
      </c>
      <c r="B168" t="s" s="211">
        <v>156</v>
      </c>
      <c r="C168" s="251">
        <v>6504.630224634140</v>
      </c>
      <c r="D168" s="252">
        <v>5957.414712140647</v>
      </c>
      <c r="E168" s="252">
        <v>547.2155124934932</v>
      </c>
      <c r="F168" s="251">
        <v>7609.444286240907</v>
      </c>
      <c r="G168" s="252">
        <v>2444.928993454</v>
      </c>
      <c r="H168" s="192">
        <v>-6.046650816157126</v>
      </c>
      <c r="I168" s="252">
        <v>4275.036091186907</v>
      </c>
      <c r="J168" s="252">
        <v>4434.6173720555</v>
      </c>
      <c r="K168" s="252">
        <v>889.4792016</v>
      </c>
      <c r="L168" s="252">
        <v>421.16318112</v>
      </c>
      <c r="M168" s="252">
        <v>2130.668349469436</v>
      </c>
      <c r="N168" s="252">
        <v>2445.449739897</v>
      </c>
      <c r="O168" s="252">
        <v>347.106161063628</v>
      </c>
      <c r="P168" s="253"/>
      <c r="Q168" s="250"/>
      <c r="R168" s="267"/>
      <c r="S168" s="167"/>
      <c r="T168" s="167"/>
      <c r="U168" s="167"/>
      <c r="V168" s="167"/>
      <c r="W168" s="167"/>
      <c r="X168" s="167"/>
      <c r="Y168" s="167"/>
      <c r="Z168" s="167"/>
      <c r="AA168" s="167"/>
      <c r="AB168" s="167"/>
      <c r="AC168" s="167"/>
      <c r="AD168" s="167"/>
      <c r="AE168" s="269"/>
      <c r="AF168" s="269"/>
      <c r="AG168" s="269"/>
      <c r="AH168" s="269"/>
      <c r="AI168" s="269"/>
      <c r="AJ168" s="269"/>
      <c r="AK168" s="269"/>
      <c r="AL168" s="269"/>
      <c r="AM168" s="269"/>
      <c r="AN168" s="269"/>
      <c r="AO168" s="269"/>
      <c r="AP168" s="269"/>
      <c r="AQ168" s="269"/>
      <c r="AR168" s="253"/>
      <c r="AS168" s="253"/>
      <c r="AT168" s="253"/>
      <c r="AU168" s="159"/>
      <c r="AV168" s="159"/>
      <c r="AW168" s="159"/>
    </row>
    <row r="169" ht="12.75" customHeight="1">
      <c r="A169" s="210">
        <v>2008</v>
      </c>
      <c r="B169" t="s" s="211">
        <v>166</v>
      </c>
      <c r="C169" s="251">
        <v>5801.723243845292</v>
      </c>
      <c r="D169" s="252">
        <v>5248.471519311908</v>
      </c>
      <c r="E169" s="252">
        <v>553.2517245333834</v>
      </c>
      <c r="F169" s="251">
        <v>7246.251090561277</v>
      </c>
      <c r="G169" s="252">
        <v>1921.489492</v>
      </c>
      <c r="H169" s="192">
        <v>442.1127626628413</v>
      </c>
      <c r="I169" s="252">
        <v>4695.351745561277</v>
      </c>
      <c r="J169" s="252">
        <v>3569.928773501559</v>
      </c>
      <c r="K169" s="252">
        <v>629.4098529999999</v>
      </c>
      <c r="L169" s="252">
        <v>228.236902</v>
      </c>
      <c r="M169" s="252">
        <v>1679.835447905123</v>
      </c>
      <c r="N169" s="252">
        <v>2764.318608302</v>
      </c>
      <c r="O169" s="252">
        <v>285.3294566968947</v>
      </c>
      <c r="P169" s="253"/>
      <c r="Q169" s="250"/>
      <c r="R169" s="267"/>
      <c r="S169" s="167"/>
      <c r="T169" s="167"/>
      <c r="U169" s="167"/>
      <c r="V169" s="167"/>
      <c r="W169" s="167"/>
      <c r="X169" s="167"/>
      <c r="Y169" s="167"/>
      <c r="Z169" s="167"/>
      <c r="AA169" s="167"/>
      <c r="AB169" s="167"/>
      <c r="AC169" s="167"/>
      <c r="AD169" s="167"/>
      <c r="AE169" s="269"/>
      <c r="AF169" s="269"/>
      <c r="AG169" s="269"/>
      <c r="AH169" s="269"/>
      <c r="AI169" s="269"/>
      <c r="AJ169" s="269"/>
      <c r="AK169" s="269"/>
      <c r="AL169" s="269"/>
      <c r="AM169" s="269"/>
      <c r="AN169" s="269"/>
      <c r="AO169" s="269"/>
      <c r="AP169" s="269"/>
      <c r="AQ169" s="269"/>
      <c r="AR169" s="253"/>
      <c r="AS169" s="253"/>
      <c r="AT169" s="253"/>
      <c r="AU169" s="159"/>
      <c r="AV169" s="159"/>
      <c r="AW169" s="159"/>
    </row>
    <row r="170" ht="12.75" customHeight="1">
      <c r="A170" s="210">
        <v>2008</v>
      </c>
      <c r="B170" t="s" s="211">
        <v>167</v>
      </c>
      <c r="C170" s="251">
        <v>5718.192778428935</v>
      </c>
      <c r="D170" s="252">
        <v>5248.235541226793</v>
      </c>
      <c r="E170" s="252">
        <v>469.9572372021425</v>
      </c>
      <c r="F170" s="251">
        <v>6703.244235941458</v>
      </c>
      <c r="G170" s="252">
        <v>1671.665943</v>
      </c>
      <c r="H170" s="192">
        <v>126.3155635913163</v>
      </c>
      <c r="I170" s="252">
        <v>4280.119752941458</v>
      </c>
      <c r="J170" s="252">
        <v>3933.6164953804</v>
      </c>
      <c r="K170" s="252">
        <v>751.4585400000001</v>
      </c>
      <c r="L170" s="252">
        <v>282.80408</v>
      </c>
      <c r="M170" s="252">
        <v>1838.517757795258</v>
      </c>
      <c r="N170" s="252">
        <v>2527.359911765</v>
      </c>
      <c r="O170" s="252">
        <v>296.1067658185285</v>
      </c>
      <c r="P170" s="253"/>
      <c r="Q170" s="250"/>
      <c r="R170" s="267"/>
      <c r="S170" s="167"/>
      <c r="T170" s="167"/>
      <c r="U170" s="167"/>
      <c r="V170" s="167"/>
      <c r="W170" s="167"/>
      <c r="X170" s="167"/>
      <c r="Y170" s="167"/>
      <c r="Z170" s="167"/>
      <c r="AA170" s="167"/>
      <c r="AB170" s="167"/>
      <c r="AC170" s="167"/>
      <c r="AD170" s="167"/>
      <c r="AE170" s="269"/>
      <c r="AF170" s="269"/>
      <c r="AG170" s="269"/>
      <c r="AH170" s="269"/>
      <c r="AI170" s="269"/>
      <c r="AJ170" s="269"/>
      <c r="AK170" s="269"/>
      <c r="AL170" s="269"/>
      <c r="AM170" s="269"/>
      <c r="AN170" s="269"/>
      <c r="AO170" s="269"/>
      <c r="AP170" s="269"/>
      <c r="AQ170" s="269"/>
      <c r="AR170" s="253"/>
      <c r="AS170" s="253"/>
      <c r="AT170" s="253"/>
      <c r="AU170" s="159"/>
      <c r="AV170" s="159"/>
      <c r="AW170" s="159"/>
    </row>
    <row r="171" ht="12.75" customHeight="1">
      <c r="A171" s="210">
        <v>2008</v>
      </c>
      <c r="B171" t="s" s="211">
        <v>168</v>
      </c>
      <c r="C171" s="251">
        <v>4719.836225291003</v>
      </c>
      <c r="D171" s="252">
        <v>4408.592026395817</v>
      </c>
      <c r="E171" s="252">
        <v>311.244198895186</v>
      </c>
      <c r="F171" s="251">
        <v>7163.399758797472</v>
      </c>
      <c r="G171" s="252">
        <v>1591.44003917</v>
      </c>
      <c r="H171" s="192">
        <v>1597.482506103680</v>
      </c>
      <c r="I171" s="252">
        <v>4896.694219327473</v>
      </c>
      <c r="J171" s="252">
        <v>2779.871671965860</v>
      </c>
      <c r="K171" s="252">
        <v>675.2655002999999</v>
      </c>
      <c r="L171" s="252">
        <v>421.254828</v>
      </c>
      <c r="M171" s="252">
        <v>1746.778595190068</v>
      </c>
      <c r="N171" s="252">
        <v>2520.129308748</v>
      </c>
      <c r="O171" s="252">
        <v>235.1997208533618</v>
      </c>
      <c r="P171" s="253"/>
      <c r="Q171" s="250"/>
      <c r="R171" s="267"/>
      <c r="S171" s="167"/>
      <c r="T171" s="167"/>
      <c r="U171" s="167"/>
      <c r="V171" s="167"/>
      <c r="W171" s="167"/>
      <c r="X171" s="167"/>
      <c r="Y171" s="167"/>
      <c r="Z171" s="167"/>
      <c r="AA171" s="167"/>
      <c r="AB171" s="167"/>
      <c r="AC171" s="167"/>
      <c r="AD171" s="167"/>
      <c r="AE171" s="269"/>
      <c r="AF171" s="269"/>
      <c r="AG171" s="269"/>
      <c r="AH171" s="269"/>
      <c r="AI171" s="269"/>
      <c r="AJ171" s="269"/>
      <c r="AK171" s="269"/>
      <c r="AL171" s="269"/>
      <c r="AM171" s="269"/>
      <c r="AN171" s="269"/>
      <c r="AO171" s="269"/>
      <c r="AP171" s="269"/>
      <c r="AQ171" s="269"/>
      <c r="AR171" s="253"/>
      <c r="AS171" s="253"/>
      <c r="AT171" s="253"/>
      <c r="AU171" s="159"/>
      <c r="AV171" s="159"/>
      <c r="AW171" s="159"/>
    </row>
    <row r="172" ht="12.75" customHeight="1">
      <c r="A172" s="210">
        <v>2008</v>
      </c>
      <c r="B172" t="s" s="211">
        <v>169</v>
      </c>
      <c r="C172" s="251">
        <v>5861.516265368328</v>
      </c>
      <c r="D172" s="252">
        <v>5392.399247636146</v>
      </c>
      <c r="E172" s="252">
        <v>469.1170177321822</v>
      </c>
      <c r="F172" s="251">
        <v>6984.752743486519</v>
      </c>
      <c r="G172" s="252">
        <v>1586.12325497</v>
      </c>
      <c r="H172" s="192">
        <v>703.464522354252</v>
      </c>
      <c r="I172" s="252">
        <v>4857.177227516518</v>
      </c>
      <c r="J172" s="252">
        <v>3344.837736429950</v>
      </c>
      <c r="K172" s="252">
        <v>541.452261</v>
      </c>
      <c r="L172" s="252">
        <v>418.836601</v>
      </c>
      <c r="M172" s="252">
        <v>1643.326361585684</v>
      </c>
      <c r="N172" s="252">
        <v>2574.816990318</v>
      </c>
      <c r="O172" s="252">
        <v>277.8549094661842</v>
      </c>
      <c r="P172" s="253"/>
      <c r="Q172" s="250"/>
      <c r="R172" s="267"/>
      <c r="S172" s="167"/>
      <c r="T172" s="167"/>
      <c r="U172" s="167"/>
      <c r="V172" s="167"/>
      <c r="W172" s="167"/>
      <c r="X172" s="167"/>
      <c r="Y172" s="167"/>
      <c r="Z172" s="167"/>
      <c r="AA172" s="167"/>
      <c r="AB172" s="167"/>
      <c r="AC172" s="167"/>
      <c r="AD172" s="167"/>
      <c r="AE172" s="269"/>
      <c r="AF172" s="269"/>
      <c r="AG172" s="269"/>
      <c r="AH172" s="269"/>
      <c r="AI172" s="269"/>
      <c r="AJ172" s="269"/>
      <c r="AK172" s="269"/>
      <c r="AL172" s="269"/>
      <c r="AM172" s="269"/>
      <c r="AN172" s="269"/>
      <c r="AO172" s="269"/>
      <c r="AP172" s="269"/>
      <c r="AQ172" s="269"/>
      <c r="AR172" s="253"/>
      <c r="AS172" s="253"/>
      <c r="AT172" s="253"/>
      <c r="AU172" s="159"/>
      <c r="AV172" s="159"/>
      <c r="AW172" s="159"/>
    </row>
    <row r="173" ht="12.75" customHeight="1">
      <c r="A173" s="210">
        <v>2008</v>
      </c>
      <c r="B173" t="s" s="211">
        <v>170</v>
      </c>
      <c r="C173" s="251">
        <v>5967.633472534906</v>
      </c>
      <c r="D173" s="252">
        <v>5394.214453365925</v>
      </c>
      <c r="E173" s="252">
        <v>573.4190191689809</v>
      </c>
      <c r="F173" s="251">
        <v>6633.188608315418</v>
      </c>
      <c r="G173" s="252">
        <v>1714.20619749</v>
      </c>
      <c r="H173" s="192">
        <v>330.8170488785709</v>
      </c>
      <c r="I173" s="252">
        <v>4309.979770825418</v>
      </c>
      <c r="J173" s="252">
        <v>3912.8301845054</v>
      </c>
      <c r="K173" s="252">
        <v>609.00264</v>
      </c>
      <c r="L173" s="252">
        <v>389.52766</v>
      </c>
      <c r="M173" s="252">
        <v>1967.386400761553</v>
      </c>
      <c r="N173" s="252">
        <v>2253.193918203</v>
      </c>
      <c r="O173" s="252">
        <v>308.5765012357126</v>
      </c>
      <c r="P173" s="253"/>
      <c r="Q173" s="250"/>
      <c r="R173" s="267"/>
      <c r="S173" s="167"/>
      <c r="T173" s="167"/>
      <c r="U173" s="167"/>
      <c r="V173" s="167"/>
      <c r="W173" s="167"/>
      <c r="X173" s="167"/>
      <c r="Y173" s="167"/>
      <c r="Z173" s="167"/>
      <c r="AA173" s="167"/>
      <c r="AB173" s="167"/>
      <c r="AC173" s="167"/>
      <c r="AD173" s="167"/>
      <c r="AE173" s="269"/>
      <c r="AF173" s="269"/>
      <c r="AG173" s="269"/>
      <c r="AH173" s="269"/>
      <c r="AI173" s="269"/>
      <c r="AJ173" s="269"/>
      <c r="AK173" s="269"/>
      <c r="AL173" s="269"/>
      <c r="AM173" s="269"/>
      <c r="AN173" s="269"/>
      <c r="AO173" s="269"/>
      <c r="AP173" s="269"/>
      <c r="AQ173" s="269"/>
      <c r="AR173" s="253"/>
      <c r="AS173" s="253"/>
      <c r="AT173" s="253"/>
      <c r="AU173" s="159"/>
      <c r="AV173" s="159"/>
      <c r="AW173" s="159"/>
    </row>
    <row r="174" ht="12.75" customHeight="1">
      <c r="A174" s="210">
        <v>2008</v>
      </c>
      <c r="B174" t="s" s="211">
        <v>171</v>
      </c>
      <c r="C174" s="251">
        <v>5907.233942905646</v>
      </c>
      <c r="D174" s="252">
        <v>5402.640784715930</v>
      </c>
      <c r="E174" s="252">
        <v>504.5931581897165</v>
      </c>
      <c r="F174" s="251">
        <v>6961.039258465584</v>
      </c>
      <c r="G174" s="252">
        <v>2556.61440153</v>
      </c>
      <c r="H174" s="192">
        <v>313.7577103605763</v>
      </c>
      <c r="I174" s="252">
        <v>3873.764054935583</v>
      </c>
      <c r="J174" s="252">
        <v>3603.9605776207</v>
      </c>
      <c r="K174" s="252">
        <v>530.660802</v>
      </c>
      <c r="L174" s="252">
        <v>389.936873</v>
      </c>
      <c r="M174" s="252">
        <v>2058.029661939694</v>
      </c>
      <c r="N174" s="252">
        <v>2154.799357894</v>
      </c>
      <c r="O174" s="252">
        <v>297.7664189432385</v>
      </c>
      <c r="P174" s="253"/>
      <c r="Q174" s="250"/>
      <c r="R174" s="267"/>
      <c r="S174" s="167"/>
      <c r="T174" s="167"/>
      <c r="U174" s="167"/>
      <c r="V174" s="167"/>
      <c r="W174" s="167"/>
      <c r="X174" s="167"/>
      <c r="Y174" s="167"/>
      <c r="Z174" s="167"/>
      <c r="AA174" s="167"/>
      <c r="AB174" s="167"/>
      <c r="AC174" s="167"/>
      <c r="AD174" s="167"/>
      <c r="AE174" s="269"/>
      <c r="AF174" s="269"/>
      <c r="AG174" s="269"/>
      <c r="AH174" s="269"/>
      <c r="AI174" s="269"/>
      <c r="AJ174" s="269"/>
      <c r="AK174" s="269"/>
      <c r="AL174" s="269"/>
      <c r="AM174" s="269"/>
      <c r="AN174" s="269"/>
      <c r="AO174" s="269"/>
      <c r="AP174" s="269"/>
      <c r="AQ174" s="269"/>
      <c r="AR174" s="253"/>
      <c r="AS174" s="253"/>
      <c r="AT174" s="253"/>
      <c r="AU174" s="159"/>
      <c r="AV174" s="159"/>
      <c r="AW174" s="159"/>
    </row>
    <row r="175" ht="12.75" customHeight="1">
      <c r="A175" s="212">
        <v>2008</v>
      </c>
      <c r="B175" t="s" s="213">
        <v>99</v>
      </c>
      <c r="C175" s="254">
        <v>6203.989093358094</v>
      </c>
      <c r="D175" s="255">
        <v>5701.746425401852</v>
      </c>
      <c r="E175" s="255">
        <v>502.2426679562411</v>
      </c>
      <c r="F175" s="254">
        <v>7028.694812583559</v>
      </c>
      <c r="G175" s="255">
        <v>1708.645789832</v>
      </c>
      <c r="H175" s="216">
        <v>774.5025900392075</v>
      </c>
      <c r="I175" s="255">
        <v>4783.090718451558</v>
      </c>
      <c r="J175" s="255">
        <v>3898.0654508025</v>
      </c>
      <c r="K175" s="255">
        <v>536.9583043</v>
      </c>
      <c r="L175" s="255">
        <v>258.441121</v>
      </c>
      <c r="M175" s="255">
        <v>2089.369489813149</v>
      </c>
      <c r="N175" s="255">
        <v>2478.409350723</v>
      </c>
      <c r="O175" s="255">
        <v>293.1498099173463</v>
      </c>
      <c r="P175" s="253"/>
      <c r="Q175" s="250"/>
      <c r="R175" s="267"/>
      <c r="S175" s="167"/>
      <c r="T175" s="167"/>
      <c r="U175" s="167"/>
      <c r="V175" s="167"/>
      <c r="W175" s="167"/>
      <c r="X175" s="167"/>
      <c r="Y175" s="167"/>
      <c r="Z175" s="167"/>
      <c r="AA175" s="167"/>
      <c r="AB175" s="167"/>
      <c r="AC175" s="167"/>
      <c r="AD175" s="167"/>
      <c r="AE175" s="269"/>
      <c r="AF175" s="269"/>
      <c r="AG175" s="269"/>
      <c r="AH175" s="269"/>
      <c r="AI175" s="269"/>
      <c r="AJ175" s="269"/>
      <c r="AK175" s="269"/>
      <c r="AL175" s="269"/>
      <c r="AM175" s="269"/>
      <c r="AN175" s="269"/>
      <c r="AO175" s="269"/>
      <c r="AP175" s="269"/>
      <c r="AQ175" s="269"/>
      <c r="AR175" s="253"/>
      <c r="AS175" s="253"/>
      <c r="AT175" s="253"/>
      <c r="AU175" s="159"/>
      <c r="AV175" s="159"/>
      <c r="AW175" s="159"/>
    </row>
    <row r="176" ht="12.75" customHeight="1">
      <c r="A176" s="217">
        <v>2009</v>
      </c>
      <c r="B176" t="s" s="218">
        <v>100</v>
      </c>
      <c r="C176" s="256">
        <v>6199.105838978701</v>
      </c>
      <c r="D176" s="257">
        <v>5708.187053220756</v>
      </c>
      <c r="E176" s="257">
        <v>490.9187857579452</v>
      </c>
      <c r="F176" s="256">
        <v>7587.656180563255</v>
      </c>
      <c r="G176" s="257">
        <v>2721.07659411</v>
      </c>
      <c r="H176" s="221">
        <v>112.2449095982529</v>
      </c>
      <c r="I176" s="257">
        <v>4187.368725683254</v>
      </c>
      <c r="J176" s="257">
        <v>3505.4731853244</v>
      </c>
      <c r="K176" s="257">
        <v>679.2108607700001</v>
      </c>
      <c r="L176" s="257">
        <v>253.427927</v>
      </c>
      <c r="M176" s="257">
        <v>1389.3917164694</v>
      </c>
      <c r="N176" s="257">
        <v>2384.825281</v>
      </c>
      <c r="O176" s="257">
        <v>289.3421194375373</v>
      </c>
      <c r="P176" s="253"/>
      <c r="Q176" s="250"/>
      <c r="R176" s="267"/>
      <c r="S176" s="251"/>
      <c r="T176" s="251"/>
      <c r="U176" s="251"/>
      <c r="V176" s="251"/>
      <c r="W176" s="251"/>
      <c r="X176" s="251"/>
      <c r="Y176" s="251"/>
      <c r="Z176" s="251"/>
      <c r="AA176" s="251"/>
      <c r="AB176" s="251"/>
      <c r="AC176" s="251"/>
      <c r="AD176" s="270"/>
      <c r="AE176" s="269"/>
      <c r="AF176" s="269"/>
      <c r="AG176" s="269"/>
      <c r="AH176" s="269"/>
      <c r="AI176" s="269"/>
      <c r="AJ176" s="269"/>
      <c r="AK176" s="269"/>
      <c r="AL176" s="269"/>
      <c r="AM176" s="269"/>
      <c r="AN176" s="269"/>
      <c r="AO176" s="269"/>
      <c r="AP176" s="269"/>
      <c r="AQ176" s="269"/>
      <c r="AR176" s="270"/>
      <c r="AS176" s="270"/>
      <c r="AT176" s="270"/>
      <c r="AU176" s="159"/>
      <c r="AV176" s="159"/>
      <c r="AW176" s="159"/>
    </row>
    <row r="177" ht="12.75" customHeight="1">
      <c r="A177" s="210">
        <v>2009</v>
      </c>
      <c r="B177" t="s" s="211">
        <v>86</v>
      </c>
      <c r="C177" s="251">
        <v>5724.771364609457</v>
      </c>
      <c r="D177" s="252">
        <v>5230.548564503156</v>
      </c>
      <c r="E177" s="252">
        <v>494.2228001063014</v>
      </c>
      <c r="F177" s="251">
        <v>6411.255164993798</v>
      </c>
      <c r="G177" s="252">
        <v>2438.97429169</v>
      </c>
      <c r="H177" s="192">
        <v>505.1525730469984</v>
      </c>
      <c r="I177" s="252">
        <v>3459.864371303798</v>
      </c>
      <c r="J177" s="252">
        <v>3125.1987905835</v>
      </c>
      <c r="K177" s="252">
        <v>512.416502</v>
      </c>
      <c r="L177" s="252">
        <v>216.57541001</v>
      </c>
      <c r="M177" s="252">
        <v>2103.5104664677</v>
      </c>
      <c r="N177" s="252">
        <v>2228.864566131</v>
      </c>
      <c r="O177" s="252">
        <v>269.6698371153639</v>
      </c>
      <c r="P177" s="253"/>
      <c r="Q177" s="250"/>
      <c r="R177" s="267"/>
      <c r="S177" s="252"/>
      <c r="T177" s="251"/>
      <c r="U177" s="252"/>
      <c r="V177" s="252"/>
      <c r="W177" s="252"/>
      <c r="X177" s="252"/>
      <c r="Y177" s="252"/>
      <c r="Z177" s="252"/>
      <c r="AA177" s="252"/>
      <c r="AB177" s="252"/>
      <c r="AC177" s="252"/>
      <c r="AD177" s="270"/>
      <c r="AE177" s="269"/>
      <c r="AF177" s="269"/>
      <c r="AG177" s="269"/>
      <c r="AH177" s="269"/>
      <c r="AI177" s="269"/>
      <c r="AJ177" s="269"/>
      <c r="AK177" s="269"/>
      <c r="AL177" s="269"/>
      <c r="AM177" s="269"/>
      <c r="AN177" s="269"/>
      <c r="AO177" s="269"/>
      <c r="AP177" s="269"/>
      <c r="AQ177" s="269"/>
      <c r="AR177" s="270"/>
      <c r="AS177" s="270"/>
      <c r="AT177" s="270"/>
      <c r="AU177" s="159"/>
      <c r="AV177" s="159"/>
      <c r="AW177" s="159"/>
    </row>
    <row r="178" ht="12.75" customHeight="1">
      <c r="A178" s="210">
        <v>2009</v>
      </c>
      <c r="B178" t="s" s="211">
        <v>164</v>
      </c>
      <c r="C178" s="251">
        <v>6343.854426830027</v>
      </c>
      <c r="D178" s="252">
        <v>5818.839390510153</v>
      </c>
      <c r="E178" s="252">
        <v>525.015036319874</v>
      </c>
      <c r="F178" s="251">
        <v>6896.351947465325</v>
      </c>
      <c r="G178" s="252">
        <v>2431.425411909</v>
      </c>
      <c r="H178" s="192">
        <v>406.768363606875</v>
      </c>
      <c r="I178" s="252">
        <v>3910.036881756325</v>
      </c>
      <c r="J178" s="252">
        <v>3806.558533793450</v>
      </c>
      <c r="K178" s="252">
        <v>554.8896538</v>
      </c>
      <c r="L178" s="252">
        <v>266.450784</v>
      </c>
      <c r="M178" s="252">
        <v>2048.7108658442</v>
      </c>
      <c r="N178" s="252">
        <v>2033.8597200002</v>
      </c>
      <c r="O178" s="252">
        <v>276.3243221987151</v>
      </c>
      <c r="P178" s="253"/>
      <c r="Q178" s="250"/>
      <c r="R178" s="267"/>
      <c r="S178" s="271"/>
      <c r="T178" s="271"/>
      <c r="U178" s="271"/>
      <c r="V178" s="271"/>
      <c r="W178" s="271"/>
      <c r="X178" s="271"/>
      <c r="Y178" s="271"/>
      <c r="Z178" s="271"/>
      <c r="AA178" s="271"/>
      <c r="AB178" s="271"/>
      <c r="AC178" s="271"/>
      <c r="AD178" s="270"/>
      <c r="AE178" s="269"/>
      <c r="AF178" s="269"/>
      <c r="AG178" s="269"/>
      <c r="AH178" s="269"/>
      <c r="AI178" s="269"/>
      <c r="AJ178" s="269"/>
      <c r="AK178" s="269"/>
      <c r="AL178" s="269"/>
      <c r="AM178" s="269"/>
      <c r="AN178" s="269"/>
      <c r="AO178" s="269"/>
      <c r="AP178" s="269"/>
      <c r="AQ178" s="269"/>
      <c r="AR178" s="270"/>
      <c r="AS178" s="270"/>
      <c r="AT178" s="270"/>
      <c r="AU178" s="159"/>
      <c r="AV178" s="159"/>
      <c r="AW178" s="159"/>
    </row>
    <row r="179" ht="12.75" customHeight="1">
      <c r="A179" s="210">
        <v>2009</v>
      </c>
      <c r="B179" t="s" s="211">
        <v>165</v>
      </c>
      <c r="C179" s="251">
        <v>6185.709327236797</v>
      </c>
      <c r="D179" s="252">
        <v>5678.787642489345</v>
      </c>
      <c r="E179" s="252">
        <v>506.9216847474521</v>
      </c>
      <c r="F179" s="251">
        <v>6081.052428223747</v>
      </c>
      <c r="G179" s="252">
        <v>1645.45058954</v>
      </c>
      <c r="H179" s="192">
        <v>196.7329943854975</v>
      </c>
      <c r="I179" s="252">
        <v>3780.943464183747</v>
      </c>
      <c r="J179" s="252">
        <v>4058.023227769450</v>
      </c>
      <c r="K179" s="252">
        <v>654.6583744999999</v>
      </c>
      <c r="L179" s="252">
        <v>201.382436</v>
      </c>
      <c r="M179" s="252">
        <v>1944.0687764712</v>
      </c>
      <c r="N179" s="252">
        <v>1923.531957</v>
      </c>
      <c r="O179" s="252">
        <v>245.9131646759151</v>
      </c>
      <c r="P179" s="253"/>
      <c r="Q179" s="250"/>
      <c r="R179" s="267"/>
      <c r="S179" s="229"/>
      <c r="T179" s="272"/>
      <c r="U179" s="229"/>
      <c r="V179" s="273"/>
      <c r="W179" s="229"/>
      <c r="X179" s="229"/>
      <c r="Y179" s="252"/>
      <c r="Z179" s="252"/>
      <c r="AA179" s="229"/>
      <c r="AB179" s="229"/>
      <c r="AC179" s="252"/>
      <c r="AD179" s="167"/>
      <c r="AE179" s="269"/>
      <c r="AF179" s="269"/>
      <c r="AG179" s="269"/>
      <c r="AH179" s="269"/>
      <c r="AI179" s="269"/>
      <c r="AJ179" s="269"/>
      <c r="AK179" s="269"/>
      <c r="AL179" s="269"/>
      <c r="AM179" s="269"/>
      <c r="AN179" s="269"/>
      <c r="AO179" s="269"/>
      <c r="AP179" s="269"/>
      <c r="AQ179" s="269"/>
      <c r="AR179" s="253"/>
      <c r="AS179" s="253"/>
      <c r="AT179" s="253"/>
      <c r="AU179" s="159"/>
      <c r="AV179" s="159"/>
      <c r="AW179" s="159"/>
    </row>
    <row r="180" ht="12.75" customHeight="1">
      <c r="A180" s="210">
        <v>2009</v>
      </c>
      <c r="B180" t="s" s="211">
        <v>156</v>
      </c>
      <c r="C180" s="251">
        <v>6063.592120195633</v>
      </c>
      <c r="D180" s="252">
        <v>5558.444010800181</v>
      </c>
      <c r="E180" s="252">
        <v>505.148109395452</v>
      </c>
      <c r="F180" s="251">
        <v>6275.331033096549</v>
      </c>
      <c r="G180" s="252">
        <v>1790.048343556</v>
      </c>
      <c r="H180" s="192">
        <v>-337.1784879875522</v>
      </c>
      <c r="I180" s="252">
        <v>4028.889925540548</v>
      </c>
      <c r="J180" s="252">
        <v>4483.273508949199</v>
      </c>
      <c r="K180" s="252">
        <v>456.392764</v>
      </c>
      <c r="L180" s="252">
        <v>190.127564</v>
      </c>
      <c r="M180" s="252">
        <v>1800.1511979221</v>
      </c>
      <c r="N180" s="252">
        <v>1949.211302501</v>
      </c>
      <c r="O180" s="252">
        <v>286.1129102405087</v>
      </c>
      <c r="P180" s="253"/>
      <c r="Q180" s="250"/>
      <c r="R180" s="267"/>
      <c r="S180" s="252"/>
      <c r="T180" s="251"/>
      <c r="U180" s="252"/>
      <c r="V180" s="192"/>
      <c r="W180" s="252"/>
      <c r="X180" s="252"/>
      <c r="Y180" s="252"/>
      <c r="Z180" s="252"/>
      <c r="AA180" s="252"/>
      <c r="AB180" s="252"/>
      <c r="AC180" s="252"/>
      <c r="AD180" s="167"/>
      <c r="AE180" s="269"/>
      <c r="AF180" s="269"/>
      <c r="AG180" s="269"/>
      <c r="AH180" s="269"/>
      <c r="AI180" s="269"/>
      <c r="AJ180" s="269"/>
      <c r="AK180" s="269"/>
      <c r="AL180" s="269"/>
      <c r="AM180" s="269"/>
      <c r="AN180" s="269"/>
      <c r="AO180" s="269"/>
      <c r="AP180" s="269"/>
      <c r="AQ180" s="269"/>
      <c r="AR180" s="253"/>
      <c r="AS180" s="253"/>
      <c r="AT180" s="253"/>
      <c r="AU180" s="159"/>
      <c r="AV180" s="159"/>
      <c r="AW180" s="159"/>
    </row>
    <row r="181" ht="12.75" customHeight="1">
      <c r="A181" s="210">
        <v>2009</v>
      </c>
      <c r="B181" t="s" s="211">
        <v>166</v>
      </c>
      <c r="C181" s="251">
        <v>5726.823302818021</v>
      </c>
      <c r="D181" s="252">
        <v>5265.098214926351</v>
      </c>
      <c r="E181" s="252">
        <v>461.7250878916699</v>
      </c>
      <c r="F181" s="251">
        <v>6692.006609484430</v>
      </c>
      <c r="G181" s="252">
        <v>2126.57172441</v>
      </c>
      <c r="H181" s="192">
        <v>211.0874191822795</v>
      </c>
      <c r="I181" s="252">
        <v>4001.644426074430</v>
      </c>
      <c r="J181" s="252">
        <v>3473.237986689950</v>
      </c>
      <c r="K181" s="252">
        <v>563.7904590000001</v>
      </c>
      <c r="L181" s="252">
        <v>205.665239</v>
      </c>
      <c r="M181" s="252">
        <v>1515.9209187978</v>
      </c>
      <c r="N181" s="252">
        <v>2191.365159</v>
      </c>
      <c r="O181" s="252">
        <v>274.7163210931711</v>
      </c>
      <c r="P181" s="253"/>
      <c r="Q181" s="250"/>
      <c r="R181" s="267"/>
      <c r="S181" s="252"/>
      <c r="T181" s="251"/>
      <c r="U181" s="252"/>
      <c r="V181" s="192"/>
      <c r="W181" s="252"/>
      <c r="X181" s="252"/>
      <c r="Y181" s="252"/>
      <c r="Z181" s="252"/>
      <c r="AA181" s="252"/>
      <c r="AB181" s="252"/>
      <c r="AC181" s="252"/>
      <c r="AD181" s="167"/>
      <c r="AE181" s="269"/>
      <c r="AF181" s="269"/>
      <c r="AG181" s="269"/>
      <c r="AH181" s="269"/>
      <c r="AI181" s="269"/>
      <c r="AJ181" s="269"/>
      <c r="AK181" s="269"/>
      <c r="AL181" s="269"/>
      <c r="AM181" s="269"/>
      <c r="AN181" s="269"/>
      <c r="AO181" s="269"/>
      <c r="AP181" s="269"/>
      <c r="AQ181" s="269"/>
      <c r="AR181" s="167"/>
      <c r="AS181" s="167"/>
      <c r="AT181" s="167"/>
      <c r="AU181" s="159"/>
      <c r="AV181" s="159"/>
      <c r="AW181" s="159"/>
    </row>
    <row r="182" ht="12.75" customHeight="1">
      <c r="A182" s="210">
        <v>2009</v>
      </c>
      <c r="B182" t="s" s="211">
        <v>167</v>
      </c>
      <c r="C182" s="251">
        <v>5833.814372018547</v>
      </c>
      <c r="D182" s="252">
        <v>5387.207989151019</v>
      </c>
      <c r="E182" s="252">
        <v>446.6063828675274</v>
      </c>
      <c r="F182" s="251">
        <v>6988.913499759974</v>
      </c>
      <c r="G182" s="252">
        <v>1842.693981062</v>
      </c>
      <c r="H182" s="192">
        <v>1179.698828847874</v>
      </c>
      <c r="I182" s="252">
        <v>4536.299943697974</v>
      </c>
      <c r="J182" s="252">
        <v>3476.0915836303</v>
      </c>
      <c r="K182" s="252">
        <v>609.919575</v>
      </c>
      <c r="L182" s="252">
        <v>227.749534</v>
      </c>
      <c r="M182" s="252">
        <v>1930.4268187802</v>
      </c>
      <c r="N182" s="252">
        <v>2193.106391</v>
      </c>
      <c r="O182" s="252">
        <v>326.8977420866593</v>
      </c>
      <c r="P182" s="253"/>
      <c r="Q182" s="250"/>
      <c r="R182" s="267"/>
      <c r="S182" s="230"/>
      <c r="T182" s="230"/>
      <c r="U182" s="230"/>
      <c r="V182" s="230"/>
      <c r="W182" s="230"/>
      <c r="X182" s="230"/>
      <c r="Y182" s="230"/>
      <c r="Z182" s="230"/>
      <c r="AA182" s="230"/>
      <c r="AB182" s="230"/>
      <c r="AC182" s="230"/>
      <c r="AD182" s="167"/>
      <c r="AE182" s="167"/>
      <c r="AF182" s="167"/>
      <c r="AG182" s="167"/>
      <c r="AH182" s="167"/>
      <c r="AI182" s="167"/>
      <c r="AJ182" s="167"/>
      <c r="AK182" s="167"/>
      <c r="AL182" s="167"/>
      <c r="AM182" s="167"/>
      <c r="AN182" s="167"/>
      <c r="AO182" s="167"/>
      <c r="AP182" s="167"/>
      <c r="AQ182" s="167"/>
      <c r="AR182" s="167"/>
      <c r="AS182" s="167"/>
      <c r="AT182" s="167"/>
      <c r="AU182" s="159"/>
      <c r="AV182" s="159"/>
      <c r="AW182" s="159"/>
    </row>
    <row r="183" ht="12.75" customHeight="1">
      <c r="A183" s="210">
        <v>2009</v>
      </c>
      <c r="B183" t="s" s="211">
        <v>168</v>
      </c>
      <c r="C183" s="251">
        <v>4259.640036094578</v>
      </c>
      <c r="D183" s="252">
        <v>3993.408803061839</v>
      </c>
      <c r="E183" s="252">
        <v>266.2312330327397</v>
      </c>
      <c r="F183" s="251">
        <v>7109.950911025260</v>
      </c>
      <c r="G183" s="252">
        <v>2251.466907</v>
      </c>
      <c r="H183" s="192">
        <v>1948.566289115260</v>
      </c>
      <c r="I183" s="252">
        <v>4075.187907025261</v>
      </c>
      <c r="J183" s="252">
        <v>2179.79547548</v>
      </c>
      <c r="K183" s="252">
        <v>783.2960969999999</v>
      </c>
      <c r="L183" s="252">
        <v>407.696161</v>
      </c>
      <c r="M183" s="252">
        <v>1801.532669569999</v>
      </c>
      <c r="N183" s="252">
        <v>2123.958748</v>
      </c>
      <c r="O183" s="252">
        <v>276.1038056412391</v>
      </c>
      <c r="P183" s="253"/>
      <c r="Q183" s="250"/>
      <c r="R183" s="2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59"/>
      <c r="AV183" s="159"/>
      <c r="AW183" s="159"/>
    </row>
    <row r="184" ht="12.75" customHeight="1">
      <c r="A184" s="210">
        <v>2009</v>
      </c>
      <c r="B184" t="s" s="211">
        <v>169</v>
      </c>
      <c r="C184" s="251">
        <v>4842.915740745658</v>
      </c>
      <c r="D184" s="252">
        <v>4489.190122521767</v>
      </c>
      <c r="E184" s="252">
        <v>353.7256182238905</v>
      </c>
      <c r="F184" s="251">
        <v>6248.226250577108</v>
      </c>
      <c r="G184" s="252">
        <v>1622.021931001</v>
      </c>
      <c r="H184" s="192">
        <v>1114.478883264407</v>
      </c>
      <c r="I184" s="252">
        <v>4062.832757576108</v>
      </c>
      <c r="J184" s="252">
        <v>3067.204076756</v>
      </c>
      <c r="K184" s="252">
        <v>563.371562</v>
      </c>
      <c r="L184" s="252">
        <v>466.3734889999999</v>
      </c>
      <c r="M184" s="252">
        <v>1974.7363599443</v>
      </c>
      <c r="N184" s="252">
        <v>1952.8842305</v>
      </c>
      <c r="O184" s="252">
        <v>257.338764309834</v>
      </c>
      <c r="P184" s="253"/>
      <c r="Q184" s="250"/>
      <c r="R184" s="2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59"/>
      <c r="AV184" s="159"/>
      <c r="AW184" s="159"/>
    </row>
    <row r="185" ht="12.75" customHeight="1">
      <c r="A185" s="210">
        <v>2009</v>
      </c>
      <c r="B185" t="s" s="211">
        <v>170</v>
      </c>
      <c r="C185" s="251">
        <v>5502.358224204930</v>
      </c>
      <c r="D185" s="252">
        <v>5066.877466155847</v>
      </c>
      <c r="E185" s="252">
        <v>435.4807580490822</v>
      </c>
      <c r="F185" s="251">
        <v>6246.562737787296</v>
      </c>
      <c r="G185" s="252">
        <v>1890.322571000001</v>
      </c>
      <c r="H185" s="192">
        <v>861.5301887576952</v>
      </c>
      <c r="I185" s="252">
        <v>3995.944936137296</v>
      </c>
      <c r="J185" s="252">
        <v>3320.9059583336</v>
      </c>
      <c r="K185" s="252">
        <v>360.2952306500001</v>
      </c>
      <c r="L185" s="252">
        <v>335.958405</v>
      </c>
      <c r="M185" s="252">
        <v>2262.261973004</v>
      </c>
      <c r="N185" s="252">
        <v>2100.1075877</v>
      </c>
      <c r="O185" s="252">
        <v>273.2297007502106</v>
      </c>
      <c r="P185" s="253"/>
      <c r="Q185" s="250"/>
      <c r="R185" s="2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59"/>
      <c r="AV185" s="159"/>
      <c r="AW185" s="159"/>
    </row>
    <row r="186" ht="12.75" customHeight="1">
      <c r="A186" s="210">
        <v>2009</v>
      </c>
      <c r="B186" t="s" s="211">
        <v>171</v>
      </c>
      <c r="C186" s="251">
        <v>5829.139393570524</v>
      </c>
      <c r="D186" s="252">
        <v>5396.742647556670</v>
      </c>
      <c r="E186" s="252">
        <v>432.3967460138534</v>
      </c>
      <c r="F186" s="251">
        <v>6476.100028142247</v>
      </c>
      <c r="G186" s="252">
        <v>1881.75740728</v>
      </c>
      <c r="H186" s="192">
        <v>168.3673882893981</v>
      </c>
      <c r="I186" s="252">
        <v>4118.712081862247</v>
      </c>
      <c r="J186" s="252">
        <v>3565.957085586850</v>
      </c>
      <c r="K186" s="252">
        <v>475.630539</v>
      </c>
      <c r="L186" s="252">
        <v>395.148608</v>
      </c>
      <c r="M186" s="252">
        <v>1560.859126996</v>
      </c>
      <c r="N186" s="252">
        <v>2025.728665982</v>
      </c>
      <c r="O186" s="252">
        <v>273.629357861013</v>
      </c>
      <c r="P186" s="253"/>
      <c r="Q186" s="250"/>
      <c r="R186" s="2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59"/>
      <c r="AV186" s="159"/>
      <c r="AW186" s="159"/>
    </row>
    <row r="187" ht="12.75" customHeight="1">
      <c r="A187" s="212">
        <v>2009</v>
      </c>
      <c r="B187" t="s" s="213">
        <v>99</v>
      </c>
      <c r="C187" s="254">
        <v>5686.822568402004</v>
      </c>
      <c r="D187" s="255">
        <v>5226.718586598576</v>
      </c>
      <c r="E187" s="255">
        <v>460.1039818034274</v>
      </c>
      <c r="F187" s="254">
        <v>6679.456720957973</v>
      </c>
      <c r="G187" s="255">
        <v>2048.792911676</v>
      </c>
      <c r="H187" s="216">
        <v>-34.79395181172731</v>
      </c>
      <c r="I187" s="255">
        <v>4073.673039281972</v>
      </c>
      <c r="J187" s="255">
        <v>3647.947066402699</v>
      </c>
      <c r="K187" s="255">
        <v>556.9907699999999</v>
      </c>
      <c r="L187" s="255">
        <v>474.51846</v>
      </c>
      <c r="M187" s="255">
        <v>1840.816996168</v>
      </c>
      <c r="N187" s="255">
        <v>2383.809230859</v>
      </c>
      <c r="O187" s="255">
        <v>256.6051946069499</v>
      </c>
      <c r="P187" s="253"/>
      <c r="Q187" s="250"/>
      <c r="R187" s="2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59"/>
      <c r="AV187" s="159"/>
      <c r="AW187" s="159"/>
    </row>
    <row r="188" ht="12.75" customHeight="1">
      <c r="A188" s="217">
        <v>2010</v>
      </c>
      <c r="B188" t="s" s="218">
        <v>100</v>
      </c>
      <c r="C188" s="256">
        <v>5959.267328314332</v>
      </c>
      <c r="D188" s="257">
        <v>5518.857825731529</v>
      </c>
      <c r="E188" s="257">
        <v>440.4095025828026</v>
      </c>
      <c r="F188" s="256">
        <v>6783.130388127796</v>
      </c>
      <c r="G188" s="257">
        <v>2602.50628513</v>
      </c>
      <c r="H188" s="221">
        <v>191.3547973065961</v>
      </c>
      <c r="I188" s="257">
        <v>3771.128342997796</v>
      </c>
      <c r="J188" s="257">
        <v>3692.779534584301</v>
      </c>
      <c r="K188" s="257">
        <v>409.49576</v>
      </c>
      <c r="L188" s="257">
        <v>140.91981</v>
      </c>
      <c r="M188" s="257">
        <v>2110.2288042071</v>
      </c>
      <c r="N188" s="257">
        <v>2265.798765314</v>
      </c>
      <c r="O188" s="257">
        <v>222.3492997856876</v>
      </c>
      <c r="P188" s="253"/>
      <c r="Q188" s="250"/>
      <c r="R188" s="2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59"/>
      <c r="AV188" s="159"/>
      <c r="AW188" s="159"/>
    </row>
    <row r="189" ht="12.75" customHeight="1">
      <c r="A189" s="210">
        <v>2010</v>
      </c>
      <c r="B189" t="s" s="211">
        <v>86</v>
      </c>
      <c r="C189" s="251">
        <v>5017.983173052646</v>
      </c>
      <c r="D189" s="252">
        <v>4589.637148533175</v>
      </c>
      <c r="E189" s="252">
        <v>428.3460245194712</v>
      </c>
      <c r="F189" s="251">
        <v>5886.319637970329</v>
      </c>
      <c r="G189" s="252">
        <v>1367.951431</v>
      </c>
      <c r="H189" s="192">
        <v>1326.405562468728</v>
      </c>
      <c r="I189" s="252">
        <v>4116.297462806328</v>
      </c>
      <c r="J189" s="252">
        <v>3299.096474416599</v>
      </c>
      <c r="K189" s="252">
        <v>402.0707441640001</v>
      </c>
      <c r="L189" s="252">
        <v>149.497858</v>
      </c>
      <c r="M189" s="252">
        <v>2120.460465526999</v>
      </c>
      <c r="N189" s="252">
        <v>1863.828777612</v>
      </c>
      <c r="O189" s="252">
        <v>166.848478794938</v>
      </c>
      <c r="P189" s="253"/>
      <c r="Q189" s="250"/>
      <c r="R189" s="2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59"/>
      <c r="AV189" s="159"/>
      <c r="AW189" s="159"/>
    </row>
    <row r="190" ht="12.75" customHeight="1">
      <c r="A190" s="210">
        <v>2010</v>
      </c>
      <c r="B190" t="s" s="211">
        <v>164</v>
      </c>
      <c r="C190" s="251">
        <v>6220.082230950827</v>
      </c>
      <c r="D190" s="252">
        <v>5707.484059221498</v>
      </c>
      <c r="E190" s="252">
        <v>512.5981717293288</v>
      </c>
      <c r="F190" s="251">
        <v>5987.935851141570</v>
      </c>
      <c r="G190" s="252">
        <v>2131.840295</v>
      </c>
      <c r="H190" s="192">
        <v>-752.443933768579</v>
      </c>
      <c r="I190" s="252">
        <v>3304.756962593571</v>
      </c>
      <c r="J190" s="252">
        <v>3757.531535116150</v>
      </c>
      <c r="K190" s="252">
        <v>551.3385935480001</v>
      </c>
      <c r="L190" s="252">
        <v>409.159048</v>
      </c>
      <c r="M190" s="252">
        <v>1620.373525366</v>
      </c>
      <c r="N190" s="252">
        <v>2062.22243216</v>
      </c>
      <c r="O190" s="252">
        <v>246.0945469189593</v>
      </c>
      <c r="P190" s="253"/>
      <c r="Q190" s="250"/>
      <c r="R190" s="267"/>
      <c r="S190" s="167"/>
      <c r="T190" s="167"/>
      <c r="U190" s="167"/>
      <c r="V190" s="167"/>
      <c r="W190" s="167"/>
      <c r="X190" s="167"/>
      <c r="Y190" s="167"/>
      <c r="Z190" s="167"/>
      <c r="AA190" s="167"/>
      <c r="AB190" s="167"/>
      <c r="AC190" s="167"/>
      <c r="AD190" s="167"/>
      <c r="AE190" s="167"/>
      <c r="AF190" s="167"/>
      <c r="AG190" s="167"/>
      <c r="AH190" s="167"/>
      <c r="AI190" s="167"/>
      <c r="AJ190" s="167"/>
      <c r="AK190" s="167"/>
      <c r="AL190" s="167"/>
      <c r="AM190" s="167"/>
      <c r="AN190" s="167"/>
      <c r="AO190" s="167"/>
      <c r="AP190" s="167"/>
      <c r="AQ190" s="167"/>
      <c r="AR190" s="167"/>
      <c r="AS190" s="167"/>
      <c r="AT190" s="167"/>
      <c r="AU190" s="159"/>
      <c r="AV190" s="159"/>
      <c r="AW190" s="159"/>
    </row>
    <row r="191" ht="12.75" customHeight="1">
      <c r="A191" s="210">
        <v>2010</v>
      </c>
      <c r="B191" t="s" s="211">
        <v>165</v>
      </c>
      <c r="C191" s="251">
        <v>5806.404184919386</v>
      </c>
      <c r="D191" s="252">
        <v>5330.477095280929</v>
      </c>
      <c r="E191" s="252">
        <v>475.9270896384576</v>
      </c>
      <c r="F191" s="251">
        <v>6610.852975316143</v>
      </c>
      <c r="G191" s="252">
        <v>2062.567427</v>
      </c>
      <c r="H191" s="192">
        <v>910.1905981485424</v>
      </c>
      <c r="I191" s="252">
        <v>4021.575225316143</v>
      </c>
      <c r="J191" s="252">
        <v>3606.1458612646</v>
      </c>
      <c r="K191" s="252">
        <v>526.710323</v>
      </c>
      <c r="L191" s="252">
        <v>346.378741</v>
      </c>
      <c r="M191" s="252">
        <v>2189.908976548</v>
      </c>
      <c r="N191" s="252">
        <v>1875.479324451</v>
      </c>
      <c r="O191" s="252">
        <v>256.0898718919184</v>
      </c>
      <c r="P191" s="253"/>
      <c r="Q191" s="250"/>
      <c r="R191" s="2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59"/>
      <c r="AV191" s="159"/>
      <c r="AW191" s="159"/>
    </row>
    <row r="192" ht="12.75" customHeight="1">
      <c r="A192" s="210">
        <v>2010</v>
      </c>
      <c r="B192" t="s" s="211">
        <v>156</v>
      </c>
      <c r="C192" s="251">
        <v>5650.839619295397</v>
      </c>
      <c r="D192" s="252">
        <v>5184.408361732329</v>
      </c>
      <c r="E192" s="252">
        <v>466.4312575630685</v>
      </c>
      <c r="F192" s="251">
        <v>6897.603294085931</v>
      </c>
      <c r="G192" s="252">
        <v>1793.400148999</v>
      </c>
      <c r="H192" s="192">
        <v>1243.389363129030</v>
      </c>
      <c r="I192" s="252">
        <v>4605.277832086932</v>
      </c>
      <c r="J192" s="252">
        <v>3477.267068460901</v>
      </c>
      <c r="K192" s="252">
        <v>498.925313</v>
      </c>
      <c r="L192" s="252">
        <v>229.953301</v>
      </c>
      <c r="M192" s="252">
        <v>1709.972009714</v>
      </c>
      <c r="N192" s="252">
        <v>1863.565422211</v>
      </c>
      <c r="O192" s="252">
        <v>179.0512921616386</v>
      </c>
      <c r="P192" s="253"/>
      <c r="Q192" s="250"/>
      <c r="R192" s="2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59"/>
      <c r="AV192" s="159"/>
      <c r="AW192" s="159"/>
    </row>
    <row r="193" ht="12.75" customHeight="1">
      <c r="A193" s="210">
        <v>2010</v>
      </c>
      <c r="B193" t="s" s="211">
        <v>166</v>
      </c>
      <c r="C193" s="251">
        <v>4527.261490582716</v>
      </c>
      <c r="D193" s="252">
        <v>4162.242293173346</v>
      </c>
      <c r="E193" s="252">
        <v>365.0191974093698</v>
      </c>
      <c r="F193" s="251">
        <v>6360.565137512631</v>
      </c>
      <c r="G193" s="252">
        <v>1278.656211</v>
      </c>
      <c r="H193" s="192">
        <v>882.7082558269076</v>
      </c>
      <c r="I193" s="252">
        <v>4460.124170698630</v>
      </c>
      <c r="J193" s="252">
        <v>3226.645607336</v>
      </c>
      <c r="K193" s="252">
        <v>621.7847558140001</v>
      </c>
      <c r="L193" s="252">
        <v>246.726338</v>
      </c>
      <c r="M193" s="252">
        <v>1734.670177205278</v>
      </c>
      <c r="N193" s="252">
        <v>2460.498902555001</v>
      </c>
      <c r="O193" s="252">
        <v>230.5357236495891</v>
      </c>
      <c r="P193" s="253"/>
      <c r="Q193" s="250"/>
      <c r="R193" s="2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59"/>
      <c r="AV193" s="159"/>
      <c r="AW193" s="159"/>
    </row>
    <row r="194" ht="12.75" customHeight="1">
      <c r="A194" s="210">
        <v>2010</v>
      </c>
      <c r="B194" t="s" s="211">
        <v>167</v>
      </c>
      <c r="C194" s="251">
        <v>4600.552240860786</v>
      </c>
      <c r="D194" s="252">
        <v>4206.076208988019</v>
      </c>
      <c r="E194" s="252">
        <v>394.4760318727671</v>
      </c>
      <c r="F194" s="251">
        <v>6988.591229984232</v>
      </c>
      <c r="G194" s="252">
        <v>2298.656285002</v>
      </c>
      <c r="H194" s="192">
        <v>1226.831419068788</v>
      </c>
      <c r="I194" s="252">
        <v>4057.994099671233</v>
      </c>
      <c r="J194" s="252">
        <v>2717.341376062</v>
      </c>
      <c r="K194" s="252">
        <v>631.940845311</v>
      </c>
      <c r="L194" s="252">
        <v>197.47075</v>
      </c>
      <c r="M194" s="252">
        <v>1888.404396049556</v>
      </c>
      <c r="N194" s="252">
        <v>2436.695795901001</v>
      </c>
      <c r="O194" s="252">
        <v>274.8940831089301</v>
      </c>
      <c r="P194" s="253"/>
      <c r="Q194" s="250"/>
      <c r="R194" s="2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59"/>
      <c r="AV194" s="159"/>
      <c r="AW194" s="159"/>
    </row>
    <row r="195" ht="12.75" customHeight="1">
      <c r="A195" s="210">
        <v>2010</v>
      </c>
      <c r="B195" t="s" s="211">
        <v>168</v>
      </c>
      <c r="C195" s="251">
        <v>4603.850528439765</v>
      </c>
      <c r="D195" s="252">
        <v>4275.330456931923</v>
      </c>
      <c r="E195" s="252">
        <v>328.5200715078425</v>
      </c>
      <c r="F195" s="251">
        <v>6405.740568423657</v>
      </c>
      <c r="G195" s="252">
        <v>1832.008007999</v>
      </c>
      <c r="H195" s="192">
        <v>1487.129225590859</v>
      </c>
      <c r="I195" s="252">
        <v>4034.930353424658</v>
      </c>
      <c r="J195" s="252">
        <v>2703.4001896728</v>
      </c>
      <c r="K195" s="252">
        <v>538.802207</v>
      </c>
      <c r="L195" s="252">
        <v>237.072363</v>
      </c>
      <c r="M195" s="252">
        <v>1912.05844514</v>
      </c>
      <c r="N195" s="252">
        <v>2058.189227301</v>
      </c>
      <c r="O195" s="252">
        <v>284.0992958771497</v>
      </c>
      <c r="P195" s="253"/>
      <c r="Q195" s="250"/>
      <c r="R195" s="2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59"/>
      <c r="AV195" s="159"/>
      <c r="AW195" s="159"/>
    </row>
    <row r="196" ht="12.75" customHeight="1">
      <c r="A196" s="210">
        <v>2010</v>
      </c>
      <c r="B196" t="s" s="211">
        <v>169</v>
      </c>
      <c r="C196" s="251">
        <v>4980.411205920752</v>
      </c>
      <c r="D196" s="252">
        <v>4624.694569958672</v>
      </c>
      <c r="E196" s="252">
        <v>355.7166359620795</v>
      </c>
      <c r="F196" s="251">
        <v>6300.513656794521</v>
      </c>
      <c r="G196" s="252">
        <v>1904.397252</v>
      </c>
      <c r="H196" s="192">
        <v>1364.701099060571</v>
      </c>
      <c r="I196" s="252">
        <v>3954.452658794521</v>
      </c>
      <c r="J196" s="252">
        <v>2584.830747323550</v>
      </c>
      <c r="K196" s="252">
        <v>441.663746</v>
      </c>
      <c r="L196" s="252">
        <v>268.138908</v>
      </c>
      <c r="M196" s="252">
        <v>1995.5369024196</v>
      </c>
      <c r="N196" s="252">
        <v>2173.982552829999</v>
      </c>
      <c r="O196" s="252">
        <v>205.8514943173444</v>
      </c>
      <c r="P196" s="253"/>
      <c r="Q196" s="250"/>
      <c r="R196" s="267"/>
      <c r="S196" s="167"/>
      <c r="T196" s="167"/>
      <c r="U196" s="167"/>
      <c r="V196" s="167"/>
      <c r="W196" s="167"/>
      <c r="X196" s="167"/>
      <c r="Y196" s="167"/>
      <c r="Z196" s="167"/>
      <c r="AA196" s="167"/>
      <c r="AB196" s="167"/>
      <c r="AC196" s="167"/>
      <c r="AD196" s="167"/>
      <c r="AE196" s="167"/>
      <c r="AF196" s="167"/>
      <c r="AG196" s="167"/>
      <c r="AH196" s="167"/>
      <c r="AI196" s="167"/>
      <c r="AJ196" s="167"/>
      <c r="AK196" s="167"/>
      <c r="AL196" s="167"/>
      <c r="AM196" s="167"/>
      <c r="AN196" s="167"/>
      <c r="AO196" s="167"/>
      <c r="AP196" s="167"/>
      <c r="AQ196" s="167"/>
      <c r="AR196" s="167"/>
      <c r="AS196" s="167"/>
      <c r="AT196" s="167"/>
      <c r="AU196" s="159"/>
      <c r="AV196" s="159"/>
      <c r="AW196" s="159"/>
    </row>
    <row r="197" ht="12.75" customHeight="1">
      <c r="A197" s="210">
        <v>2010</v>
      </c>
      <c r="B197" t="s" s="211">
        <v>170</v>
      </c>
      <c r="C197" s="251">
        <v>5168.742066351503</v>
      </c>
      <c r="D197" s="252">
        <v>4776.363017809662</v>
      </c>
      <c r="E197" s="252">
        <v>392.379048541841</v>
      </c>
      <c r="F197" s="251">
        <v>6790.257346409960</v>
      </c>
      <c r="G197" s="252">
        <v>2039.448013999</v>
      </c>
      <c r="H197" s="192">
        <v>809.0298300602235</v>
      </c>
      <c r="I197" s="252">
        <v>3936.561924410959</v>
      </c>
      <c r="J197" s="252">
        <v>3295.0954299376</v>
      </c>
      <c r="K197" s="252">
        <v>814.247408</v>
      </c>
      <c r="L197" s="252">
        <v>253.314885</v>
      </c>
      <c r="M197" s="252">
        <v>1888.082602082864</v>
      </c>
      <c r="N197" s="252">
        <v>2281.451789496</v>
      </c>
      <c r="O197" s="252">
        <v>273.7494857224193</v>
      </c>
      <c r="P197" s="253"/>
      <c r="Q197" s="250"/>
      <c r="R197" s="267"/>
      <c r="S197" s="190"/>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59"/>
      <c r="AV197" s="159"/>
      <c r="AW197" s="159"/>
    </row>
    <row r="198" ht="12.75" customHeight="1">
      <c r="A198" s="210">
        <v>2010</v>
      </c>
      <c r="B198" t="s" s="211">
        <v>171</v>
      </c>
      <c r="C198" s="251">
        <v>5256.193696013898</v>
      </c>
      <c r="D198" s="252">
        <v>4854.327649162829</v>
      </c>
      <c r="E198" s="252">
        <v>401.8660468510685</v>
      </c>
      <c r="F198" s="251">
        <v>6180.528376901932</v>
      </c>
      <c r="G198" s="252">
        <v>1399.712164</v>
      </c>
      <c r="H198" s="192">
        <v>1124.117441883917</v>
      </c>
      <c r="I198" s="252">
        <v>4029.600280684931</v>
      </c>
      <c r="J198" s="252">
        <v>3441.908468785201</v>
      </c>
      <c r="K198" s="252">
        <v>751.2159322169999</v>
      </c>
      <c r="L198" s="252">
        <v>233.992868</v>
      </c>
      <c r="M198" s="252">
        <v>2333.403169575186</v>
      </c>
      <c r="N198" s="252">
        <v>2314.200603807999</v>
      </c>
      <c r="O198" s="252">
        <v>254.5756875274424</v>
      </c>
      <c r="P198" s="253"/>
      <c r="Q198" s="250"/>
      <c r="R198" s="2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59"/>
      <c r="AV198" s="159"/>
      <c r="AW198" s="159"/>
    </row>
    <row r="199" ht="12.75" customHeight="1">
      <c r="A199" s="212">
        <v>2010</v>
      </c>
      <c r="B199" t="s" s="213">
        <v>99</v>
      </c>
      <c r="C199" s="254">
        <v>5170.026515507070</v>
      </c>
      <c r="D199" s="255">
        <v>4816.699718259249</v>
      </c>
      <c r="E199" s="255">
        <v>353.3267972478205</v>
      </c>
      <c r="F199" s="254">
        <v>6620.630553625279</v>
      </c>
      <c r="G199" s="255">
        <v>2037.523395879799</v>
      </c>
      <c r="H199" s="216">
        <v>786.2671568542801</v>
      </c>
      <c r="I199" s="255">
        <v>4138.145001205479</v>
      </c>
      <c r="J199" s="255">
        <v>3305.1091448382</v>
      </c>
      <c r="K199" s="255">
        <v>444.96215654</v>
      </c>
      <c r="L199" s="255">
        <v>244.380221</v>
      </c>
      <c r="M199" s="255">
        <v>2161.991713675</v>
      </c>
      <c r="N199" s="255">
        <v>2409.342348728</v>
      </c>
      <c r="O199" s="255">
        <v>213.1027998661116</v>
      </c>
      <c r="P199" s="253"/>
      <c r="Q199" s="250"/>
      <c r="R199" s="267"/>
      <c r="S199" s="167"/>
      <c r="T199" s="167"/>
      <c r="U199" s="167"/>
      <c r="V199" s="167"/>
      <c r="W199" s="167"/>
      <c r="X199" s="167"/>
      <c r="Y199" s="167"/>
      <c r="Z199" s="167"/>
      <c r="AA199" s="167"/>
      <c r="AB199" s="167"/>
      <c r="AC199" s="167"/>
      <c r="AD199" s="167"/>
      <c r="AE199" s="167"/>
      <c r="AF199" s="167"/>
      <c r="AG199" s="167"/>
      <c r="AH199" s="167"/>
      <c r="AI199" s="167"/>
      <c r="AJ199" s="167"/>
      <c r="AK199" s="167"/>
      <c r="AL199" s="167"/>
      <c r="AM199" s="167"/>
      <c r="AN199" s="167"/>
      <c r="AO199" s="167"/>
      <c r="AP199" s="167"/>
      <c r="AQ199" s="167"/>
      <c r="AR199" s="167"/>
      <c r="AS199" s="167"/>
      <c r="AT199" s="167"/>
      <c r="AU199" s="159"/>
      <c r="AV199" s="159"/>
      <c r="AW199" s="159"/>
    </row>
    <row r="200" ht="12.75" customHeight="1">
      <c r="A200" s="217">
        <v>2011</v>
      </c>
      <c r="B200" t="s" s="218">
        <v>100</v>
      </c>
      <c r="C200" s="256">
        <v>5638.420866151514</v>
      </c>
      <c r="D200" s="257">
        <v>5304.866768252860</v>
      </c>
      <c r="E200" s="257">
        <v>333.5540978986534</v>
      </c>
      <c r="F200" s="256">
        <v>7384.068672396848</v>
      </c>
      <c r="G200" s="257">
        <v>2337.32332</v>
      </c>
      <c r="H200" s="221">
        <v>1033.000470844899</v>
      </c>
      <c r="I200" s="257">
        <v>4350.422611138848</v>
      </c>
      <c r="J200" s="257">
        <v>3223.142783531950</v>
      </c>
      <c r="K200" s="257">
        <v>696.322741258</v>
      </c>
      <c r="L200" s="257">
        <v>313.108486</v>
      </c>
      <c r="M200" s="257">
        <v>1786.492440975</v>
      </c>
      <c r="N200" s="257">
        <v>2263.986052995</v>
      </c>
      <c r="O200" s="257">
        <v>302.5472261674312</v>
      </c>
      <c r="P200" s="253"/>
      <c r="Q200" s="250"/>
      <c r="R200" s="2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59"/>
      <c r="AV200" s="159"/>
      <c r="AW200" s="159"/>
    </row>
    <row r="201" ht="12.75" customHeight="1">
      <c r="A201" s="210">
        <v>2011</v>
      </c>
      <c r="B201" t="s" s="211">
        <v>86</v>
      </c>
      <c r="C201" s="251">
        <v>4231.516766626506</v>
      </c>
      <c r="D201" s="252">
        <v>3907.993297776695</v>
      </c>
      <c r="E201" s="252">
        <v>323.523468849811</v>
      </c>
      <c r="F201" s="251">
        <v>6199.882218950788</v>
      </c>
      <c r="G201" s="252">
        <v>1506.040117</v>
      </c>
      <c r="H201" s="192">
        <v>1755.327713937838</v>
      </c>
      <c r="I201" s="252">
        <v>3958.218961196789</v>
      </c>
      <c r="J201" s="252">
        <v>2457.645119148950</v>
      </c>
      <c r="K201" s="252">
        <v>735.623140754</v>
      </c>
      <c r="L201" s="252">
        <v>282.021593</v>
      </c>
      <c r="M201" s="252">
        <v>1968.642796909</v>
      </c>
      <c r="N201" s="252">
        <v>2167.490472773001</v>
      </c>
      <c r="O201" s="252">
        <v>250.9910169922813</v>
      </c>
      <c r="P201" s="253"/>
      <c r="Q201" s="250"/>
      <c r="R201" s="2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59"/>
      <c r="AV201" s="159"/>
      <c r="AW201" s="159"/>
    </row>
    <row r="202" ht="12.75" customHeight="1">
      <c r="A202" s="210">
        <v>2011</v>
      </c>
      <c r="B202" t="s" s="211">
        <v>164</v>
      </c>
      <c r="C202" s="251">
        <v>4614.734368406620</v>
      </c>
      <c r="D202" s="252">
        <v>4290.903293799771</v>
      </c>
      <c r="E202" s="252">
        <v>323.8310746068493</v>
      </c>
      <c r="F202" s="251">
        <v>6235.427520222151</v>
      </c>
      <c r="G202" s="252">
        <v>1887.478356</v>
      </c>
      <c r="H202" s="192">
        <v>1068.534679867652</v>
      </c>
      <c r="I202" s="252">
        <v>3801.828085997151</v>
      </c>
      <c r="J202" s="252">
        <v>2596.1694427345</v>
      </c>
      <c r="K202" s="252">
        <v>546.121078225</v>
      </c>
      <c r="L202" s="252">
        <v>367.376527</v>
      </c>
      <c r="M202" s="252">
        <v>1865.562764173</v>
      </c>
      <c r="N202" s="252">
        <v>2181.431278793</v>
      </c>
      <c r="O202" s="252">
        <v>233.9372582346459</v>
      </c>
      <c r="P202" s="253"/>
      <c r="Q202" s="250"/>
      <c r="R202" s="2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59"/>
      <c r="AV202" s="159"/>
      <c r="AW202" s="159"/>
    </row>
    <row r="203" ht="12.75" customHeight="1">
      <c r="A203" s="210">
        <v>2011</v>
      </c>
      <c r="B203" t="s" s="211">
        <v>165</v>
      </c>
      <c r="C203" s="251">
        <v>4828.113952959082</v>
      </c>
      <c r="D203" s="252">
        <v>4504.531183446671</v>
      </c>
      <c r="E203" s="252">
        <v>323.582769512411</v>
      </c>
      <c r="F203" s="251">
        <v>6724.070146794789</v>
      </c>
      <c r="G203" s="252">
        <v>1791.849759000001</v>
      </c>
      <c r="H203" s="192">
        <v>1463.581991448188</v>
      </c>
      <c r="I203" s="252">
        <v>4492.945477198788</v>
      </c>
      <c r="J203" s="252">
        <v>2996.9940065076</v>
      </c>
      <c r="K203" s="252">
        <v>439.274910596</v>
      </c>
      <c r="L203" s="252">
        <v>307.070549</v>
      </c>
      <c r="M203" s="252">
        <v>2053.993319391</v>
      </c>
      <c r="N203" s="252">
        <v>2218.56716023</v>
      </c>
      <c r="O203" s="252">
        <v>250.0208859368877</v>
      </c>
      <c r="P203" s="253"/>
      <c r="Q203" s="250"/>
      <c r="R203" s="2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59"/>
      <c r="AV203" s="159"/>
      <c r="AW203" s="159"/>
    </row>
    <row r="204" ht="12.75" customHeight="1">
      <c r="A204" s="210">
        <v>2011</v>
      </c>
      <c r="B204" t="s" s="211">
        <v>156</v>
      </c>
      <c r="C204" s="251">
        <v>4410.918725213897</v>
      </c>
      <c r="D204" s="252">
        <v>4113.819435908281</v>
      </c>
      <c r="E204" s="252">
        <v>297.0992893056165</v>
      </c>
      <c r="F204" s="251">
        <v>6746.501888911584</v>
      </c>
      <c r="G204" s="252">
        <v>2391.395875</v>
      </c>
      <c r="H204" s="192">
        <v>758.644068748471</v>
      </c>
      <c r="I204" s="252">
        <v>3615.395490911584</v>
      </c>
      <c r="J204" s="252">
        <v>2312.0661855032</v>
      </c>
      <c r="K204" s="252">
        <v>739.710523</v>
      </c>
      <c r="L204" s="252">
        <v>340.510318</v>
      </c>
      <c r="M204" s="252">
        <v>1630.351182940088</v>
      </c>
      <c r="N204" s="252">
        <v>2574.2366246</v>
      </c>
      <c r="O204" s="252">
        <v>182.1457668544599</v>
      </c>
      <c r="P204" s="253"/>
      <c r="Q204" s="250"/>
      <c r="R204" s="2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59"/>
      <c r="AV204" s="159"/>
      <c r="AW204" s="159"/>
    </row>
    <row r="205" ht="12.75" customHeight="1">
      <c r="A205" s="210">
        <v>2011</v>
      </c>
      <c r="B205" t="s" s="211">
        <v>166</v>
      </c>
      <c r="C205" s="251">
        <v>4183.582666371167</v>
      </c>
      <c r="D205" s="252">
        <v>3909.236155477893</v>
      </c>
      <c r="E205" s="252">
        <v>274.3465108932741</v>
      </c>
      <c r="F205" s="251">
        <v>6629.956017728925</v>
      </c>
      <c r="G205" s="252">
        <v>2029.37472</v>
      </c>
      <c r="H205" s="192">
        <v>1422.805194787326</v>
      </c>
      <c r="I205" s="252">
        <v>4087.496684024926</v>
      </c>
      <c r="J205" s="252">
        <v>2026.8456443246</v>
      </c>
      <c r="K205" s="252">
        <v>513.084613704</v>
      </c>
      <c r="L205" s="252">
        <v>295.592899</v>
      </c>
      <c r="M205" s="252">
        <v>1715.505531826</v>
      </c>
      <c r="N205" s="252">
        <v>2570.843091443</v>
      </c>
      <c r="O205" s="252">
        <v>323.9127271374302</v>
      </c>
      <c r="P205" s="253"/>
      <c r="Q205" s="250"/>
      <c r="R205" s="267"/>
      <c r="S205" s="167"/>
      <c r="T205" s="167"/>
      <c r="U205" s="167"/>
      <c r="V205" s="167"/>
      <c r="W205" s="167"/>
      <c r="X205" s="167"/>
      <c r="Y205" s="167"/>
      <c r="Z205" s="167"/>
      <c r="AA205" s="167"/>
      <c r="AB205" s="167"/>
      <c r="AC205" s="167"/>
      <c r="AD205" s="167"/>
      <c r="AE205" s="167"/>
      <c r="AF205" s="167"/>
      <c r="AG205" s="167"/>
      <c r="AH205" s="167"/>
      <c r="AI205" s="167"/>
      <c r="AJ205" s="167"/>
      <c r="AK205" s="167"/>
      <c r="AL205" s="167"/>
      <c r="AM205" s="167"/>
      <c r="AN205" s="167"/>
      <c r="AO205" s="167"/>
      <c r="AP205" s="167"/>
      <c r="AQ205" s="167"/>
      <c r="AR205" s="167"/>
      <c r="AS205" s="167"/>
      <c r="AT205" s="167"/>
      <c r="AU205" s="159"/>
      <c r="AV205" s="159"/>
      <c r="AW205" s="159"/>
    </row>
    <row r="206" ht="12.75" customHeight="1">
      <c r="A206" s="210">
        <v>2011</v>
      </c>
      <c r="B206" t="s" s="211">
        <v>167</v>
      </c>
      <c r="C206" s="251">
        <v>4118.278795040240</v>
      </c>
      <c r="D206" s="252">
        <v>3864.974435799073</v>
      </c>
      <c r="E206" s="252">
        <v>253.3043592411672</v>
      </c>
      <c r="F206" s="251">
        <v>6971.178461166333</v>
      </c>
      <c r="G206" s="252">
        <v>1683.727901</v>
      </c>
      <c r="H206" s="192">
        <v>2000.388392011333</v>
      </c>
      <c r="I206" s="252">
        <v>4512.020296893334</v>
      </c>
      <c r="J206" s="252">
        <v>2276.512414038</v>
      </c>
      <c r="K206" s="252">
        <v>775.430263273</v>
      </c>
      <c r="L206" s="252">
        <v>343.317908</v>
      </c>
      <c r="M206" s="252">
        <v>1760.613036913</v>
      </c>
      <c r="N206" s="252">
        <v>2427.844883030001</v>
      </c>
      <c r="O206" s="252">
        <v>329.7641029487609</v>
      </c>
      <c r="P206" s="253"/>
      <c r="Q206" s="250"/>
      <c r="R206" s="2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59"/>
      <c r="AV206" s="159"/>
      <c r="AW206" s="159"/>
    </row>
    <row r="207" ht="12.75" customHeight="1">
      <c r="A207" s="210">
        <v>2011</v>
      </c>
      <c r="B207" t="s" s="211">
        <v>168</v>
      </c>
      <c r="C207" s="251">
        <v>3309.666032859146</v>
      </c>
      <c r="D207" s="252">
        <v>3097.934334897173</v>
      </c>
      <c r="E207" s="252">
        <v>211.7316979619726</v>
      </c>
      <c r="F207" s="251">
        <v>7211.383178696728</v>
      </c>
      <c r="G207" s="252">
        <v>1785.473438</v>
      </c>
      <c r="H207" s="192">
        <v>2937.811207678928</v>
      </c>
      <c r="I207" s="252">
        <v>4850.313682696828</v>
      </c>
      <c r="J207" s="252">
        <v>1527.7580865488</v>
      </c>
      <c r="K207" s="252">
        <v>575.5960579999</v>
      </c>
      <c r="L207" s="252">
        <v>282.910439</v>
      </c>
      <c r="M207" s="252">
        <v>1592.217709587</v>
      </c>
      <c r="N207" s="252">
        <v>2269.647717056</v>
      </c>
      <c r="O207" s="252">
        <v>289.8774202214335</v>
      </c>
      <c r="P207" s="253"/>
      <c r="Q207" s="250"/>
      <c r="R207" s="267"/>
      <c r="S207" s="270"/>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59"/>
      <c r="AV207" s="159"/>
      <c r="AW207" s="159"/>
    </row>
    <row r="208" ht="12.75" customHeight="1">
      <c r="A208" s="210">
        <v>2011</v>
      </c>
      <c r="B208" t="s" s="211">
        <v>169</v>
      </c>
      <c r="C208" s="251">
        <v>3688.607002249471</v>
      </c>
      <c r="D208" s="252">
        <v>3481.966189098069</v>
      </c>
      <c r="E208" s="252">
        <v>206.6408131514027</v>
      </c>
      <c r="F208" s="251">
        <v>6520.741984493697</v>
      </c>
      <c r="G208" s="252">
        <v>1937.838398</v>
      </c>
      <c r="H208" s="192">
        <v>1661.789461156505</v>
      </c>
      <c r="I208" s="252">
        <v>3935.674199998698</v>
      </c>
      <c r="J208" s="252">
        <v>2164.1729570113</v>
      </c>
      <c r="K208" s="252">
        <v>647.229386495</v>
      </c>
      <c r="L208" s="252">
        <v>444.903286</v>
      </c>
      <c r="M208" s="252">
        <v>1947.712690119107</v>
      </c>
      <c r="N208" s="252">
        <v>2259.750572445</v>
      </c>
      <c r="O208" s="252">
        <v>267.8393674919232</v>
      </c>
      <c r="P208" s="253"/>
      <c r="Q208" s="250"/>
      <c r="R208" s="2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59"/>
      <c r="AV208" s="159"/>
      <c r="AW208" s="159"/>
    </row>
    <row r="209" ht="12.75" customHeight="1">
      <c r="A209" s="210">
        <v>2011</v>
      </c>
      <c r="B209" t="s" s="211">
        <v>170</v>
      </c>
      <c r="C209" s="251">
        <v>4308.561501720832</v>
      </c>
      <c r="D209" s="252">
        <v>4016.928062091572</v>
      </c>
      <c r="E209" s="252">
        <v>291.6334396292603</v>
      </c>
      <c r="F209" s="251">
        <v>6553.084292029740</v>
      </c>
      <c r="G209" s="252">
        <v>1494.942841</v>
      </c>
      <c r="H209" s="192">
        <v>2092.453957611741</v>
      </c>
      <c r="I209" s="252">
        <v>4538.513081000740</v>
      </c>
      <c r="J209" s="252">
        <v>2534.62106205</v>
      </c>
      <c r="K209" s="252">
        <v>519.6283700290001</v>
      </c>
      <c r="L209" s="252">
        <v>260.392918</v>
      </c>
      <c r="M209" s="252">
        <v>2155.260748355001</v>
      </c>
      <c r="N209" s="252">
        <v>2325.934261723</v>
      </c>
      <c r="O209" s="252">
        <v>253.5785522973677</v>
      </c>
      <c r="P209" s="253"/>
      <c r="Q209" s="250"/>
      <c r="R209" s="267"/>
      <c r="S209" s="167"/>
      <c r="T209" s="167"/>
      <c r="U209" s="167"/>
      <c r="V209" s="167"/>
      <c r="W209" s="167"/>
      <c r="X209" s="167"/>
      <c r="Y209" s="167"/>
      <c r="Z209" s="167"/>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59"/>
      <c r="AV209" s="159"/>
      <c r="AW209" s="159"/>
    </row>
    <row r="210" ht="12.75" customHeight="1">
      <c r="A210" s="210">
        <v>2011</v>
      </c>
      <c r="B210" t="s" s="211">
        <v>171</v>
      </c>
      <c r="C210" s="251">
        <v>4318.638369475069</v>
      </c>
      <c r="D210" s="252">
        <v>4038.728442416364</v>
      </c>
      <c r="E210" s="252">
        <v>279.9099270587055</v>
      </c>
      <c r="F210" s="251">
        <v>6443.247980118796</v>
      </c>
      <c r="G210" s="252">
        <v>1361.653268</v>
      </c>
      <c r="H210" s="192">
        <v>2672.138468018746</v>
      </c>
      <c r="I210" s="252">
        <v>4622.093830062796</v>
      </c>
      <c r="J210" s="252">
        <v>2400.715991917050</v>
      </c>
      <c r="K210" s="252">
        <v>459.500882056</v>
      </c>
      <c r="L210" s="252">
        <v>303.993431</v>
      </c>
      <c r="M210" s="252">
        <v>2381.827556223</v>
      </c>
      <c r="N210" s="252">
        <v>2086.574377406</v>
      </c>
      <c r="O210" s="252">
        <v>183.3036273925094</v>
      </c>
      <c r="P210" s="253"/>
      <c r="Q210" s="250"/>
      <c r="R210" s="2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59"/>
      <c r="AV210" s="159"/>
      <c r="AW210" s="159"/>
    </row>
    <row r="211" ht="12.75" customHeight="1">
      <c r="A211" s="212">
        <v>2011</v>
      </c>
      <c r="B211" t="s" s="213">
        <v>99</v>
      </c>
      <c r="C211" s="254">
        <v>4321.386305119561</v>
      </c>
      <c r="D211" s="255">
        <v>4039.191809484767</v>
      </c>
      <c r="E211" s="255">
        <v>282.1944956347945</v>
      </c>
      <c r="F211" s="254">
        <v>6126.078530129206</v>
      </c>
      <c r="G211" s="255">
        <v>1446.223555</v>
      </c>
      <c r="H211" s="216">
        <v>456.3182384922065</v>
      </c>
      <c r="I211" s="255">
        <v>4188.757909545207</v>
      </c>
      <c r="J211" s="255">
        <v>3199.745713079999</v>
      </c>
      <c r="K211" s="255">
        <v>491.097065584</v>
      </c>
      <c r="L211" s="255">
        <v>367.088982</v>
      </c>
      <c r="M211" s="255">
        <v>1797.398803305</v>
      </c>
      <c r="N211" s="255">
        <v>2454.100844862</v>
      </c>
      <c r="O211" s="255">
        <v>261.6590688266703</v>
      </c>
      <c r="P211" s="253"/>
      <c r="Q211" s="250"/>
      <c r="R211" s="267"/>
      <c r="S211" s="167"/>
      <c r="T211" s="167"/>
      <c r="U211" s="167"/>
      <c r="V211" s="167"/>
      <c r="W211" s="167"/>
      <c r="X211" s="167"/>
      <c r="Y211" s="167"/>
      <c r="Z211" s="167"/>
      <c r="AA211" s="167"/>
      <c r="AB211" s="167"/>
      <c r="AC211" s="167"/>
      <c r="AD211" s="167"/>
      <c r="AE211" s="167"/>
      <c r="AF211" s="167"/>
      <c r="AG211" s="167"/>
      <c r="AH211" s="167"/>
      <c r="AI211" s="167"/>
      <c r="AJ211" s="167"/>
      <c r="AK211" s="167"/>
      <c r="AL211" s="167"/>
      <c r="AM211" s="167"/>
      <c r="AN211" s="167"/>
      <c r="AO211" s="167"/>
      <c r="AP211" s="167"/>
      <c r="AQ211" s="167"/>
      <c r="AR211" s="167"/>
      <c r="AS211" s="167"/>
      <c r="AT211" s="167"/>
      <c r="AU211" s="159"/>
      <c r="AV211" s="159"/>
      <c r="AW211" s="159"/>
    </row>
    <row r="212" ht="12.75" customHeight="1">
      <c r="A212" s="217">
        <v>2012</v>
      </c>
      <c r="B212" t="s" s="218">
        <v>100</v>
      </c>
      <c r="C212" s="274">
        <v>4397.224001395141</v>
      </c>
      <c r="D212" s="275">
        <v>4100.702639398045</v>
      </c>
      <c r="E212" s="275">
        <v>296.5213619970959</v>
      </c>
      <c r="F212" s="274">
        <v>6850.050073934903</v>
      </c>
      <c r="G212" s="275">
        <v>1082.361889</v>
      </c>
      <c r="H212" s="221">
        <v>1932.512811880947</v>
      </c>
      <c r="I212" s="275">
        <v>5344.383232858903</v>
      </c>
      <c r="J212" s="275">
        <v>2904.151737756</v>
      </c>
      <c r="K212" s="275">
        <v>423.304952076</v>
      </c>
      <c r="L212" s="275">
        <v>153.762668</v>
      </c>
      <c r="M212" s="275">
        <v>1831.114320875044</v>
      </c>
      <c r="N212" s="275">
        <v>2608.375288173001</v>
      </c>
      <c r="O212" s="275">
        <v>235.5805971470439</v>
      </c>
      <c r="P212" s="253"/>
      <c r="Q212" s="250"/>
      <c r="R212" s="267"/>
      <c r="S212" s="167"/>
      <c r="T212" s="167"/>
      <c r="U212" s="167"/>
      <c r="V212" s="167"/>
      <c r="W212" s="167"/>
      <c r="X212" s="167"/>
      <c r="Y212" s="167"/>
      <c r="Z212" s="167"/>
      <c r="AA212" s="167"/>
      <c r="AB212" s="167"/>
      <c r="AC212" s="167"/>
      <c r="AD212" s="167"/>
      <c r="AE212" s="167"/>
      <c r="AF212" s="167"/>
      <c r="AG212" s="167"/>
      <c r="AH212" s="167"/>
      <c r="AI212" s="167"/>
      <c r="AJ212" s="167"/>
      <c r="AK212" s="167"/>
      <c r="AL212" s="167"/>
      <c r="AM212" s="167"/>
      <c r="AN212" s="167"/>
      <c r="AO212" s="167"/>
      <c r="AP212" s="167"/>
      <c r="AQ212" s="167"/>
      <c r="AR212" s="167"/>
      <c r="AS212" s="167"/>
      <c r="AT212" s="167"/>
      <c r="AU212" s="159"/>
      <c r="AV212" s="159"/>
      <c r="AW212" s="159"/>
    </row>
    <row r="213" ht="12.75" customHeight="1">
      <c r="A213" s="210">
        <v>2012</v>
      </c>
      <c r="B213" t="s" s="211">
        <v>86</v>
      </c>
      <c r="C213" s="276">
        <v>4003.628199856907</v>
      </c>
      <c r="D213" s="277">
        <v>3748.969424462442</v>
      </c>
      <c r="E213" s="277">
        <v>254.6587753944657</v>
      </c>
      <c r="F213" s="276">
        <v>6707.651860811535</v>
      </c>
      <c r="G213" s="277">
        <v>1909.790586</v>
      </c>
      <c r="H213" s="192">
        <v>1691.947040229286</v>
      </c>
      <c r="I213" s="277">
        <v>4308.323907357535</v>
      </c>
      <c r="J213" s="277">
        <v>2189.302895352</v>
      </c>
      <c r="K213" s="277">
        <v>489.537367454</v>
      </c>
      <c r="L213" s="277">
        <v>108.654066</v>
      </c>
      <c r="M213" s="277">
        <v>1873.723507177752</v>
      </c>
      <c r="N213" s="277">
        <v>2681.680780408001</v>
      </c>
      <c r="O213" s="277">
        <v>190.9306719998336</v>
      </c>
      <c r="P213" s="253"/>
      <c r="Q213" s="250"/>
      <c r="R213" s="2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59"/>
      <c r="AV213" s="159"/>
      <c r="AW213" s="159"/>
    </row>
    <row r="214" ht="12.75" customHeight="1">
      <c r="A214" s="210">
        <v>2012</v>
      </c>
      <c r="B214" t="s" s="211">
        <v>164</v>
      </c>
      <c r="C214" s="276">
        <v>4203.001577390779</v>
      </c>
      <c r="D214" s="277">
        <v>3914.154919401245</v>
      </c>
      <c r="E214" s="277">
        <v>288.8466579895343</v>
      </c>
      <c r="F214" s="276">
        <v>6725.905307142465</v>
      </c>
      <c r="G214" s="277">
        <v>1716.551147</v>
      </c>
      <c r="H214" s="192">
        <v>1581.055008987057</v>
      </c>
      <c r="I214" s="277">
        <v>4437.155356142465</v>
      </c>
      <c r="J214" s="277">
        <v>2501.654337432</v>
      </c>
      <c r="K214" s="277">
        <v>572.198804</v>
      </c>
      <c r="L214" s="277">
        <v>69.43677300000006</v>
      </c>
      <c r="M214" s="277">
        <v>1830.691332441592</v>
      </c>
      <c r="N214" s="277">
        <v>2687.899373165</v>
      </c>
      <c r="O214" s="277">
        <v>227.5186382988303</v>
      </c>
      <c r="P214" s="253"/>
      <c r="Q214" s="250"/>
      <c r="R214" s="2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59"/>
      <c r="AV214" s="159"/>
      <c r="AW214" s="159"/>
    </row>
    <row r="215" ht="12.75" customHeight="1">
      <c r="A215" s="210">
        <v>2012</v>
      </c>
      <c r="B215" t="s" s="211">
        <v>165</v>
      </c>
      <c r="C215" s="276">
        <v>4057.790689053663</v>
      </c>
      <c r="D215" s="277">
        <v>3792.817684351910</v>
      </c>
      <c r="E215" s="277">
        <v>264.9730047017534</v>
      </c>
      <c r="F215" s="276">
        <v>6952.948297134248</v>
      </c>
      <c r="G215" s="277">
        <v>1388.941079</v>
      </c>
      <c r="H215" s="192">
        <v>2292.278460685646</v>
      </c>
      <c r="I215" s="277">
        <v>5018.544058134247</v>
      </c>
      <c r="J215" s="277">
        <v>2263.187255936</v>
      </c>
      <c r="K215" s="277">
        <v>545.46316</v>
      </c>
      <c r="L215" s="277">
        <v>98.55128399999995</v>
      </c>
      <c r="M215" s="277">
        <v>1720.520892778399</v>
      </c>
      <c r="N215" s="277">
        <v>2630.511110291</v>
      </c>
      <c r="O215" s="277">
        <v>193.6034384058698</v>
      </c>
      <c r="P215" s="253"/>
      <c r="Q215" s="250"/>
      <c r="R215" s="2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59"/>
      <c r="AV215" s="159"/>
      <c r="AW215" s="159"/>
    </row>
    <row r="216" ht="12.75" customHeight="1">
      <c r="A216" s="210">
        <v>2012</v>
      </c>
      <c r="B216" t="s" s="211">
        <v>156</v>
      </c>
      <c r="C216" s="276">
        <v>3852.210704000790</v>
      </c>
      <c r="D216" s="277">
        <v>3617.680539117776</v>
      </c>
      <c r="E216" s="277">
        <v>234.5301648830137</v>
      </c>
      <c r="F216" s="276">
        <v>6757.829144336985</v>
      </c>
      <c r="G216" s="277">
        <v>1045.513581</v>
      </c>
      <c r="H216" s="192">
        <v>1630.543658728955</v>
      </c>
      <c r="I216" s="277">
        <v>5173.700381336986</v>
      </c>
      <c r="J216" s="277">
        <v>2656.203156120001</v>
      </c>
      <c r="K216" s="277">
        <v>538.615182</v>
      </c>
      <c r="L216" s="277">
        <v>58.59309400000001</v>
      </c>
      <c r="M216" s="277">
        <v>1573.015817679969</v>
      </c>
      <c r="N216" s="277">
        <v>2939.991472168</v>
      </c>
      <c r="O216" s="277">
        <v>217.122795847744</v>
      </c>
      <c r="P216" s="253"/>
      <c r="Q216" s="250"/>
      <c r="R216" s="2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59"/>
      <c r="AV216" s="159"/>
      <c r="AW216" s="159"/>
    </row>
    <row r="217" ht="12.75" customHeight="1">
      <c r="A217" s="210">
        <v>2012</v>
      </c>
      <c r="B217" t="s" s="211">
        <v>166</v>
      </c>
      <c r="C217" s="276">
        <v>3901.674280985880</v>
      </c>
      <c r="D217" s="277">
        <v>3700.498792245058</v>
      </c>
      <c r="E217" s="277">
        <v>201.1754887408219</v>
      </c>
      <c r="F217" s="276">
        <v>5846.721675319178</v>
      </c>
      <c r="G217" s="277">
        <v>919.1296340000002</v>
      </c>
      <c r="H217" s="192">
        <v>1655.239751224948</v>
      </c>
      <c r="I217" s="277">
        <v>4437.226108319178</v>
      </c>
      <c r="J217" s="277">
        <v>2820.13266426</v>
      </c>
      <c r="K217" s="277">
        <v>490.365933</v>
      </c>
      <c r="L217" s="277">
        <v>79.96263099999999</v>
      </c>
      <c r="M217" s="277">
        <v>2247.833331621770</v>
      </c>
      <c r="N217" s="277">
        <v>2620.090326456</v>
      </c>
      <c r="O217" s="277">
        <v>234.5385190880292</v>
      </c>
      <c r="P217" s="253"/>
      <c r="Q217" s="250"/>
      <c r="R217" s="267"/>
      <c r="S217" s="167"/>
      <c r="T217" s="167"/>
      <c r="U217" s="167"/>
      <c r="V217" s="167"/>
      <c r="W217" s="167"/>
      <c r="X217" s="167"/>
      <c r="Y217" s="167"/>
      <c r="Z217" s="167"/>
      <c r="AA217" s="167"/>
      <c r="AB217" s="167"/>
      <c r="AC217" s="167"/>
      <c r="AD217" s="167"/>
      <c r="AE217" s="167"/>
      <c r="AF217" s="167"/>
      <c r="AG217" s="167"/>
      <c r="AH217" s="167"/>
      <c r="AI217" s="167"/>
      <c r="AJ217" s="167"/>
      <c r="AK217" s="167"/>
      <c r="AL217" s="167"/>
      <c r="AM217" s="167"/>
      <c r="AN217" s="167"/>
      <c r="AO217" s="167"/>
      <c r="AP217" s="167"/>
      <c r="AQ217" s="167"/>
      <c r="AR217" s="167"/>
      <c r="AS217" s="167"/>
      <c r="AT217" s="167"/>
      <c r="AU217" s="159"/>
      <c r="AV217" s="159"/>
      <c r="AW217" s="159"/>
    </row>
    <row r="218" ht="12.75" customHeight="1">
      <c r="A218" s="210">
        <v>2012</v>
      </c>
      <c r="B218" t="s" s="211">
        <v>167</v>
      </c>
      <c r="C218" s="276">
        <v>4004.360670455844</v>
      </c>
      <c r="D218" s="277">
        <v>3821.378949795351</v>
      </c>
      <c r="E218" s="277">
        <v>182.9817206604932</v>
      </c>
      <c r="F218" s="276">
        <v>6848.340777306377</v>
      </c>
      <c r="G218" s="277">
        <v>1461.370588126</v>
      </c>
      <c r="H218" s="192">
        <v>1690.536874215567</v>
      </c>
      <c r="I218" s="277">
        <v>4942.449757210377</v>
      </c>
      <c r="J218" s="277">
        <v>2787.536485092</v>
      </c>
      <c r="K218" s="277">
        <v>444.52043197</v>
      </c>
      <c r="L218" s="277">
        <v>107.567554919820</v>
      </c>
      <c r="M218" s="277">
        <v>1990.076478497534</v>
      </c>
      <c r="N218" s="277">
        <v>2791.405753450524</v>
      </c>
      <c r="O218" s="277">
        <v>220.783918037058</v>
      </c>
      <c r="P218" s="253"/>
      <c r="Q218" s="250"/>
      <c r="R218" s="2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59"/>
      <c r="AV218" s="159"/>
      <c r="AW218" s="159"/>
    </row>
    <row r="219" ht="12.75" customHeight="1">
      <c r="A219" s="210">
        <v>2012</v>
      </c>
      <c r="B219" t="s" s="211">
        <v>168</v>
      </c>
      <c r="C219" s="276">
        <v>3322.831943854692</v>
      </c>
      <c r="D219" s="277">
        <v>3187.740722130308</v>
      </c>
      <c r="E219" s="277">
        <v>135.0912217243836</v>
      </c>
      <c r="F219" s="276">
        <v>6479.121251699087</v>
      </c>
      <c r="G219" s="277">
        <v>1185.6670657668</v>
      </c>
      <c r="H219" s="192">
        <v>2537.209695484722</v>
      </c>
      <c r="I219" s="277">
        <v>4875.288585847487</v>
      </c>
      <c r="J219" s="277">
        <v>2076.24071106</v>
      </c>
      <c r="K219" s="277">
        <v>418.1656000848</v>
      </c>
      <c r="L219" s="277">
        <v>178.874632587674</v>
      </c>
      <c r="M219" s="277">
        <v>2074.874165465340</v>
      </c>
      <c r="N219" s="277">
        <v>2576.003312265230</v>
      </c>
      <c r="O219" s="277">
        <v>231.2180090529963</v>
      </c>
      <c r="P219" s="253"/>
      <c r="Q219" s="250"/>
      <c r="R219" s="2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59"/>
      <c r="AV219" s="159"/>
      <c r="AW219" s="159"/>
    </row>
    <row r="220" ht="12.75" customHeight="1">
      <c r="A220" s="210">
        <v>2012</v>
      </c>
      <c r="B220" t="s" s="211">
        <v>169</v>
      </c>
      <c r="C220" s="276">
        <v>2423.882243255810</v>
      </c>
      <c r="D220" s="278">
        <v>2352.064680991974</v>
      </c>
      <c r="E220" s="278">
        <v>71.81756226383561</v>
      </c>
      <c r="F220" s="276">
        <v>5163.851614871664</v>
      </c>
      <c r="G220" s="278">
        <v>766.2005410000002</v>
      </c>
      <c r="H220" s="192">
        <v>2790.707461217695</v>
      </c>
      <c r="I220" s="278">
        <v>4004.902522685165</v>
      </c>
      <c r="J220" s="278">
        <v>1928.50230532</v>
      </c>
      <c r="K220" s="278">
        <v>392.7485511865</v>
      </c>
      <c r="L220" s="278">
        <v>57.2266839808</v>
      </c>
      <c r="M220" s="278">
        <v>2574.553261085813</v>
      </c>
      <c r="N220" s="278">
        <v>2195.767884438982</v>
      </c>
      <c r="O220" s="278">
        <v>246.2563214570453</v>
      </c>
      <c r="P220" s="253"/>
      <c r="Q220" s="250"/>
      <c r="R220" s="267"/>
      <c r="S220" s="167"/>
      <c r="T220" s="167"/>
      <c r="U220" s="167"/>
      <c r="V220" s="167"/>
      <c r="W220" s="167"/>
      <c r="X220" s="167"/>
      <c r="Y220" s="167"/>
      <c r="Z220" s="167"/>
      <c r="AA220" s="167"/>
      <c r="AB220" s="167"/>
      <c r="AC220" s="167"/>
      <c r="AD220" s="167"/>
      <c r="AE220" s="167"/>
      <c r="AF220" s="167"/>
      <c r="AG220" s="167"/>
      <c r="AH220" s="167"/>
      <c r="AI220" s="167"/>
      <c r="AJ220" s="167"/>
      <c r="AK220" s="167"/>
      <c r="AL220" s="167"/>
      <c r="AM220" s="167"/>
      <c r="AN220" s="167"/>
      <c r="AO220" s="167"/>
      <c r="AP220" s="167"/>
      <c r="AQ220" s="167"/>
      <c r="AR220" s="167"/>
      <c r="AS220" s="167"/>
      <c r="AT220" s="167"/>
      <c r="AU220" s="159"/>
      <c r="AV220" s="159"/>
      <c r="AW220" s="159"/>
    </row>
    <row r="221" ht="12.75" customHeight="1">
      <c r="A221" s="210">
        <v>2012</v>
      </c>
      <c r="B221" t="s" s="211">
        <v>170</v>
      </c>
      <c r="C221" s="276">
        <v>2896.367396727518</v>
      </c>
      <c r="D221" s="278">
        <v>2738.420666860942</v>
      </c>
      <c r="E221" s="278">
        <v>157.9467298665753</v>
      </c>
      <c r="F221" s="276">
        <v>4986.145946431425</v>
      </c>
      <c r="G221" s="278">
        <v>749.5839909999996</v>
      </c>
      <c r="H221" s="192">
        <v>2914.082253699040</v>
      </c>
      <c r="I221" s="278">
        <v>3996.407845431425</v>
      </c>
      <c r="J221" s="278">
        <v>2043.99544862</v>
      </c>
      <c r="K221" s="278">
        <v>240.15411</v>
      </c>
      <c r="L221" s="278">
        <v>72.10209599999997</v>
      </c>
      <c r="M221" s="278">
        <v>2849.733935180615</v>
      </c>
      <c r="N221" s="278">
        <v>2056.116092293</v>
      </c>
      <c r="O221" s="278">
        <v>238.2492466384443</v>
      </c>
      <c r="P221" s="253"/>
      <c r="Q221" s="250"/>
      <c r="R221" s="2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59"/>
      <c r="AV221" s="159"/>
      <c r="AW221" s="159"/>
    </row>
    <row r="222" ht="12.75" customHeight="1">
      <c r="A222" s="210">
        <v>2012</v>
      </c>
      <c r="B222" t="s" s="211">
        <v>171</v>
      </c>
      <c r="C222" s="276">
        <v>3554.973729135426</v>
      </c>
      <c r="D222" s="278">
        <v>3360.002961683919</v>
      </c>
      <c r="E222" s="278">
        <v>194.9707674515068</v>
      </c>
      <c r="F222" s="276">
        <v>5425.287641134244</v>
      </c>
      <c r="G222" s="278">
        <v>775.750597647350</v>
      </c>
      <c r="H222" s="192">
        <v>3451.744289229729</v>
      </c>
      <c r="I222" s="278">
        <v>4402.920699486894</v>
      </c>
      <c r="J222" s="278">
        <v>2273.485921163001</v>
      </c>
      <c r="K222" s="278">
        <v>246.616344</v>
      </c>
      <c r="L222" s="278">
        <v>35.420147</v>
      </c>
      <c r="M222" s="278">
        <v>2764.752366553871</v>
      </c>
      <c r="N222" s="278">
        <v>1653.639052648036</v>
      </c>
      <c r="O222" s="278">
        <v>201.9980715195665</v>
      </c>
      <c r="P222" s="253"/>
      <c r="Q222" s="250"/>
      <c r="R222" s="2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59"/>
      <c r="AV222" s="159"/>
      <c r="AW222" s="159"/>
    </row>
    <row r="223" ht="12.75" customHeight="1">
      <c r="A223" s="212">
        <v>2012</v>
      </c>
      <c r="B223" t="s" s="213">
        <v>99</v>
      </c>
      <c r="C223" s="279">
        <v>3942.861994345112</v>
      </c>
      <c r="D223" s="280">
        <v>3717.963075188126</v>
      </c>
      <c r="E223" s="280">
        <v>224.8989191569864</v>
      </c>
      <c r="F223" s="279">
        <v>5552.967086727514</v>
      </c>
      <c r="G223" s="280">
        <v>820.2456539999998</v>
      </c>
      <c r="H223" s="216">
        <v>1663.981611846256</v>
      </c>
      <c r="I223" s="280">
        <v>4398.971704391014</v>
      </c>
      <c r="J223" s="280">
        <v>3381.91491732</v>
      </c>
      <c r="K223" s="280">
        <v>333.7497283365</v>
      </c>
      <c r="L223" s="280">
        <v>99.76667846509997</v>
      </c>
      <c r="M223" s="280">
        <v>2875.797249635875</v>
      </c>
      <c r="N223" s="280">
        <v>2462.855474732034</v>
      </c>
      <c r="O223" s="280">
        <v>225.5012605372992</v>
      </c>
      <c r="P223" s="167"/>
      <c r="Q223" s="250"/>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59"/>
      <c r="AV223" s="159"/>
      <c r="AW223" s="159"/>
    </row>
    <row r="224" ht="12.75" customHeight="1">
      <c r="A224" s="217">
        <v>2013</v>
      </c>
      <c r="B224" t="s" s="218">
        <v>100</v>
      </c>
      <c r="C224" s="274">
        <v>3913.255189078171</v>
      </c>
      <c r="D224" s="275">
        <v>3725.0195700905</v>
      </c>
      <c r="E224" s="275">
        <v>188.2356189876712</v>
      </c>
      <c r="F224" s="274">
        <v>5234.323657927329</v>
      </c>
      <c r="G224" s="275">
        <v>918.7248290655999</v>
      </c>
      <c r="H224" s="221">
        <v>1212.133680533302</v>
      </c>
      <c r="I224" s="275">
        <v>3700.342674861729</v>
      </c>
      <c r="J224" s="275">
        <v>2772.8933137</v>
      </c>
      <c r="K224" s="275">
        <v>615.2561540000002</v>
      </c>
      <c r="L224" s="275">
        <v>172.569699</v>
      </c>
      <c r="M224" s="275">
        <v>2280.423699385</v>
      </c>
      <c r="N224" s="275">
        <v>2438.425835013426</v>
      </c>
      <c r="O224" s="275">
        <v>224.341694904309</v>
      </c>
      <c r="P224" s="167"/>
      <c r="Q224" s="250"/>
      <c r="R224" s="253"/>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59"/>
      <c r="AV224" s="159"/>
      <c r="AW224" s="159"/>
    </row>
    <row r="225" ht="12.75" customHeight="1">
      <c r="A225" s="210">
        <v>2013</v>
      </c>
      <c r="B225" t="s" s="211">
        <v>86</v>
      </c>
      <c r="C225" s="276">
        <v>3217.105973256330</v>
      </c>
      <c r="D225" s="277">
        <v>3001.956308653042</v>
      </c>
      <c r="E225" s="277">
        <v>215.1496646032877</v>
      </c>
      <c r="F225" s="276">
        <v>5954.398971494613</v>
      </c>
      <c r="G225" s="277">
        <v>796.8196829997</v>
      </c>
      <c r="H225" s="192">
        <v>2018.386869001004</v>
      </c>
      <c r="I225" s="277">
        <v>4663.435230276713</v>
      </c>
      <c r="J225" s="277">
        <v>2927.839934430001</v>
      </c>
      <c r="K225" s="277">
        <v>494.1440582182</v>
      </c>
      <c r="L225" s="277">
        <v>122.543313</v>
      </c>
      <c r="M225" s="277">
        <v>2202.164901939829</v>
      </c>
      <c r="N225" s="277">
        <v>2290.974074003736</v>
      </c>
      <c r="O225" s="277">
        <v>212.9206152045227</v>
      </c>
      <c r="P225" s="167"/>
      <c r="Q225" s="250"/>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59"/>
      <c r="AV225" s="159"/>
      <c r="AW225" s="159"/>
    </row>
    <row r="226" ht="12.75" customHeight="1">
      <c r="A226" s="210">
        <v>2013</v>
      </c>
      <c r="B226" t="s" s="211">
        <v>164</v>
      </c>
      <c r="C226" s="276">
        <v>3470.103104938305</v>
      </c>
      <c r="D226" s="277">
        <v>3279.372557267073</v>
      </c>
      <c r="E226" s="277">
        <v>190.7305476712329</v>
      </c>
      <c r="F226" s="276">
        <v>6081.089711247707</v>
      </c>
      <c r="G226" s="277">
        <v>1013.7301995923</v>
      </c>
      <c r="H226" s="192">
        <v>1993.571195063283</v>
      </c>
      <c r="I226" s="277">
        <v>4516.347210830366</v>
      </c>
      <c r="J226" s="277">
        <v>2588.8723377</v>
      </c>
      <c r="K226" s="277">
        <v>551.0123008250416</v>
      </c>
      <c r="L226" s="277">
        <v>100.86434</v>
      </c>
      <c r="M226" s="277">
        <v>1896.134883375612</v>
      </c>
      <c r="N226" s="277">
        <v>2280.186522267737</v>
      </c>
      <c r="O226" s="277">
        <v>189.039403861370</v>
      </c>
      <c r="P226" s="167"/>
      <c r="Q226" s="250"/>
      <c r="R226" s="167"/>
      <c r="S226" s="167"/>
      <c r="T226" s="167"/>
      <c r="U226" s="167"/>
      <c r="V226" s="167"/>
      <c r="W226" s="167"/>
      <c r="X226" s="167"/>
      <c r="Y226" s="167"/>
      <c r="Z226" s="167"/>
      <c r="AA226" s="167"/>
      <c r="AB226" s="167"/>
      <c r="AC226" s="167"/>
      <c r="AD226" s="167"/>
      <c r="AE226" s="167"/>
      <c r="AF226" s="167"/>
      <c r="AG226" s="167"/>
      <c r="AH226" s="167"/>
      <c r="AI226" s="167"/>
      <c r="AJ226" s="167"/>
      <c r="AK226" s="167"/>
      <c r="AL226" s="167"/>
      <c r="AM226" s="167"/>
      <c r="AN226" s="167"/>
      <c r="AO226" s="167"/>
      <c r="AP226" s="167"/>
      <c r="AQ226" s="167"/>
      <c r="AR226" s="167"/>
      <c r="AS226" s="167"/>
      <c r="AT226" s="167"/>
      <c r="AU226" s="159"/>
      <c r="AV226" s="159"/>
      <c r="AW226" s="159"/>
    </row>
    <row r="227" ht="12.75" customHeight="1">
      <c r="A227" s="210">
        <v>2013</v>
      </c>
      <c r="B227" t="s" s="211">
        <v>165</v>
      </c>
      <c r="C227" s="276">
        <v>3449.730791128131</v>
      </c>
      <c r="D227" s="277">
        <v>3239.531404354501</v>
      </c>
      <c r="E227" s="277">
        <v>210.1993867736301</v>
      </c>
      <c r="F227" s="276">
        <v>6207.728873854378</v>
      </c>
      <c r="G227" s="277">
        <v>787.7352770548002</v>
      </c>
      <c r="H227" s="192">
        <v>2751.401581630073</v>
      </c>
      <c r="I227" s="277">
        <v>4932.231148267202</v>
      </c>
      <c r="J227" s="277">
        <v>2403.719918575</v>
      </c>
      <c r="K227" s="277">
        <v>487.762448532375</v>
      </c>
      <c r="L227" s="277">
        <v>87.61992100859999</v>
      </c>
      <c r="M227" s="277">
        <v>2146.701013154998</v>
      </c>
      <c r="N227" s="277">
        <v>2323.953188740902</v>
      </c>
      <c r="O227" s="277">
        <v>228.8963222296164</v>
      </c>
      <c r="P227" s="167"/>
      <c r="Q227" s="250"/>
      <c r="R227" s="167"/>
      <c r="S227" s="167"/>
      <c r="T227" s="167"/>
      <c r="U227" s="167"/>
      <c r="V227" s="167"/>
      <c r="W227" s="167"/>
      <c r="X227" s="167"/>
      <c r="Y227" s="167"/>
      <c r="Z227" s="167"/>
      <c r="AA227" s="167"/>
      <c r="AB227" s="167"/>
      <c r="AC227" s="167"/>
      <c r="AD227" s="167"/>
      <c r="AE227" s="167"/>
      <c r="AF227" s="167"/>
      <c r="AG227" s="167"/>
      <c r="AH227" s="167"/>
      <c r="AI227" s="167"/>
      <c r="AJ227" s="167"/>
      <c r="AK227" s="167"/>
      <c r="AL227" s="167"/>
      <c r="AM227" s="167"/>
      <c r="AN227" s="167"/>
      <c r="AO227" s="167"/>
      <c r="AP227" s="167"/>
      <c r="AQ227" s="167"/>
      <c r="AR227" s="167"/>
      <c r="AS227" s="167"/>
      <c r="AT227" s="167"/>
      <c r="AU227" s="159"/>
      <c r="AV227" s="159"/>
      <c r="AW227" s="159"/>
    </row>
    <row r="228" ht="12.75" customHeight="1">
      <c r="A228" s="210">
        <v>2013</v>
      </c>
      <c r="B228" t="s" s="211">
        <v>156</v>
      </c>
      <c r="C228" s="276">
        <v>3705.813469363546</v>
      </c>
      <c r="D228" s="277">
        <v>3450.245871017463</v>
      </c>
      <c r="E228" s="277">
        <v>255.5675983460822</v>
      </c>
      <c r="F228" s="276">
        <v>6161.404408678626</v>
      </c>
      <c r="G228" s="277">
        <v>833.3166058183999</v>
      </c>
      <c r="H228" s="192">
        <v>1943.112794205072</v>
      </c>
      <c r="I228" s="277">
        <v>4872.738717874826</v>
      </c>
      <c r="J228" s="277">
        <v>3093.651670868</v>
      </c>
      <c r="K228" s="277">
        <v>455.349084985401</v>
      </c>
      <c r="L228" s="277">
        <v>196.3385714174</v>
      </c>
      <c r="M228" s="277">
        <v>2348.526261817619</v>
      </c>
      <c r="N228" s="277">
        <v>2443.511028187374</v>
      </c>
      <c r="O228" s="277">
        <v>216.5824097931302</v>
      </c>
      <c r="P228" s="167"/>
      <c r="Q228" s="250"/>
      <c r="R228" s="167"/>
      <c r="S228" s="167"/>
      <c r="T228" s="167"/>
      <c r="U228" s="167"/>
      <c r="V228" s="167"/>
      <c r="W228" s="167"/>
      <c r="X228" s="167"/>
      <c r="Y228" s="167"/>
      <c r="Z228" s="167"/>
      <c r="AA228" s="167"/>
      <c r="AB228" s="167"/>
      <c r="AC228" s="167"/>
      <c r="AD228" s="167"/>
      <c r="AE228" s="167"/>
      <c r="AF228" s="167"/>
      <c r="AG228" s="167"/>
      <c r="AH228" s="167"/>
      <c r="AI228" s="167"/>
      <c r="AJ228" s="167"/>
      <c r="AK228" s="167"/>
      <c r="AL228" s="167"/>
      <c r="AM228" s="167"/>
      <c r="AN228" s="167"/>
      <c r="AO228" s="167"/>
      <c r="AP228" s="167"/>
      <c r="AQ228" s="167"/>
      <c r="AR228" s="167"/>
      <c r="AS228" s="167"/>
      <c r="AT228" s="167"/>
      <c r="AU228" s="159"/>
      <c r="AV228" s="159"/>
      <c r="AW228" s="159"/>
    </row>
    <row r="229" ht="12.75" customHeight="1">
      <c r="A229" s="210">
        <v>2013</v>
      </c>
      <c r="B229" t="s" s="211">
        <v>166</v>
      </c>
      <c r="C229" s="276">
        <v>3241.400446642040</v>
      </c>
      <c r="D229" s="277">
        <v>3038.920924844652</v>
      </c>
      <c r="E229" s="277">
        <v>202.4795217973873</v>
      </c>
      <c r="F229" s="276">
        <v>6139.712019439103</v>
      </c>
      <c r="G229" s="277">
        <v>543.3117479999999</v>
      </c>
      <c r="H229" s="192">
        <v>2951.204352863096</v>
      </c>
      <c r="I229" s="277">
        <v>4968.130846508402</v>
      </c>
      <c r="J229" s="277">
        <v>2789.650382959990</v>
      </c>
      <c r="K229" s="277">
        <v>628.2694249307009</v>
      </c>
      <c r="L229" s="277">
        <v>78.41910099999998</v>
      </c>
      <c r="M229" s="277">
        <v>2479.964547328927</v>
      </c>
      <c r="N229" s="277">
        <v>2257.090981944943</v>
      </c>
      <c r="O229" s="277">
        <v>231.470663608829</v>
      </c>
      <c r="P229" s="167"/>
      <c r="Q229" s="250"/>
      <c r="R229" s="167"/>
      <c r="S229" s="167"/>
      <c r="T229" s="167"/>
      <c r="U229" s="167"/>
      <c r="V229" s="167"/>
      <c r="W229" s="167"/>
      <c r="X229" s="167"/>
      <c r="Y229" s="167"/>
      <c r="Z229" s="167"/>
      <c r="AA229" s="167"/>
      <c r="AB229" s="167"/>
      <c r="AC229" s="167"/>
      <c r="AD229" s="167"/>
      <c r="AE229" s="167"/>
      <c r="AF229" s="167"/>
      <c r="AG229" s="167"/>
      <c r="AH229" s="167"/>
      <c r="AI229" s="167"/>
      <c r="AJ229" s="167"/>
      <c r="AK229" s="167"/>
      <c r="AL229" s="167"/>
      <c r="AM229" s="167"/>
      <c r="AN229" s="167"/>
      <c r="AO229" s="167"/>
      <c r="AP229" s="167"/>
      <c r="AQ229" s="167"/>
      <c r="AR229" s="167"/>
      <c r="AS229" s="167"/>
      <c r="AT229" s="167"/>
      <c r="AU229" s="159"/>
      <c r="AV229" s="159"/>
      <c r="AW229" s="159"/>
    </row>
    <row r="230" ht="12.75" customHeight="1">
      <c r="A230" s="210">
        <v>2013</v>
      </c>
      <c r="B230" t="s" s="211">
        <v>167</v>
      </c>
      <c r="C230" s="276">
        <v>3398.608700972002</v>
      </c>
      <c r="D230" s="277">
        <v>3183.516983793375</v>
      </c>
      <c r="E230" s="277">
        <v>215.091717178627</v>
      </c>
      <c r="F230" s="276">
        <v>6094.840791249063</v>
      </c>
      <c r="G230" s="277">
        <v>904.9215489556</v>
      </c>
      <c r="H230" s="192">
        <v>2155.592783160972</v>
      </c>
      <c r="I230" s="277">
        <v>4646.316302436863</v>
      </c>
      <c r="J230" s="277">
        <v>2420.813308748490</v>
      </c>
      <c r="K230" s="277">
        <v>543.6029398566</v>
      </c>
      <c r="L230" s="277">
        <v>147.1120927787999</v>
      </c>
      <c r="M230" s="277">
        <v>1906.193380684417</v>
      </c>
      <c r="N230" s="277">
        <v>2372.594438289618</v>
      </c>
      <c r="O230" s="277">
        <v>220.2392516830146</v>
      </c>
      <c r="P230" s="167"/>
      <c r="Q230" s="250"/>
      <c r="R230" s="167"/>
      <c r="S230" s="167"/>
      <c r="T230" s="167"/>
      <c r="U230" s="167"/>
      <c r="V230" s="167"/>
      <c r="W230" s="167"/>
      <c r="X230" s="167"/>
      <c r="Y230" s="167"/>
      <c r="Z230" s="167"/>
      <c r="AA230" s="167"/>
      <c r="AB230" s="167"/>
      <c r="AC230" s="167"/>
      <c r="AD230" s="167"/>
      <c r="AE230" s="167"/>
      <c r="AF230" s="167"/>
      <c r="AG230" s="167"/>
      <c r="AH230" s="167"/>
      <c r="AI230" s="167"/>
      <c r="AJ230" s="167"/>
      <c r="AK230" s="167"/>
      <c r="AL230" s="167"/>
      <c r="AM230" s="167"/>
      <c r="AN230" s="167"/>
      <c r="AO230" s="167"/>
      <c r="AP230" s="167"/>
      <c r="AQ230" s="167"/>
      <c r="AR230" s="167"/>
      <c r="AS230" s="167"/>
      <c r="AT230" s="167"/>
      <c r="AU230" s="159"/>
      <c r="AV230" s="159"/>
      <c r="AW230" s="159"/>
    </row>
    <row r="231" ht="12.75" customHeight="1">
      <c r="A231" s="210">
        <v>2013</v>
      </c>
      <c r="B231" t="s" s="211">
        <v>168</v>
      </c>
      <c r="C231" s="276">
        <v>2696.9359322272</v>
      </c>
      <c r="D231" s="277">
        <v>2540.767381071991</v>
      </c>
      <c r="E231" s="277">
        <v>156.1685511552092</v>
      </c>
      <c r="F231" s="276">
        <v>6063.472003573772</v>
      </c>
      <c r="G231" s="277">
        <v>751.7725175892001</v>
      </c>
      <c r="H231" s="192">
        <v>3064.494200573882</v>
      </c>
      <c r="I231" s="277">
        <v>4674.163485412501</v>
      </c>
      <c r="J231" s="277">
        <v>2176.637738446990</v>
      </c>
      <c r="K231" s="277">
        <v>637.5360005720704</v>
      </c>
      <c r="L231" s="277">
        <v>140.0752249004</v>
      </c>
      <c r="M231" s="277">
        <v>2331.087787865525</v>
      </c>
      <c r="N231" s="277">
        <v>2261.580109928826</v>
      </c>
      <c r="O231" s="277">
        <v>232.9438510150915</v>
      </c>
      <c r="P231" s="167"/>
      <c r="Q231" s="250"/>
      <c r="R231" s="167"/>
      <c r="S231" s="167"/>
      <c r="T231" s="167"/>
      <c r="U231" s="167"/>
      <c r="V231" s="167"/>
      <c r="W231" s="167"/>
      <c r="X231" s="167"/>
      <c r="Y231" s="167"/>
      <c r="Z231" s="167"/>
      <c r="AA231" s="167"/>
      <c r="AB231" s="167"/>
      <c r="AC231" s="167"/>
      <c r="AD231" s="167"/>
      <c r="AE231" s="167"/>
      <c r="AF231" s="167"/>
      <c r="AG231" s="167"/>
      <c r="AH231" s="167"/>
      <c r="AI231" s="167"/>
      <c r="AJ231" s="167"/>
      <c r="AK231" s="167"/>
      <c r="AL231" s="167"/>
      <c r="AM231" s="167"/>
      <c r="AN231" s="167"/>
      <c r="AO231" s="167"/>
      <c r="AP231" s="167"/>
      <c r="AQ231" s="167"/>
      <c r="AR231" s="167"/>
      <c r="AS231" s="167"/>
      <c r="AT231" s="167"/>
      <c r="AU231" s="159"/>
      <c r="AV231" s="159"/>
      <c r="AW231" s="159"/>
    </row>
    <row r="232" ht="12.75" customHeight="1">
      <c r="A232" s="210">
        <v>2013</v>
      </c>
      <c r="B232" t="s" s="211">
        <v>169</v>
      </c>
      <c r="C232" s="276">
        <v>3012.559784076298</v>
      </c>
      <c r="D232" s="277">
        <v>2922.548230146881</v>
      </c>
      <c r="E232" s="277">
        <v>90.01155392941699</v>
      </c>
      <c r="F232" s="276">
        <v>5354.372711011605</v>
      </c>
      <c r="G232" s="277">
        <v>660.5963783156599</v>
      </c>
      <c r="H232" s="192">
        <v>2563.089276451838</v>
      </c>
      <c r="I232" s="277">
        <v>4212.420218065065</v>
      </c>
      <c r="J232" s="277">
        <v>2430.665724299280</v>
      </c>
      <c r="K232" s="277">
        <v>481.3561146308799</v>
      </c>
      <c r="L232" s="277">
        <v>136.739969</v>
      </c>
      <c r="M232" s="277">
        <v>2520.881461989605</v>
      </c>
      <c r="N232" s="277">
        <v>2084.162824934431</v>
      </c>
      <c r="O232" s="277">
        <v>192.1033815963914</v>
      </c>
      <c r="P232" s="167"/>
      <c r="Q232" s="250"/>
      <c r="R232" s="167"/>
      <c r="S232" s="167"/>
      <c r="T232" s="167"/>
      <c r="U232" s="167"/>
      <c r="V232" s="167"/>
      <c r="W232" s="167"/>
      <c r="X232" s="167"/>
      <c r="Y232" s="167"/>
      <c r="Z232" s="167"/>
      <c r="AA232" s="167"/>
      <c r="AB232" s="167"/>
      <c r="AC232" s="167"/>
      <c r="AD232" s="167"/>
      <c r="AE232" s="167"/>
      <c r="AF232" s="167"/>
      <c r="AG232" s="167"/>
      <c r="AH232" s="167"/>
      <c r="AI232" s="167"/>
      <c r="AJ232" s="167"/>
      <c r="AK232" s="167"/>
      <c r="AL232" s="167"/>
      <c r="AM232" s="167"/>
      <c r="AN232" s="167"/>
      <c r="AO232" s="167"/>
      <c r="AP232" s="167"/>
      <c r="AQ232" s="167"/>
      <c r="AR232" s="167"/>
      <c r="AS232" s="167"/>
      <c r="AT232" s="167"/>
      <c r="AU232" s="159"/>
      <c r="AV232" s="159"/>
      <c r="AW232" s="159"/>
    </row>
    <row r="233" ht="12.75" customHeight="1">
      <c r="A233" s="210">
        <v>2013</v>
      </c>
      <c r="B233" t="s" s="211">
        <v>170</v>
      </c>
      <c r="C233" s="276">
        <v>3120.302054291220</v>
      </c>
      <c r="D233" s="277">
        <v>2951.033658454223</v>
      </c>
      <c r="E233" s="277">
        <v>169.2683958369973</v>
      </c>
      <c r="F233" s="276">
        <v>5388.964430897192</v>
      </c>
      <c r="G233" s="277">
        <v>1100.420169805670</v>
      </c>
      <c r="H233" s="192">
        <v>3119.468458493776</v>
      </c>
      <c r="I233" s="277">
        <v>3660.998659208602</v>
      </c>
      <c r="J233" s="277">
        <v>2221.9290848496</v>
      </c>
      <c r="K233" s="277">
        <v>627.545601882919</v>
      </c>
      <c r="L233" s="277">
        <v>61.68020396720001</v>
      </c>
      <c r="M233" s="277">
        <v>3038.288335322736</v>
      </c>
      <c r="N233" s="277">
        <v>1923.754849103682</v>
      </c>
      <c r="O233" s="277">
        <v>194.0206485963914</v>
      </c>
      <c r="P233" s="167"/>
      <c r="Q233" s="250"/>
      <c r="R233" s="167"/>
      <c r="S233" s="167"/>
      <c r="T233" s="167"/>
      <c r="U233" s="167"/>
      <c r="V233" s="167"/>
      <c r="W233" s="167"/>
      <c r="X233" s="167"/>
      <c r="Y233" s="167"/>
      <c r="Z233" s="167"/>
      <c r="AA233" s="167"/>
      <c r="AB233" s="167"/>
      <c r="AC233" s="167"/>
      <c r="AD233" s="167"/>
      <c r="AE233" s="167"/>
      <c r="AF233" s="167"/>
      <c r="AG233" s="167"/>
      <c r="AH233" s="167"/>
      <c r="AI233" s="167"/>
      <c r="AJ233" s="167"/>
      <c r="AK233" s="167"/>
      <c r="AL233" s="167"/>
      <c r="AM233" s="167"/>
      <c r="AN233" s="167"/>
      <c r="AO233" s="167"/>
      <c r="AP233" s="167"/>
      <c r="AQ233" s="167"/>
      <c r="AR233" s="167"/>
      <c r="AS233" s="167"/>
      <c r="AT233" s="167"/>
      <c r="AU233" s="159"/>
      <c r="AV233" s="159"/>
      <c r="AW233" s="159"/>
    </row>
    <row r="234" ht="12.75" customHeight="1">
      <c r="A234" s="210">
        <v>2013</v>
      </c>
      <c r="B234" t="s" s="211">
        <v>171</v>
      </c>
      <c r="C234" s="276">
        <v>3394.884684411271</v>
      </c>
      <c r="D234" s="277">
        <v>3259.497085559216</v>
      </c>
      <c r="E234" s="277">
        <v>135.3875988520548</v>
      </c>
      <c r="F234" s="276">
        <v>4761.028492502046</v>
      </c>
      <c r="G234" s="277">
        <v>619.7808719999999</v>
      </c>
      <c r="H234" s="192">
        <v>2519.774214021892</v>
      </c>
      <c r="I234" s="277">
        <v>3563.124731648446</v>
      </c>
      <c r="J234" s="277">
        <v>2804.892890499999</v>
      </c>
      <c r="K234" s="277">
        <v>578.1228888536</v>
      </c>
      <c r="L234" s="277">
        <v>101.5372964522</v>
      </c>
      <c r="M234" s="277">
        <v>3255.731395316061</v>
      </c>
      <c r="N234" s="277">
        <v>1970.774614844016</v>
      </c>
      <c r="O234" s="277">
        <v>195.8136935963914</v>
      </c>
      <c r="P234" s="167"/>
      <c r="Q234" s="250"/>
      <c r="R234" s="167"/>
      <c r="S234" s="167"/>
      <c r="T234" s="167"/>
      <c r="U234" s="167"/>
      <c r="V234" s="167"/>
      <c r="W234" s="167"/>
      <c r="X234" s="167"/>
      <c r="Y234" s="167"/>
      <c r="Z234" s="167"/>
      <c r="AA234" s="167"/>
      <c r="AB234" s="167"/>
      <c r="AC234" s="167"/>
      <c r="AD234" s="167"/>
      <c r="AE234" s="167"/>
      <c r="AF234" s="167"/>
      <c r="AG234" s="167"/>
      <c r="AH234" s="167"/>
      <c r="AI234" s="167"/>
      <c r="AJ234" s="167"/>
      <c r="AK234" s="167"/>
      <c r="AL234" s="167"/>
      <c r="AM234" s="167"/>
      <c r="AN234" s="167"/>
      <c r="AO234" s="167"/>
      <c r="AP234" s="167"/>
      <c r="AQ234" s="167"/>
      <c r="AR234" s="167"/>
      <c r="AS234" s="167"/>
      <c r="AT234" s="167"/>
      <c r="AU234" s="159"/>
      <c r="AV234" s="159"/>
      <c r="AW234" s="159"/>
    </row>
    <row r="235" ht="12.75" customHeight="1">
      <c r="A235" s="212">
        <v>2013</v>
      </c>
      <c r="B235" t="s" s="213">
        <v>99</v>
      </c>
      <c r="C235" s="279">
        <v>4025.693811363592</v>
      </c>
      <c r="D235" s="280">
        <v>3863.945940475483</v>
      </c>
      <c r="E235" s="280">
        <v>161.7478708881096</v>
      </c>
      <c r="F235" s="279">
        <v>5133.173026341590</v>
      </c>
      <c r="G235" s="280">
        <v>506.6415387464001</v>
      </c>
      <c r="H235" s="216">
        <v>1599.007726073869</v>
      </c>
      <c r="I235" s="280">
        <v>4059.644175012190</v>
      </c>
      <c r="J235" s="280">
        <v>3038.093931084</v>
      </c>
      <c r="K235" s="280">
        <v>566.8873125829999</v>
      </c>
      <c r="L235" s="280">
        <v>90.005174</v>
      </c>
      <c r="M235" s="280">
        <v>2363.264566769257</v>
      </c>
      <c r="N235" s="280">
        <v>2262.689223206577</v>
      </c>
      <c r="O235" s="280">
        <v>201.5568415963914</v>
      </c>
      <c r="P235" s="167"/>
      <c r="Q235" s="250"/>
      <c r="R235" s="167"/>
      <c r="S235" s="167"/>
      <c r="T235" s="167"/>
      <c r="U235" s="167"/>
      <c r="V235" s="167"/>
      <c r="W235" s="167"/>
      <c r="X235" s="167"/>
      <c r="Y235" s="167"/>
      <c r="Z235" s="167"/>
      <c r="AA235" s="167"/>
      <c r="AB235" s="167"/>
      <c r="AC235" s="167"/>
      <c r="AD235" s="167"/>
      <c r="AE235" s="167"/>
      <c r="AF235" s="167"/>
      <c r="AG235" s="167"/>
      <c r="AH235" s="167"/>
      <c r="AI235" s="167"/>
      <c r="AJ235" s="167"/>
      <c r="AK235" s="167"/>
      <c r="AL235" s="167"/>
      <c r="AM235" s="167"/>
      <c r="AN235" s="167"/>
      <c r="AO235" s="167"/>
      <c r="AP235" s="167"/>
      <c r="AQ235" s="167"/>
      <c r="AR235" s="167"/>
      <c r="AS235" s="167"/>
      <c r="AT235" s="167"/>
      <c r="AU235" s="159"/>
      <c r="AV235" s="159"/>
      <c r="AW235" s="159"/>
    </row>
    <row r="236" ht="12.75" customHeight="1">
      <c r="A236" s="217">
        <v>2014</v>
      </c>
      <c r="B236" t="s" s="218">
        <v>100</v>
      </c>
      <c r="C236" s="274">
        <v>3548.573828711068</v>
      </c>
      <c r="D236" s="275">
        <v>3326.333468398637</v>
      </c>
      <c r="E236" s="275">
        <v>222.2403603124301</v>
      </c>
      <c r="F236" s="274">
        <v>5255.186991369085</v>
      </c>
      <c r="G236" s="275">
        <v>716.2726190000001</v>
      </c>
      <c r="H236" s="221">
        <v>1885.769621184758</v>
      </c>
      <c r="I236" s="275">
        <v>4005.739630295433</v>
      </c>
      <c r="J236" s="275">
        <v>2291.0270187138</v>
      </c>
      <c r="K236" s="275">
        <v>533.1747420736525</v>
      </c>
      <c r="L236" s="275">
        <v>71.68037460377326</v>
      </c>
      <c r="M236" s="275">
        <v>2046.053044873676</v>
      </c>
      <c r="N236" s="275">
        <v>2336.490402740430</v>
      </c>
      <c r="O236" s="275">
        <v>190.2246458681315</v>
      </c>
      <c r="P236" s="167"/>
      <c r="Q236" s="250"/>
      <c r="R236" s="167"/>
      <c r="S236" s="167"/>
      <c r="T236" s="167"/>
      <c r="U236" s="167"/>
      <c r="V236" s="167"/>
      <c r="W236" s="167"/>
      <c r="X236" s="167"/>
      <c r="Y236" s="167"/>
      <c r="Z236" s="167"/>
      <c r="AA236" s="167"/>
      <c r="AB236" s="167"/>
      <c r="AC236" s="167"/>
      <c r="AD236" s="167"/>
      <c r="AE236" s="167"/>
      <c r="AF236" s="167"/>
      <c r="AG236" s="167"/>
      <c r="AH236" s="167"/>
      <c r="AI236" s="167"/>
      <c r="AJ236" s="167"/>
      <c r="AK236" s="167"/>
      <c r="AL236" s="167"/>
      <c r="AM236" s="167"/>
      <c r="AN236" s="167"/>
      <c r="AO236" s="167"/>
      <c r="AP236" s="167"/>
      <c r="AQ236" s="167"/>
      <c r="AR236" s="167"/>
      <c r="AS236" s="167"/>
      <c r="AT236" s="167"/>
      <c r="AU236" s="159"/>
      <c r="AV236" s="159"/>
      <c r="AW236" s="159"/>
    </row>
    <row r="237" ht="12.75" customHeight="1">
      <c r="A237" s="210">
        <v>2014</v>
      </c>
      <c r="B237" t="s" s="211">
        <v>86</v>
      </c>
      <c r="C237" s="276">
        <v>3611.316066840126</v>
      </c>
      <c r="D237" s="277">
        <v>3382.186044405058</v>
      </c>
      <c r="E237" s="277">
        <v>229.1300224350685</v>
      </c>
      <c r="F237" s="276">
        <v>5241.477551303286</v>
      </c>
      <c r="G237" s="277">
        <v>1035.611241488990</v>
      </c>
      <c r="H237" s="192">
        <v>2164.426958857259</v>
      </c>
      <c r="I237" s="277">
        <v>3779.134232181642</v>
      </c>
      <c r="J237" s="277">
        <v>2845.847974820001</v>
      </c>
      <c r="K237" s="277">
        <v>426.732077632653</v>
      </c>
      <c r="L237" s="277">
        <v>55.0134145782313</v>
      </c>
      <c r="M237" s="277">
        <v>2599.453727612524</v>
      </c>
      <c r="N237" s="277">
        <v>1740.031689171329</v>
      </c>
      <c r="O237" s="277">
        <v>232.4759452045227</v>
      </c>
      <c r="P237" s="167"/>
      <c r="Q237" s="250"/>
      <c r="R237" s="167"/>
      <c r="S237" s="167"/>
      <c r="T237" s="167"/>
      <c r="U237" s="167"/>
      <c r="V237" s="167"/>
      <c r="W237" s="167"/>
      <c r="X237" s="167"/>
      <c r="Y237" s="167"/>
      <c r="Z237" s="167"/>
      <c r="AA237" s="167"/>
      <c r="AB237" s="167"/>
      <c r="AC237" s="167"/>
      <c r="AD237" s="167"/>
      <c r="AE237" s="167"/>
      <c r="AF237" s="167"/>
      <c r="AG237" s="167"/>
      <c r="AH237" s="167"/>
      <c r="AI237" s="167"/>
      <c r="AJ237" s="167"/>
      <c r="AK237" s="167"/>
      <c r="AL237" s="167"/>
      <c r="AM237" s="167"/>
      <c r="AN237" s="167"/>
      <c r="AO237" s="167"/>
      <c r="AP237" s="167"/>
      <c r="AQ237" s="167"/>
      <c r="AR237" s="167"/>
      <c r="AS237" s="167"/>
      <c r="AT237" s="167"/>
      <c r="AU237" s="159"/>
      <c r="AV237" s="159"/>
      <c r="AW237" s="159"/>
    </row>
    <row r="238" ht="12.75" customHeight="1">
      <c r="A238" s="210">
        <v>2014</v>
      </c>
      <c r="B238" t="s" s="211">
        <v>164</v>
      </c>
      <c r="C238" s="276">
        <v>3892.315484844924</v>
      </c>
      <c r="D238" s="277">
        <v>3660.365885623006</v>
      </c>
      <c r="E238" s="277">
        <v>231.9495992219178</v>
      </c>
      <c r="F238" s="276">
        <v>5416.071670642181</v>
      </c>
      <c r="G238" s="277">
        <v>1042.903182844870</v>
      </c>
      <c r="H238" s="192">
        <v>1667.291412872277</v>
      </c>
      <c r="I238" s="277">
        <v>3833.998260804113</v>
      </c>
      <c r="J238" s="277">
        <v>2643.5949281</v>
      </c>
      <c r="K238" s="277">
        <v>539.170226993197</v>
      </c>
      <c r="L238" s="277">
        <v>94.01788139999999</v>
      </c>
      <c r="M238" s="277">
        <v>2308.195961149358</v>
      </c>
      <c r="N238" s="277">
        <v>2276.460226574391</v>
      </c>
      <c r="O238" s="277">
        <v>177.402962547370</v>
      </c>
      <c r="P238" s="167"/>
      <c r="Q238" s="250"/>
      <c r="R238" s="167"/>
      <c r="S238" s="167"/>
      <c r="T238" s="167"/>
      <c r="U238" s="167"/>
      <c r="V238" s="167"/>
      <c r="W238" s="167"/>
      <c r="X238" s="167"/>
      <c r="Y238" s="167"/>
      <c r="Z238" s="167"/>
      <c r="AA238" s="167"/>
      <c r="AB238" s="167"/>
      <c r="AC238" s="167"/>
      <c r="AD238" s="167"/>
      <c r="AE238" s="167"/>
      <c r="AF238" s="167"/>
      <c r="AG238" s="167"/>
      <c r="AH238" s="167"/>
      <c r="AI238" s="167"/>
      <c r="AJ238" s="167"/>
      <c r="AK238" s="167"/>
      <c r="AL238" s="167"/>
      <c r="AM238" s="167"/>
      <c r="AN238" s="167"/>
      <c r="AO238" s="167"/>
      <c r="AP238" s="167"/>
      <c r="AQ238" s="167"/>
      <c r="AR238" s="167"/>
      <c r="AS238" s="167"/>
      <c r="AT238" s="167"/>
      <c r="AU238" s="159"/>
      <c r="AV238" s="159"/>
      <c r="AW238" s="159"/>
    </row>
    <row r="239" ht="12.75" customHeight="1">
      <c r="A239" s="210">
        <v>2014</v>
      </c>
      <c r="B239" t="s" s="211">
        <v>165</v>
      </c>
      <c r="C239" s="276">
        <v>3433.827124603837</v>
      </c>
      <c r="D239" s="277">
        <v>3189.888962548208</v>
      </c>
      <c r="E239" s="277">
        <v>243.9381620556287</v>
      </c>
      <c r="F239" s="276">
        <v>5193.929406975565</v>
      </c>
      <c r="G239" s="277">
        <v>871.612051945810</v>
      </c>
      <c r="H239" s="192">
        <v>2031.442758663896</v>
      </c>
      <c r="I239" s="277">
        <v>3955.482639918216</v>
      </c>
      <c r="J239" s="277">
        <v>2704.9785569433</v>
      </c>
      <c r="K239" s="277">
        <v>366.8347151115391</v>
      </c>
      <c r="L239" s="277">
        <v>74.66602599999999</v>
      </c>
      <c r="M239" s="277">
        <v>2412.341708149635</v>
      </c>
      <c r="N239" s="277">
        <v>1923.571721572195</v>
      </c>
      <c r="O239" s="277">
        <v>181.129504</v>
      </c>
      <c r="P239" s="167"/>
      <c r="Q239" s="250"/>
      <c r="R239" s="167"/>
      <c r="S239" s="167"/>
      <c r="T239" s="167"/>
      <c r="U239" s="167"/>
      <c r="V239" s="167"/>
      <c r="W239" s="167"/>
      <c r="X239" s="167"/>
      <c r="Y239" s="167"/>
      <c r="Z239" s="167"/>
      <c r="AA239" s="167"/>
      <c r="AB239" s="167"/>
      <c r="AC239" s="167"/>
      <c r="AD239" s="167"/>
      <c r="AE239" s="167"/>
      <c r="AF239" s="167"/>
      <c r="AG239" s="167"/>
      <c r="AH239" s="167"/>
      <c r="AI239" s="167"/>
      <c r="AJ239" s="167"/>
      <c r="AK239" s="167"/>
      <c r="AL239" s="167"/>
      <c r="AM239" s="167"/>
      <c r="AN239" s="167"/>
      <c r="AO239" s="167"/>
      <c r="AP239" s="167"/>
      <c r="AQ239" s="167"/>
      <c r="AR239" s="167"/>
      <c r="AS239" s="167"/>
      <c r="AT239" s="167"/>
      <c r="AU239" s="159"/>
      <c r="AV239" s="159"/>
      <c r="AW239" s="159"/>
    </row>
    <row r="240" ht="12.75" customHeight="1">
      <c r="A240" s="210">
        <v>2014</v>
      </c>
      <c r="B240" t="s" s="211">
        <v>156</v>
      </c>
      <c r="C240" s="276">
        <v>3730.394873517602</v>
      </c>
      <c r="D240" s="277">
        <v>3510.854042344287</v>
      </c>
      <c r="E240" s="277">
        <v>219.5408311733151</v>
      </c>
      <c r="F240" s="276">
        <v>4771.967662441864</v>
      </c>
      <c r="G240" s="277">
        <v>753.771888</v>
      </c>
      <c r="H240" s="192">
        <v>1748.649516084168</v>
      </c>
      <c r="I240" s="277">
        <v>3716.1319822992</v>
      </c>
      <c r="J240" s="277">
        <v>2394.075610524</v>
      </c>
      <c r="K240" s="277">
        <v>302.0637921426646</v>
      </c>
      <c r="L240" s="277">
        <v>88.14914004081602</v>
      </c>
      <c r="M240" s="277">
        <v>2244.420729124482</v>
      </c>
      <c r="N240" s="277">
        <v>2031.742236917364</v>
      </c>
      <c r="O240" s="277">
        <v>184.92672</v>
      </c>
      <c r="P240" s="167"/>
      <c r="Q240" s="250"/>
      <c r="R240" s="167"/>
      <c r="S240" s="167"/>
      <c r="T240" s="167"/>
      <c r="U240" s="167"/>
      <c r="V240" s="167"/>
      <c r="W240" s="167"/>
      <c r="X240" s="167"/>
      <c r="Y240" s="167"/>
      <c r="Z240" s="167"/>
      <c r="AA240" s="167"/>
      <c r="AB240" s="167"/>
      <c r="AC240" s="167"/>
      <c r="AD240" s="167"/>
      <c r="AE240" s="167"/>
      <c r="AF240" s="167"/>
      <c r="AG240" s="167"/>
      <c r="AH240" s="167"/>
      <c r="AI240" s="167"/>
      <c r="AJ240" s="167"/>
      <c r="AK240" s="167"/>
      <c r="AL240" s="167"/>
      <c r="AM240" s="167"/>
      <c r="AN240" s="167"/>
      <c r="AO240" s="167"/>
      <c r="AP240" s="167"/>
      <c r="AQ240" s="167"/>
      <c r="AR240" s="167"/>
      <c r="AS240" s="167"/>
      <c r="AT240" s="167"/>
      <c r="AU240" s="159"/>
      <c r="AV240" s="159"/>
      <c r="AW240" s="159"/>
    </row>
    <row r="241" ht="12.75" customHeight="1">
      <c r="A241" s="210">
        <v>2014</v>
      </c>
      <c r="B241" t="s" s="211">
        <v>166</v>
      </c>
      <c r="C241" s="276">
        <v>3114.209529273158</v>
      </c>
      <c r="D241" s="277">
        <v>2933.735508674389</v>
      </c>
      <c r="E241" s="277">
        <v>180.4740205987685</v>
      </c>
      <c r="F241" s="276">
        <v>5276.649085592666</v>
      </c>
      <c r="G241" s="277">
        <v>1095.90939</v>
      </c>
      <c r="H241" s="192">
        <v>2851.848707407344</v>
      </c>
      <c r="I241" s="277">
        <v>3667.947391313753</v>
      </c>
      <c r="J241" s="277">
        <v>2065.1220183337</v>
      </c>
      <c r="K241" s="277">
        <v>512.7923042789121</v>
      </c>
      <c r="L241" s="277">
        <v>119.4569138212925</v>
      </c>
      <c r="M241" s="277">
        <v>2696.685353783641</v>
      </c>
      <c r="N241" s="277">
        <v>1840.997409813971</v>
      </c>
      <c r="O241" s="277">
        <v>196.6065810837287</v>
      </c>
      <c r="P241" s="167"/>
      <c r="Q241" s="250"/>
      <c r="R241" s="167"/>
      <c r="S241" s="167"/>
      <c r="T241" s="167"/>
      <c r="U241" s="167"/>
      <c r="V241" s="167"/>
      <c r="W241" s="167"/>
      <c r="X241" s="167"/>
      <c r="Y241" s="167"/>
      <c r="Z241" s="167"/>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59"/>
      <c r="AV241" s="159"/>
      <c r="AW241" s="159"/>
    </row>
    <row r="242" ht="12.75" customHeight="1">
      <c r="A242" s="210">
        <v>2014</v>
      </c>
      <c r="B242" t="s" s="211">
        <v>167</v>
      </c>
      <c r="C242" s="276">
        <v>3039.996518280731</v>
      </c>
      <c r="D242" s="277">
        <v>2829.952244749581</v>
      </c>
      <c r="E242" s="277">
        <v>210.0442735311507</v>
      </c>
      <c r="F242" s="276">
        <v>5421.389881113033</v>
      </c>
      <c r="G242" s="277">
        <v>950.33572</v>
      </c>
      <c r="H242" s="192">
        <v>2357.263614701056</v>
      </c>
      <c r="I242" s="277">
        <v>4109.061005113033</v>
      </c>
      <c r="J242" s="277">
        <v>2781.929812748</v>
      </c>
      <c r="K242" s="277">
        <v>361.993156</v>
      </c>
      <c r="L242" s="277">
        <v>41.95903185</v>
      </c>
      <c r="M242" s="277">
        <v>2492.281534020207</v>
      </c>
      <c r="N242" s="277">
        <v>1782.183235834185</v>
      </c>
      <c r="O242" s="277">
        <v>200.506608414531</v>
      </c>
      <c r="P242" s="167"/>
      <c r="Q242" s="250"/>
      <c r="R242" s="167"/>
      <c r="S242" s="167"/>
      <c r="T242" s="167"/>
      <c r="U242" s="167"/>
      <c r="V242" s="167"/>
      <c r="W242" s="167"/>
      <c r="X242" s="167"/>
      <c r="Y242" s="167"/>
      <c r="Z242" s="167"/>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59"/>
      <c r="AV242" s="159"/>
      <c r="AW242" s="159"/>
    </row>
    <row r="243" ht="12.75" customHeight="1">
      <c r="A243" s="210">
        <v>2014</v>
      </c>
      <c r="B243" t="s" s="211">
        <v>168</v>
      </c>
      <c r="C243" s="276">
        <v>2063.354620638664</v>
      </c>
      <c r="D243" s="277">
        <v>1907.551055811882</v>
      </c>
      <c r="E243" s="277">
        <v>155.8035648267822</v>
      </c>
      <c r="F243" s="276">
        <v>5499.573532326759</v>
      </c>
      <c r="G243" s="277">
        <v>333.740562</v>
      </c>
      <c r="H243" s="192">
        <v>4571.740414613559</v>
      </c>
      <c r="I243" s="277">
        <v>4726.931091000229</v>
      </c>
      <c r="J243" s="277">
        <v>1410.9299951187</v>
      </c>
      <c r="K243" s="277">
        <v>438.9018793265306</v>
      </c>
      <c r="L243" s="277">
        <v>97.76864499999999</v>
      </c>
      <c r="M243" s="277">
        <v>2586.489977527010</v>
      </c>
      <c r="N243" s="277">
        <v>1671.883893121510</v>
      </c>
      <c r="O243" s="277">
        <v>189.019817</v>
      </c>
      <c r="P243" s="167"/>
      <c r="Q243" s="250"/>
      <c r="R243" s="167"/>
      <c r="S243" s="167"/>
      <c r="T243" s="167"/>
      <c r="U243" s="167"/>
      <c r="V243" s="167"/>
      <c r="W243" s="167"/>
      <c r="X243" s="167"/>
      <c r="Y243" s="167"/>
      <c r="Z243" s="167"/>
      <c r="AA243" s="167"/>
      <c r="AB243" s="167"/>
      <c r="AC243" s="167"/>
      <c r="AD243" s="167"/>
      <c r="AE243" s="167"/>
      <c r="AF243" s="167"/>
      <c r="AG243" s="167"/>
      <c r="AH243" s="167"/>
      <c r="AI243" s="167"/>
      <c r="AJ243" s="167"/>
      <c r="AK243" s="167"/>
      <c r="AL243" s="167"/>
      <c r="AM243" s="167"/>
      <c r="AN243" s="167"/>
      <c r="AO243" s="167"/>
      <c r="AP243" s="167"/>
      <c r="AQ243" s="167"/>
      <c r="AR243" s="167"/>
      <c r="AS243" s="167"/>
      <c r="AT243" s="167"/>
      <c r="AU243" s="159"/>
      <c r="AV243" s="159"/>
      <c r="AW243" s="159"/>
    </row>
    <row r="244" ht="12.75" customHeight="1">
      <c r="A244" s="210">
        <v>2014</v>
      </c>
      <c r="B244" t="s" s="211">
        <v>169</v>
      </c>
      <c r="C244" s="276">
        <v>3091.204265972686</v>
      </c>
      <c r="D244" s="277">
        <v>2954.116536364193</v>
      </c>
      <c r="E244" s="277">
        <v>137.0877296084932</v>
      </c>
      <c r="F244" s="276">
        <v>5038.554546918684</v>
      </c>
      <c r="G244" s="277">
        <v>691.4697980000001</v>
      </c>
      <c r="H244" s="192">
        <v>2517.699715759949</v>
      </c>
      <c r="I244" s="277">
        <v>3994.993372989792</v>
      </c>
      <c r="J244" s="277">
        <v>2440.71470224</v>
      </c>
      <c r="K244" s="277">
        <v>352.0913759288923</v>
      </c>
      <c r="L244" s="277">
        <v>132.904699067170</v>
      </c>
      <c r="M244" s="277">
        <v>2502.405651956014</v>
      </c>
      <c r="N244" s="277">
        <v>1758.171283807580</v>
      </c>
      <c r="O244" s="277">
        <v>192.18147</v>
      </c>
      <c r="P244" s="167"/>
      <c r="Q244" s="250"/>
      <c r="R244" s="167"/>
      <c r="S244" s="167"/>
      <c r="T244" s="167"/>
      <c r="U244" s="167"/>
      <c r="V244" s="167"/>
      <c r="W244" s="167"/>
      <c r="X244" s="167"/>
      <c r="Y244" s="167"/>
      <c r="Z244" s="167"/>
      <c r="AA244" s="167"/>
      <c r="AB244" s="167"/>
      <c r="AC244" s="167"/>
      <c r="AD244" s="167"/>
      <c r="AE244" s="167"/>
      <c r="AF244" s="167"/>
      <c r="AG244" s="167"/>
      <c r="AH244" s="167"/>
      <c r="AI244" s="167"/>
      <c r="AJ244" s="167"/>
      <c r="AK244" s="167"/>
      <c r="AL244" s="167"/>
      <c r="AM244" s="167"/>
      <c r="AN244" s="167"/>
      <c r="AO244" s="167"/>
      <c r="AP244" s="167"/>
      <c r="AQ244" s="167"/>
      <c r="AR244" s="167"/>
      <c r="AS244" s="167"/>
      <c r="AT244" s="167"/>
      <c r="AU244" s="159"/>
      <c r="AV244" s="159"/>
      <c r="AW244" s="159"/>
    </row>
    <row r="245" ht="12.75" customHeight="1">
      <c r="A245" s="210">
        <v>2014</v>
      </c>
      <c r="B245" t="s" s="211">
        <v>170</v>
      </c>
      <c r="C245" s="276">
        <v>3410.667783809803</v>
      </c>
      <c r="D245" s="277">
        <v>3239.862050988981</v>
      </c>
      <c r="E245" s="277">
        <v>170.805732820822</v>
      </c>
      <c r="F245" s="276">
        <v>5092.829108052384</v>
      </c>
      <c r="G245" s="277">
        <v>636.689021</v>
      </c>
      <c r="H245" s="192">
        <v>2190.194703034969</v>
      </c>
      <c r="I245" s="277">
        <v>4066.191602188439</v>
      </c>
      <c r="J245" s="277">
        <v>2858.1892890978</v>
      </c>
      <c r="K245" s="277">
        <v>389.9484848639456</v>
      </c>
      <c r="L245" s="277">
        <v>73.17421400000036</v>
      </c>
      <c r="M245" s="277">
        <v>2456.571729944991</v>
      </c>
      <c r="N245" s="277">
        <v>1791.153610864605</v>
      </c>
      <c r="O245" s="277">
        <v>208.8450998796844</v>
      </c>
      <c r="P245" s="167"/>
      <c r="Q245" s="250"/>
      <c r="R245" s="167"/>
      <c r="S245" s="167"/>
      <c r="T245" s="167"/>
      <c r="U245" s="167"/>
      <c r="V245" s="167"/>
      <c r="W245" s="167"/>
      <c r="X245" s="167"/>
      <c r="Y245" s="167"/>
      <c r="Z245" s="167"/>
      <c r="AA245" s="167"/>
      <c r="AB245" s="167"/>
      <c r="AC245" s="167"/>
      <c r="AD245" s="167"/>
      <c r="AE245" s="167"/>
      <c r="AF245" s="167"/>
      <c r="AG245" s="167"/>
      <c r="AH245" s="167"/>
      <c r="AI245" s="167"/>
      <c r="AJ245" s="167"/>
      <c r="AK245" s="167"/>
      <c r="AL245" s="167"/>
      <c r="AM245" s="167"/>
      <c r="AN245" s="167"/>
      <c r="AO245" s="167"/>
      <c r="AP245" s="167"/>
      <c r="AQ245" s="167"/>
      <c r="AR245" s="167"/>
      <c r="AS245" s="167"/>
      <c r="AT245" s="167"/>
      <c r="AU245" s="159"/>
      <c r="AV245" s="159"/>
      <c r="AW245" s="159"/>
    </row>
    <row r="246" ht="12.75" customHeight="1">
      <c r="A246" s="210">
        <v>2014</v>
      </c>
      <c r="B246" t="s" s="211">
        <v>171</v>
      </c>
      <c r="C246" s="276">
        <v>3362.296357874032</v>
      </c>
      <c r="D246" s="277">
        <v>3139.186580221142</v>
      </c>
      <c r="E246" s="277">
        <v>223.1097776528904</v>
      </c>
      <c r="F246" s="276">
        <v>5270.042002385432</v>
      </c>
      <c r="G246" s="277">
        <v>672.9990942410341</v>
      </c>
      <c r="H246" s="192">
        <v>2679.052708830974</v>
      </c>
      <c r="I246" s="277">
        <v>4220.177846001669</v>
      </c>
      <c r="J246" s="277">
        <v>2561.915917157</v>
      </c>
      <c r="K246" s="277">
        <v>376.8650621427288</v>
      </c>
      <c r="L246" s="277">
        <v>72.908028</v>
      </c>
      <c r="M246" s="277">
        <v>2346.893174339688</v>
      </c>
      <c r="N246" s="277">
        <v>1630.059428496113</v>
      </c>
      <c r="O246" s="277">
        <v>195.165363</v>
      </c>
      <c r="P246" s="167"/>
      <c r="Q246" s="250"/>
      <c r="R246" s="167"/>
      <c r="S246" s="167"/>
      <c r="T246" s="167"/>
      <c r="U246" s="167"/>
      <c r="V246" s="167"/>
      <c r="W246" s="167"/>
      <c r="X246" s="167"/>
      <c r="Y246" s="167"/>
      <c r="Z246" s="167"/>
      <c r="AA246" s="167"/>
      <c r="AB246" s="167"/>
      <c r="AC246" s="167"/>
      <c r="AD246" s="167"/>
      <c r="AE246" s="167"/>
      <c r="AF246" s="167"/>
      <c r="AG246" s="167"/>
      <c r="AH246" s="167"/>
      <c r="AI246" s="167"/>
      <c r="AJ246" s="167"/>
      <c r="AK246" s="167"/>
      <c r="AL246" s="167"/>
      <c r="AM246" s="167"/>
      <c r="AN246" s="167"/>
      <c r="AO246" s="167"/>
      <c r="AP246" s="167"/>
      <c r="AQ246" s="167"/>
      <c r="AR246" s="167"/>
      <c r="AS246" s="167"/>
      <c r="AT246" s="167"/>
      <c r="AU246" s="159"/>
      <c r="AV246" s="159"/>
      <c r="AW246" s="159"/>
    </row>
    <row r="247" ht="12.75" customHeight="1">
      <c r="A247" s="212">
        <v>2014</v>
      </c>
      <c r="B247" t="s" s="213">
        <v>99</v>
      </c>
      <c r="C247" s="279">
        <v>3629.764653072009</v>
      </c>
      <c r="D247" s="281">
        <v>3400.227060499406</v>
      </c>
      <c r="E247" s="281">
        <v>229.5375925726027</v>
      </c>
      <c r="F247" s="279">
        <v>5920.882643684169</v>
      </c>
      <c r="G247" s="281">
        <v>799.6933281916172</v>
      </c>
      <c r="H247" s="216">
        <v>2570.385385136698</v>
      </c>
      <c r="I247" s="281">
        <v>4814.358265387045</v>
      </c>
      <c r="J247" s="281">
        <v>2811.010371599999</v>
      </c>
      <c r="K247" s="281">
        <v>306.8310501055066</v>
      </c>
      <c r="L247" s="281">
        <v>137.86546671</v>
      </c>
      <c r="M247" s="281">
        <v>2363.591479777881</v>
      </c>
      <c r="N247" s="281">
        <v>1965.519571823736</v>
      </c>
      <c r="O247" s="281">
        <v>191.2333757402307</v>
      </c>
      <c r="P247" s="167"/>
      <c r="Q247" s="250"/>
      <c r="R247" s="167"/>
      <c r="S247" s="167"/>
      <c r="T247" s="167"/>
      <c r="U247" s="167"/>
      <c r="V247" s="167"/>
      <c r="W247" s="167"/>
      <c r="X247" s="167"/>
      <c r="Y247" s="167"/>
      <c r="Z247" s="167"/>
      <c r="AA247" s="167"/>
      <c r="AB247" s="167"/>
      <c r="AC247" s="167"/>
      <c r="AD247" s="167"/>
      <c r="AE247" s="167"/>
      <c r="AF247" s="167"/>
      <c r="AG247" s="167"/>
      <c r="AH247" s="167"/>
      <c r="AI247" s="167"/>
      <c r="AJ247" s="167"/>
      <c r="AK247" s="167"/>
      <c r="AL247" s="167"/>
      <c r="AM247" s="167"/>
      <c r="AN247" s="167"/>
      <c r="AO247" s="167"/>
      <c r="AP247" s="167"/>
      <c r="AQ247" s="167"/>
      <c r="AR247" s="167"/>
      <c r="AS247" s="167"/>
      <c r="AT247" s="167"/>
      <c r="AU247" s="159"/>
      <c r="AV247" s="159"/>
      <c r="AW247" s="159"/>
    </row>
    <row r="248" ht="12.75" customHeight="1">
      <c r="A248" s="217">
        <v>2015</v>
      </c>
      <c r="B248" t="s" s="218">
        <v>100</v>
      </c>
      <c r="C248" s="274">
        <v>3805.470798548316</v>
      </c>
      <c r="D248" s="275">
        <v>3585.175295078865</v>
      </c>
      <c r="E248" s="275">
        <v>220.295503469452</v>
      </c>
      <c r="F248" s="274">
        <v>4367.931373045059</v>
      </c>
      <c r="G248" s="275">
        <v>470.2375601151878</v>
      </c>
      <c r="H248" s="221">
        <v>1693.862357401349</v>
      </c>
      <c r="I248" s="275">
        <v>3498.578505664566</v>
      </c>
      <c r="J248" s="275">
        <v>2531.60643819</v>
      </c>
      <c r="K248" s="275">
        <v>399.115307265306</v>
      </c>
      <c r="L248" s="275">
        <v>90.012</v>
      </c>
      <c r="M248" s="275">
        <v>2330.618982661477</v>
      </c>
      <c r="N248" s="275">
        <v>1912.832</v>
      </c>
      <c r="O248" s="275">
        <v>145.05918</v>
      </c>
      <c r="P248" s="167"/>
      <c r="Q248" s="250"/>
      <c r="R248" s="167"/>
      <c r="S248" s="167"/>
      <c r="T248" s="167"/>
      <c r="U248" s="167"/>
      <c r="V248" s="167"/>
      <c r="W248" s="167"/>
      <c r="X248" s="167"/>
      <c r="Y248" s="167"/>
      <c r="Z248" s="167"/>
      <c r="AA248" s="167"/>
      <c r="AB248" s="167"/>
      <c r="AC248" s="167"/>
      <c r="AD248" s="167"/>
      <c r="AE248" s="167"/>
      <c r="AF248" s="167"/>
      <c r="AG248" s="167"/>
      <c r="AH248" s="167"/>
      <c r="AI248" s="167"/>
      <c r="AJ248" s="167"/>
      <c r="AK248" s="167"/>
      <c r="AL248" s="167"/>
      <c r="AM248" s="167"/>
      <c r="AN248" s="167"/>
      <c r="AO248" s="167"/>
      <c r="AP248" s="167"/>
      <c r="AQ248" s="167"/>
      <c r="AR248" s="167"/>
      <c r="AS248" s="167"/>
      <c r="AT248" s="167"/>
      <c r="AU248" s="159"/>
      <c r="AV248" s="159"/>
      <c r="AW248" s="159"/>
    </row>
    <row r="249" ht="12.75" customHeight="1">
      <c r="A249" s="210">
        <v>2015</v>
      </c>
      <c r="B249" t="s" s="211">
        <v>86</v>
      </c>
      <c r="C249" s="276">
        <v>3209.434976762519</v>
      </c>
      <c r="D249" s="277">
        <v>3042.582058587861</v>
      </c>
      <c r="E249" s="277">
        <v>166.8529181746575</v>
      </c>
      <c r="F249" s="276">
        <v>4730.595067833191</v>
      </c>
      <c r="G249" s="277">
        <v>1124.285038226668</v>
      </c>
      <c r="H249" s="192">
        <v>2522.213899754441</v>
      </c>
      <c r="I249" s="277">
        <v>3288.391786524890</v>
      </c>
      <c r="J249" s="277">
        <v>2235.959078503853</v>
      </c>
      <c r="K249" s="277">
        <v>317.918243081633</v>
      </c>
      <c r="L249" s="277">
        <v>119.51</v>
      </c>
      <c r="M249" s="277">
        <v>2855.849948651770</v>
      </c>
      <c r="N249" s="277">
        <v>1584.477</v>
      </c>
      <c r="O249" s="277">
        <v>150.412</v>
      </c>
      <c r="P249" s="167"/>
      <c r="Q249" s="250"/>
      <c r="R249" s="167"/>
      <c r="S249" s="167"/>
      <c r="T249" s="167"/>
      <c r="U249" s="167"/>
      <c r="V249" s="167"/>
      <c r="W249" s="167"/>
      <c r="X249" s="167"/>
      <c r="Y249" s="167"/>
      <c r="Z249" s="167"/>
      <c r="AA249" s="167"/>
      <c r="AB249" s="167"/>
      <c r="AC249" s="167"/>
      <c r="AD249" s="167"/>
      <c r="AE249" s="167"/>
      <c r="AF249" s="167"/>
      <c r="AG249" s="167"/>
      <c r="AH249" s="167"/>
      <c r="AI249" s="167"/>
      <c r="AJ249" s="167"/>
      <c r="AK249" s="167"/>
      <c r="AL249" s="167"/>
      <c r="AM249" s="167"/>
      <c r="AN249" s="167"/>
      <c r="AO249" s="167"/>
      <c r="AP249" s="167"/>
      <c r="AQ249" s="167"/>
      <c r="AR249" s="167"/>
      <c r="AS249" s="167"/>
      <c r="AT249" s="167"/>
      <c r="AU249" s="159"/>
      <c r="AV249" s="159"/>
      <c r="AW249" s="159"/>
    </row>
    <row r="250" ht="12.75" customHeight="1">
      <c r="A250" s="210">
        <v>2015</v>
      </c>
      <c r="B250" t="s" s="211">
        <v>164</v>
      </c>
      <c r="C250" s="276">
        <v>3724.797283877453</v>
      </c>
      <c r="D250" s="277">
        <v>3534.854974599798</v>
      </c>
      <c r="E250" s="277">
        <v>189.9423092776541</v>
      </c>
      <c r="F250" s="276">
        <v>5571.674611156134</v>
      </c>
      <c r="G250" s="277">
        <v>1466.523490695831</v>
      </c>
      <c r="H250" s="192">
        <v>2263.373490928850</v>
      </c>
      <c r="I250" s="277">
        <v>3734.155440766426</v>
      </c>
      <c r="J250" s="277">
        <v>2420.9063835</v>
      </c>
      <c r="K250" s="277">
        <v>370.995679693878</v>
      </c>
      <c r="L250" s="277">
        <v>284.592</v>
      </c>
      <c r="M250" s="277">
        <v>2392.298327968546</v>
      </c>
      <c r="N250" s="277">
        <v>1528.577574</v>
      </c>
      <c r="O250" s="277">
        <v>176.33841</v>
      </c>
      <c r="P250" s="167"/>
      <c r="Q250" s="250"/>
      <c r="R250" s="167"/>
      <c r="S250" s="167"/>
      <c r="T250" s="167"/>
      <c r="U250" s="167"/>
      <c r="V250" s="167"/>
      <c r="W250" s="167"/>
      <c r="X250" s="167"/>
      <c r="Y250" s="167"/>
      <c r="Z250" s="167"/>
      <c r="AA250" s="167"/>
      <c r="AB250" s="167"/>
      <c r="AC250" s="167"/>
      <c r="AD250" s="167"/>
      <c r="AE250" s="167"/>
      <c r="AF250" s="167"/>
      <c r="AG250" s="167"/>
      <c r="AH250" s="167"/>
      <c r="AI250" s="167"/>
      <c r="AJ250" s="167"/>
      <c r="AK250" s="167"/>
      <c r="AL250" s="167"/>
      <c r="AM250" s="167"/>
      <c r="AN250" s="167"/>
      <c r="AO250" s="167"/>
      <c r="AP250" s="167"/>
      <c r="AQ250" s="167"/>
      <c r="AR250" s="167"/>
      <c r="AS250" s="167"/>
      <c r="AT250" s="167"/>
      <c r="AU250" s="159"/>
      <c r="AV250" s="159"/>
      <c r="AW250" s="159"/>
    </row>
    <row r="251" ht="12.75" customHeight="1">
      <c r="A251" s="210">
        <v>2015</v>
      </c>
      <c r="B251" t="s" s="211">
        <v>165</v>
      </c>
      <c r="C251" s="276">
        <v>3964.418621077895</v>
      </c>
      <c r="D251" s="277">
        <v>3762.053123454873</v>
      </c>
      <c r="E251" s="277">
        <v>202.3654976230219</v>
      </c>
      <c r="F251" s="276">
        <v>5055.529298426232</v>
      </c>
      <c r="G251" s="277">
        <v>793.977402649062</v>
      </c>
      <c r="H251" s="192">
        <v>3164.467232849688</v>
      </c>
      <c r="I251" s="277">
        <v>3944.549757838394</v>
      </c>
      <c r="J251" s="277">
        <v>2184.016479833233</v>
      </c>
      <c r="K251" s="277">
        <v>317.002137938776</v>
      </c>
      <c r="L251" s="277">
        <v>150.218</v>
      </c>
      <c r="M251" s="277">
        <v>3015.051816905750</v>
      </c>
      <c r="N251" s="277">
        <v>1777.902</v>
      </c>
      <c r="O251" s="277">
        <v>195.0751</v>
      </c>
      <c r="P251" s="167"/>
      <c r="Q251" s="250"/>
      <c r="R251" s="167"/>
      <c r="S251" s="167"/>
      <c r="T251" s="167"/>
      <c r="U251" s="167"/>
      <c r="V251" s="167"/>
      <c r="W251" s="167"/>
      <c r="X251" s="167"/>
      <c r="Y251" s="167"/>
      <c r="Z251" s="167"/>
      <c r="AA251" s="167"/>
      <c r="AB251" s="167"/>
      <c r="AC251" s="167"/>
      <c r="AD251" s="167"/>
      <c r="AE251" s="167"/>
      <c r="AF251" s="167"/>
      <c r="AG251" s="167"/>
      <c r="AH251" s="167"/>
      <c r="AI251" s="167"/>
      <c r="AJ251" s="167"/>
      <c r="AK251" s="167"/>
      <c r="AL251" s="167"/>
      <c r="AM251" s="167"/>
      <c r="AN251" s="167"/>
      <c r="AO251" s="167"/>
      <c r="AP251" s="167"/>
      <c r="AQ251" s="167"/>
      <c r="AR251" s="167"/>
      <c r="AS251" s="167"/>
      <c r="AT251" s="167"/>
      <c r="AU251" s="159"/>
      <c r="AV251" s="159"/>
      <c r="AW251" s="159"/>
    </row>
    <row r="252" ht="12.75" customHeight="1">
      <c r="A252" s="210">
        <v>2015</v>
      </c>
      <c r="B252" t="s" s="211">
        <v>156</v>
      </c>
      <c r="C252" s="276">
        <v>4385.935267100333</v>
      </c>
      <c r="D252" s="277">
        <v>4134.152853295785</v>
      </c>
      <c r="E252" s="277">
        <v>251.782413804547</v>
      </c>
      <c r="F252" s="276">
        <v>4233.851389408026</v>
      </c>
      <c r="G252" s="277">
        <v>712.539651902280</v>
      </c>
      <c r="H252" s="192">
        <v>679.8553151151873</v>
      </c>
      <c r="I252" s="277">
        <v>3223.322699566970</v>
      </c>
      <c r="J252" s="277">
        <v>3536.147010906905</v>
      </c>
      <c r="K252" s="277">
        <v>297.989037938776</v>
      </c>
      <c r="L252" s="277">
        <v>151.271</v>
      </c>
      <c r="M252" s="277">
        <v>2607.141588516346</v>
      </c>
      <c r="N252" s="277">
        <v>1761.18</v>
      </c>
      <c r="O252" s="277">
        <v>201.40019</v>
      </c>
      <c r="P252" s="167"/>
      <c r="Q252" s="250"/>
      <c r="R252" s="167"/>
      <c r="S252" s="167"/>
      <c r="T252" s="167"/>
      <c r="U252" s="167"/>
      <c r="V252" s="167"/>
      <c r="W252" s="167"/>
      <c r="X252" s="167"/>
      <c r="Y252" s="167"/>
      <c r="Z252" s="167"/>
      <c r="AA252" s="167"/>
      <c r="AB252" s="167"/>
      <c r="AC252" s="167"/>
      <c r="AD252" s="167"/>
      <c r="AE252" s="167"/>
      <c r="AF252" s="167"/>
      <c r="AG252" s="167"/>
      <c r="AH252" s="167"/>
      <c r="AI252" s="167"/>
      <c r="AJ252" s="167"/>
      <c r="AK252" s="167"/>
      <c r="AL252" s="167"/>
      <c r="AM252" s="167"/>
      <c r="AN252" s="167"/>
      <c r="AO252" s="167"/>
      <c r="AP252" s="167"/>
      <c r="AQ252" s="167"/>
      <c r="AR252" s="167"/>
      <c r="AS252" s="167"/>
      <c r="AT252" s="167"/>
      <c r="AU252" s="159"/>
      <c r="AV252" s="159"/>
      <c r="AW252" s="159"/>
    </row>
    <row r="253" ht="12.75" customHeight="1">
      <c r="A253" s="210">
        <v>2015</v>
      </c>
      <c r="B253" t="s" s="211">
        <v>166</v>
      </c>
      <c r="C253" s="276">
        <v>3702.322404610018</v>
      </c>
      <c r="D253" s="277">
        <v>3467.406094879442</v>
      </c>
      <c r="E253" s="277">
        <v>234.9163097305753</v>
      </c>
      <c r="F253" s="276">
        <v>4806.934601808168</v>
      </c>
      <c r="G253" s="277">
        <v>518.1303658132153</v>
      </c>
      <c r="H253" s="192">
        <v>2047.081247000378</v>
      </c>
      <c r="I253" s="277">
        <v>3766.589987511960</v>
      </c>
      <c r="J253" s="277">
        <v>3129.495245465001</v>
      </c>
      <c r="K253" s="277">
        <v>522.2142484829931</v>
      </c>
      <c r="L253" s="277">
        <v>191.347</v>
      </c>
      <c r="M253" s="277">
        <v>2772.879109470426</v>
      </c>
      <c r="N253" s="277">
        <v>1693.759853</v>
      </c>
      <c r="O253" s="277">
        <v>219.05108</v>
      </c>
      <c r="P253" s="167"/>
      <c r="Q253" s="167"/>
      <c r="R253" s="167"/>
      <c r="S253" s="167"/>
      <c r="T253" s="167"/>
      <c r="U253" s="167"/>
      <c r="V253" s="167"/>
      <c r="W253" s="167"/>
      <c r="X253" s="167"/>
      <c r="Y253" s="167"/>
      <c r="Z253" s="167"/>
      <c r="AA253" s="167"/>
      <c r="AB253" s="167"/>
      <c r="AC253" s="167"/>
      <c r="AD253" s="167"/>
      <c r="AE253" s="167"/>
      <c r="AF253" s="167"/>
      <c r="AG253" s="167"/>
      <c r="AH253" s="167"/>
      <c r="AI253" s="167"/>
      <c r="AJ253" s="167"/>
      <c r="AK253" s="167"/>
      <c r="AL253" s="167"/>
      <c r="AM253" s="167"/>
      <c r="AN253" s="167"/>
      <c r="AO253" s="167"/>
      <c r="AP253" s="167"/>
      <c r="AQ253" s="167"/>
      <c r="AR253" s="167"/>
      <c r="AS253" s="167"/>
      <c r="AT253" s="167"/>
      <c r="AU253" s="159"/>
      <c r="AV253" s="159"/>
      <c r="AW253" s="159"/>
    </row>
    <row r="254" ht="12.75" customHeight="1">
      <c r="A254" s="210">
        <v>2015</v>
      </c>
      <c r="B254" t="s" s="211">
        <v>167</v>
      </c>
      <c r="C254" s="276">
        <v>3603.559299035566</v>
      </c>
      <c r="D254" s="277">
        <v>3382.90859506</v>
      </c>
      <c r="E254" s="277">
        <v>220.6507039755657</v>
      </c>
      <c r="F254" s="276">
        <v>5147.610029364755</v>
      </c>
      <c r="G254" s="277">
        <v>1290.934846891663</v>
      </c>
      <c r="H254" s="192">
        <v>1589.838825754488</v>
      </c>
      <c r="I254" s="277">
        <v>3373.203658338861</v>
      </c>
      <c r="J254" s="277">
        <v>2500.1208102751</v>
      </c>
      <c r="K254" s="277">
        <v>483.4715241342307</v>
      </c>
      <c r="L254" s="277">
        <v>235.92</v>
      </c>
      <c r="M254" s="277">
        <v>2373.201303556496</v>
      </c>
      <c r="N254" s="277">
        <v>1903.99685</v>
      </c>
      <c r="O254" s="277">
        <v>203.51361</v>
      </c>
      <c r="P254" s="167"/>
      <c r="Q254" s="167"/>
      <c r="R254" s="167"/>
      <c r="S254" s="167"/>
      <c r="T254" s="167"/>
      <c r="U254" s="167"/>
      <c r="V254" s="167"/>
      <c r="W254" s="167"/>
      <c r="X254" s="167"/>
      <c r="Y254" s="167"/>
      <c r="Z254" s="167"/>
      <c r="AA254" s="167"/>
      <c r="AB254" s="167"/>
      <c r="AC254" s="167"/>
      <c r="AD254" s="167"/>
      <c r="AE254" s="167"/>
      <c r="AF254" s="167"/>
      <c r="AG254" s="167"/>
      <c r="AH254" s="167"/>
      <c r="AI254" s="167"/>
      <c r="AJ254" s="167"/>
      <c r="AK254" s="167"/>
      <c r="AL254" s="167"/>
      <c r="AM254" s="167"/>
      <c r="AN254" s="167"/>
      <c r="AO254" s="167"/>
      <c r="AP254" s="167"/>
      <c r="AQ254" s="167"/>
      <c r="AR254" s="167"/>
      <c r="AS254" s="167"/>
      <c r="AT254" s="167"/>
      <c r="AU254" s="159"/>
      <c r="AV254" s="159"/>
      <c r="AW254" s="159"/>
    </row>
    <row r="255" ht="12.75" customHeight="1">
      <c r="A255" s="210">
        <v>2015</v>
      </c>
      <c r="B255" t="s" s="211">
        <v>168</v>
      </c>
      <c r="C255" s="276">
        <v>3370.355349073534</v>
      </c>
      <c r="D255" s="277">
        <v>3204.577502208</v>
      </c>
      <c r="E255" s="277">
        <v>165.7778468655343</v>
      </c>
      <c r="F255" s="276">
        <v>5316.976032041020</v>
      </c>
      <c r="G255" s="277">
        <v>669.3744771157118</v>
      </c>
      <c r="H255" s="192">
        <v>2735.633754816241</v>
      </c>
      <c r="I255" s="277">
        <v>4115.805607428431</v>
      </c>
      <c r="J255" s="277">
        <v>2475.270347500633</v>
      </c>
      <c r="K255" s="277">
        <v>531.7959474968767</v>
      </c>
      <c r="L255" s="277">
        <v>181.588</v>
      </c>
      <c r="M255" s="277">
        <v>2915.719695391566</v>
      </c>
      <c r="N255" s="277">
        <v>2170.829148</v>
      </c>
      <c r="O255" s="277">
        <v>219.59511</v>
      </c>
      <c r="P255" s="282"/>
      <c r="Q255" s="167"/>
      <c r="R255" s="167"/>
      <c r="S255" s="167"/>
      <c r="T255" s="167"/>
      <c r="U255" s="167"/>
      <c r="V255" s="167"/>
      <c r="W255" s="167"/>
      <c r="X255" s="167"/>
      <c r="Y255" s="167"/>
      <c r="Z255" s="167"/>
      <c r="AA255" s="167"/>
      <c r="AB255" s="167"/>
      <c r="AC255" s="167"/>
      <c r="AD255" s="167"/>
      <c r="AE255" s="167"/>
      <c r="AF255" s="167"/>
      <c r="AG255" s="167"/>
      <c r="AH255" s="167"/>
      <c r="AI255" s="167"/>
      <c r="AJ255" s="167"/>
      <c r="AK255" s="167"/>
      <c r="AL255" s="167"/>
      <c r="AM255" s="167"/>
      <c r="AN255" s="167"/>
      <c r="AO255" s="167"/>
      <c r="AP255" s="167"/>
      <c r="AQ255" s="167"/>
      <c r="AR255" s="167"/>
      <c r="AS255" s="167"/>
      <c r="AT255" s="167"/>
      <c r="AU255" s="159"/>
      <c r="AV255" s="159"/>
      <c r="AW255" s="159"/>
    </row>
    <row r="256" ht="12.75" customHeight="1">
      <c r="A256" s="210">
        <v>2015</v>
      </c>
      <c r="B256" t="s" s="211">
        <v>169</v>
      </c>
      <c r="C256" s="276">
        <v>3428.953764369794</v>
      </c>
      <c r="D256" s="277">
        <v>3307.8347155</v>
      </c>
      <c r="E256" s="277">
        <v>121.1190488697946</v>
      </c>
      <c r="F256" s="276">
        <v>5490.327335752651</v>
      </c>
      <c r="G256" s="277">
        <v>1094.648188199490</v>
      </c>
      <c r="H256" s="192">
        <v>2826.607853704925</v>
      </c>
      <c r="I256" s="277">
        <v>3827.753762811867</v>
      </c>
      <c r="J256" s="277">
        <v>2223.176417561571</v>
      </c>
      <c r="K256" s="277">
        <v>567.925384741295</v>
      </c>
      <c r="L256" s="277">
        <v>212.094</v>
      </c>
      <c r="M256" s="277">
        <v>2947.284905713334</v>
      </c>
      <c r="N256" s="277">
        <v>2081.085782</v>
      </c>
      <c r="O256" s="277">
        <v>218.827264</v>
      </c>
      <c r="P256" s="167"/>
      <c r="Q256" s="167"/>
      <c r="R256" s="167"/>
      <c r="S256" s="167"/>
      <c r="T256" s="167"/>
      <c r="U256" s="167"/>
      <c r="V256" s="167"/>
      <c r="W256" s="167"/>
      <c r="X256" s="167"/>
      <c r="Y256" s="167"/>
      <c r="Z256" s="167"/>
      <c r="AA256" s="167"/>
      <c r="AB256" s="167"/>
      <c r="AC256" s="167"/>
      <c r="AD256" s="167"/>
      <c r="AE256" s="167"/>
      <c r="AF256" s="167"/>
      <c r="AG256" s="167"/>
      <c r="AH256" s="167"/>
      <c r="AI256" s="167"/>
      <c r="AJ256" s="167"/>
      <c r="AK256" s="167"/>
      <c r="AL256" s="167"/>
      <c r="AM256" s="167"/>
      <c r="AN256" s="167"/>
      <c r="AO256" s="167"/>
      <c r="AP256" s="167"/>
      <c r="AQ256" s="167"/>
      <c r="AR256" s="167"/>
      <c r="AS256" s="167"/>
      <c r="AT256" s="167"/>
      <c r="AU256" s="159"/>
      <c r="AV256" s="159"/>
      <c r="AW256" s="159"/>
    </row>
    <row r="257" ht="12.75" customHeight="1">
      <c r="A257" s="210">
        <v>2015</v>
      </c>
      <c r="B257" t="s" s="211">
        <v>170</v>
      </c>
      <c r="C257" s="276">
        <v>3946.263610689809</v>
      </c>
      <c r="D257" s="277">
        <v>3779.7361447</v>
      </c>
      <c r="E257" s="277">
        <v>166.5274659898082</v>
      </c>
      <c r="F257" s="276">
        <v>6175.035107141442</v>
      </c>
      <c r="G257" s="277">
        <v>1012.959998911167</v>
      </c>
      <c r="H257" s="192">
        <v>2636.587969389907</v>
      </c>
      <c r="I257" s="277">
        <v>4555.575312223221</v>
      </c>
      <c r="J257" s="277">
        <v>2779.864855455658</v>
      </c>
      <c r="K257" s="277">
        <v>606.4997960070535</v>
      </c>
      <c r="L257" s="277">
        <v>169.391</v>
      </c>
      <c r="M257" s="277">
        <v>2611.755766948624</v>
      </c>
      <c r="N257" s="277">
        <v>2187.987050333334</v>
      </c>
      <c r="O257" s="277">
        <v>191.91611</v>
      </c>
      <c r="P257" s="167"/>
      <c r="Q257" s="167"/>
      <c r="R257" s="167"/>
      <c r="S257" s="167"/>
      <c r="T257" s="167"/>
      <c r="U257" s="167"/>
      <c r="V257" s="167"/>
      <c r="W257" s="167"/>
      <c r="X257" s="167"/>
      <c r="Y257" s="167"/>
      <c r="Z257" s="167"/>
      <c r="AA257" s="167"/>
      <c r="AB257" s="167"/>
      <c r="AC257" s="167"/>
      <c r="AD257" s="167"/>
      <c r="AE257" s="167"/>
      <c r="AF257" s="167"/>
      <c r="AG257" s="167"/>
      <c r="AH257" s="167"/>
      <c r="AI257" s="167"/>
      <c r="AJ257" s="167"/>
      <c r="AK257" s="167"/>
      <c r="AL257" s="167"/>
      <c r="AM257" s="167"/>
      <c r="AN257" s="167"/>
      <c r="AO257" s="167"/>
      <c r="AP257" s="167"/>
      <c r="AQ257" s="167"/>
      <c r="AR257" s="167"/>
      <c r="AS257" s="167"/>
      <c r="AT257" s="167"/>
      <c r="AU257" s="159"/>
      <c r="AV257" s="159"/>
      <c r="AW257" s="159"/>
    </row>
    <row r="258" ht="12.75" customHeight="1">
      <c r="A258" s="210">
        <v>2015</v>
      </c>
      <c r="B258" t="s" s="211">
        <v>171</v>
      </c>
      <c r="C258" s="276">
        <v>3933.172652955936</v>
      </c>
      <c r="D258" s="277">
        <v>3679.292803160950</v>
      </c>
      <c r="E258" s="277">
        <v>253.8798497949857</v>
      </c>
      <c r="F258" s="276">
        <v>5201.588346107470</v>
      </c>
      <c r="G258" s="277">
        <v>872.9599989111671</v>
      </c>
      <c r="H258" s="192">
        <v>2458.185426089603</v>
      </c>
      <c r="I258" s="277">
        <v>3913.485634548069</v>
      </c>
      <c r="J258" s="277">
        <v>2549.197146150082</v>
      </c>
      <c r="K258" s="277">
        <v>415.1427126482337</v>
      </c>
      <c r="L258" s="277">
        <v>58.898</v>
      </c>
      <c r="M258" s="277">
        <v>2854.575332376716</v>
      </c>
      <c r="N258" s="277">
        <v>2116.923107333333</v>
      </c>
      <c r="O258" s="277">
        <v>172.43566</v>
      </c>
      <c r="P258" s="167"/>
      <c r="Q258" s="167"/>
      <c r="R258" s="167"/>
      <c r="S258" s="167"/>
      <c r="T258" s="167"/>
      <c r="U258" s="167"/>
      <c r="V258" s="167"/>
      <c r="W258" s="167"/>
      <c r="X258" s="167"/>
      <c r="Y258" s="167"/>
      <c r="Z258" s="167"/>
      <c r="AA258" s="167"/>
      <c r="AB258" s="167"/>
      <c r="AC258" s="167"/>
      <c r="AD258" s="167"/>
      <c r="AE258" s="167"/>
      <c r="AF258" s="167"/>
      <c r="AG258" s="167"/>
      <c r="AH258" s="167"/>
      <c r="AI258" s="167"/>
      <c r="AJ258" s="167"/>
      <c r="AK258" s="167"/>
      <c r="AL258" s="167"/>
      <c r="AM258" s="167"/>
      <c r="AN258" s="167"/>
      <c r="AO258" s="167"/>
      <c r="AP258" s="167"/>
      <c r="AQ258" s="167"/>
      <c r="AR258" s="167"/>
      <c r="AS258" s="167"/>
      <c r="AT258" s="167"/>
      <c r="AU258" s="159"/>
      <c r="AV258" s="159"/>
      <c r="AW258" s="159"/>
    </row>
    <row r="259" ht="12.75" customHeight="1">
      <c r="A259" s="212">
        <v>2015</v>
      </c>
      <c r="B259" t="s" s="213">
        <v>99</v>
      </c>
      <c r="C259" s="279">
        <v>4213.047439145419</v>
      </c>
      <c r="D259" s="281">
        <v>3945.310189988570</v>
      </c>
      <c r="E259" s="281">
        <v>267.7372491568493</v>
      </c>
      <c r="F259" s="279">
        <v>4909.655702231667</v>
      </c>
      <c r="G259" s="281">
        <v>429.9599989111671</v>
      </c>
      <c r="H259" s="216">
        <v>1564.424430378903</v>
      </c>
      <c r="I259" s="281">
        <v>3944.951880130285</v>
      </c>
      <c r="J259" s="281">
        <v>3205.08912565</v>
      </c>
      <c r="K259" s="281">
        <v>534.7438231902152</v>
      </c>
      <c r="L259" s="281">
        <v>84.767</v>
      </c>
      <c r="M259" s="281">
        <v>2384.253631041736</v>
      </c>
      <c r="N259" s="281">
        <v>2009.668778333333</v>
      </c>
      <c r="O259" s="281">
        <v>178.11177</v>
      </c>
      <c r="P259" s="167"/>
      <c r="Q259" s="167"/>
      <c r="R259" s="167"/>
      <c r="S259" s="167"/>
      <c r="T259" s="167"/>
      <c r="U259" s="167"/>
      <c r="V259" s="167"/>
      <c r="W259" s="167"/>
      <c r="X259" s="167"/>
      <c r="Y259" s="167"/>
      <c r="Z259" s="167"/>
      <c r="AA259" s="167"/>
      <c r="AB259" s="167"/>
      <c r="AC259" s="167"/>
      <c r="AD259" s="167"/>
      <c r="AE259" s="167"/>
      <c r="AF259" s="167"/>
      <c r="AG259" s="167"/>
      <c r="AH259" s="167"/>
      <c r="AI259" s="167"/>
      <c r="AJ259" s="167"/>
      <c r="AK259" s="167"/>
      <c r="AL259" s="167"/>
      <c r="AM259" s="167"/>
      <c r="AN259" s="167"/>
      <c r="AO259" s="167"/>
      <c r="AP259" s="167"/>
      <c r="AQ259" s="167"/>
      <c r="AR259" s="167"/>
      <c r="AS259" s="167"/>
      <c r="AT259" s="167"/>
      <c r="AU259" s="159"/>
      <c r="AV259" s="159"/>
      <c r="AW259" s="159"/>
    </row>
    <row r="260" ht="12.75" customHeight="1">
      <c r="A260" s="217">
        <v>2016</v>
      </c>
      <c r="B260" t="s" s="218">
        <v>100</v>
      </c>
      <c r="C260" s="274">
        <v>4203.443576780121</v>
      </c>
      <c r="D260" s="275">
        <v>3937.072072791970</v>
      </c>
      <c r="E260" s="275">
        <v>266.3715039881507</v>
      </c>
      <c r="F260" s="274">
        <v>5451.103825786417</v>
      </c>
      <c r="G260" s="275">
        <v>982.1114323536519</v>
      </c>
      <c r="H260" s="221">
        <v>1927.900501311454</v>
      </c>
      <c r="I260" s="275">
        <v>3879.334944273502</v>
      </c>
      <c r="J260" s="275">
        <v>2824.781596795</v>
      </c>
      <c r="K260" s="275">
        <v>589.657449159263</v>
      </c>
      <c r="L260" s="275">
        <v>244.594</v>
      </c>
      <c r="M260" s="275">
        <v>2586.181232673689</v>
      </c>
      <c r="N260" s="275">
        <v>2057.897528</v>
      </c>
      <c r="O260" s="275">
        <v>141.85911</v>
      </c>
      <c r="P260" s="167"/>
      <c r="Q260" s="167"/>
      <c r="R260" s="167"/>
      <c r="S260" s="167"/>
      <c r="T260" s="167"/>
      <c r="U260" s="167"/>
      <c r="V260" s="167"/>
      <c r="W260" s="167"/>
      <c r="X260" s="167"/>
      <c r="Y260" s="167"/>
      <c r="Z260" s="167"/>
      <c r="AA260" s="167"/>
      <c r="AB260" s="167"/>
      <c r="AC260" s="167"/>
      <c r="AD260" s="167"/>
      <c r="AE260" s="167"/>
      <c r="AF260" s="167"/>
      <c r="AG260" s="167"/>
      <c r="AH260" s="167"/>
      <c r="AI260" s="167"/>
      <c r="AJ260" s="167"/>
      <c r="AK260" s="167"/>
      <c r="AL260" s="167"/>
      <c r="AM260" s="167"/>
      <c r="AN260" s="167"/>
      <c r="AO260" s="167"/>
      <c r="AP260" s="167"/>
      <c r="AQ260" s="167"/>
      <c r="AR260" s="167"/>
      <c r="AS260" s="167"/>
      <c r="AT260" s="167"/>
      <c r="AU260" s="159"/>
      <c r="AV260" s="159"/>
      <c r="AW260" s="159"/>
    </row>
    <row r="261" ht="12.75" customHeight="1">
      <c r="A261" s="210">
        <v>2016</v>
      </c>
      <c r="B261" t="s" s="283">
        <v>86</v>
      </c>
      <c r="C261" s="276">
        <v>3994.590954828950</v>
      </c>
      <c r="D261" s="277">
        <v>3743.781059078864</v>
      </c>
      <c r="E261" s="277">
        <v>250.8098957500854</v>
      </c>
      <c r="F261" s="276">
        <v>4438.733073198386</v>
      </c>
      <c r="G261" s="277">
        <v>1509.781558519794</v>
      </c>
      <c r="H261" s="192">
        <v>1293.706988854246</v>
      </c>
      <c r="I261" s="277">
        <v>2474.548356330411</v>
      </c>
      <c r="J261" s="277">
        <v>2706.883506004880</v>
      </c>
      <c r="K261" s="277">
        <v>454.4031583481807</v>
      </c>
      <c r="L261" s="277">
        <v>178.146</v>
      </c>
      <c r="M261" s="277">
        <v>3244.594528180534</v>
      </c>
      <c r="N261" s="277">
        <v>1994.809548</v>
      </c>
      <c r="O261" s="277">
        <v>139.03657</v>
      </c>
      <c r="P261" s="167"/>
      <c r="Q261" s="167"/>
      <c r="R261" s="167"/>
      <c r="S261" s="167"/>
      <c r="T261" s="167"/>
      <c r="U261" s="167"/>
      <c r="V261" s="167"/>
      <c r="W261" s="167"/>
      <c r="X261" s="167"/>
      <c r="Y261" s="167"/>
      <c r="Z261" s="167"/>
      <c r="AA261" s="167"/>
      <c r="AB261" s="167"/>
      <c r="AC261" s="167"/>
      <c r="AD261" s="167"/>
      <c r="AE261" s="167"/>
      <c r="AF261" s="167"/>
      <c r="AG261" s="167"/>
      <c r="AH261" s="167"/>
      <c r="AI261" s="167"/>
      <c r="AJ261" s="167"/>
      <c r="AK261" s="167"/>
      <c r="AL261" s="167"/>
      <c r="AM261" s="167"/>
      <c r="AN261" s="167"/>
      <c r="AO261" s="167"/>
      <c r="AP261" s="167"/>
      <c r="AQ261" s="167"/>
      <c r="AR261" s="167"/>
      <c r="AS261" s="167"/>
      <c r="AT261" s="167"/>
      <c r="AU261" s="159"/>
      <c r="AV261" s="159"/>
      <c r="AW261" s="159"/>
    </row>
    <row r="262" ht="12.75" customHeight="1">
      <c r="A262" s="234"/>
      <c r="B262" s="284"/>
      <c r="C262" s="276"/>
      <c r="D262" s="277"/>
      <c r="E262" s="277"/>
      <c r="F262" s="276"/>
      <c r="G262" s="277"/>
      <c r="H262" s="192"/>
      <c r="I262" s="277"/>
      <c r="J262" s="277"/>
      <c r="K262" s="277"/>
      <c r="L262" s="277"/>
      <c r="M262" s="277"/>
      <c r="N262" s="277"/>
      <c r="O262" s="277"/>
      <c r="P262" s="167"/>
      <c r="Q262" s="167"/>
      <c r="R262" s="167"/>
      <c r="S262" s="167"/>
      <c r="T262" s="167"/>
      <c r="U262" s="167"/>
      <c r="V262" s="167"/>
      <c r="W262" s="167"/>
      <c r="X262" s="167"/>
      <c r="Y262" s="167"/>
      <c r="Z262" s="167"/>
      <c r="AA262" s="167"/>
      <c r="AB262" s="167"/>
      <c r="AC262" s="167"/>
      <c r="AD262" s="167"/>
      <c r="AE262" s="167"/>
      <c r="AF262" s="167"/>
      <c r="AG262" s="167"/>
      <c r="AH262" s="167"/>
      <c r="AI262" s="167"/>
      <c r="AJ262" s="167"/>
      <c r="AK262" s="167"/>
      <c r="AL262" s="167"/>
      <c r="AM262" s="167"/>
      <c r="AN262" s="167"/>
      <c r="AO262" s="167"/>
      <c r="AP262" s="167"/>
      <c r="AQ262" s="167"/>
      <c r="AR262" s="167"/>
      <c r="AS262" s="167"/>
      <c r="AT262" s="167"/>
      <c r="AU262" s="159"/>
      <c r="AV262" s="159"/>
      <c r="AW262" s="159"/>
    </row>
    <row r="263" ht="12.75" customHeight="1">
      <c r="A263" t="s" s="147">
        <v>50</v>
      </c>
      <c r="B263" s="198"/>
      <c r="C263" s="230"/>
      <c r="D263" s="278"/>
      <c r="E263" s="230"/>
      <c r="F263" s="230"/>
      <c r="G263" s="230"/>
      <c r="H263" s="192"/>
      <c r="I263" s="230"/>
      <c r="J263" s="230"/>
      <c r="K263" s="230"/>
      <c r="L263" s="230"/>
      <c r="M263" s="230"/>
      <c r="N263" s="230"/>
      <c r="O263" s="230"/>
      <c r="P263" s="167"/>
      <c r="Q263" s="167"/>
      <c r="R263" s="167"/>
      <c r="S263" s="167"/>
      <c r="T263" s="167"/>
      <c r="U263" s="167"/>
      <c r="V263" s="167"/>
      <c r="W263" s="167"/>
      <c r="X263" s="167"/>
      <c r="Y263" s="167"/>
      <c r="Z263" s="167"/>
      <c r="AA263" s="167"/>
      <c r="AB263" s="167"/>
      <c r="AC263" s="167"/>
      <c r="AD263" s="167"/>
      <c r="AE263" s="167"/>
      <c r="AF263" s="167"/>
      <c r="AG263" s="167"/>
      <c r="AH263" s="167"/>
      <c r="AI263" s="167"/>
      <c r="AJ263" s="167"/>
      <c r="AK263" s="167"/>
      <c r="AL263" s="167"/>
      <c r="AM263" s="167"/>
      <c r="AN263" s="167"/>
      <c r="AO263" s="167"/>
      <c r="AP263" s="167"/>
      <c r="AQ263" s="167"/>
      <c r="AR263" s="167"/>
      <c r="AS263" s="167"/>
      <c r="AT263" s="167"/>
      <c r="AU263" s="159"/>
      <c r="AV263" s="159"/>
      <c r="AW263" s="159"/>
    </row>
    <row r="264" ht="12.75" customHeight="1">
      <c r="A264" s="199"/>
      <c r="B264" s="167"/>
      <c r="C264" s="230"/>
      <c r="D264" s="278"/>
      <c r="E264" s="230"/>
      <c r="F264" s="230"/>
      <c r="G264" s="230"/>
      <c r="H264" s="230"/>
      <c r="I264" s="230"/>
      <c r="J264" s="230"/>
      <c r="K264" s="230"/>
      <c r="L264" s="230"/>
      <c r="M264" s="230"/>
      <c r="N264" s="230"/>
      <c r="O264" s="230"/>
      <c r="P264" s="167"/>
      <c r="Q264" s="167"/>
      <c r="R264" s="167"/>
      <c r="S264" s="167"/>
      <c r="T264" s="167"/>
      <c r="U264" s="167"/>
      <c r="V264" s="167"/>
      <c r="W264" s="167"/>
      <c r="X264" s="167"/>
      <c r="Y264" s="167"/>
      <c r="Z264" s="167"/>
      <c r="AA264" s="167"/>
      <c r="AB264" s="167"/>
      <c r="AC264" s="167"/>
      <c r="AD264" s="167"/>
      <c r="AE264" s="167"/>
      <c r="AF264" s="167"/>
      <c r="AG264" s="167"/>
      <c r="AH264" s="167"/>
      <c r="AI264" s="167"/>
      <c r="AJ264" s="167"/>
      <c r="AK264" s="167"/>
      <c r="AL264" s="167"/>
      <c r="AM264" s="167"/>
      <c r="AN264" s="167"/>
      <c r="AO264" s="167"/>
      <c r="AP264" s="167"/>
      <c r="AQ264" s="167"/>
      <c r="AR264" s="167"/>
      <c r="AS264" s="167"/>
      <c r="AT264" s="167"/>
      <c r="AU264" s="159"/>
      <c r="AV264" s="159"/>
      <c r="AW264" s="159"/>
    </row>
    <row r="265" ht="12.75" customHeight="1">
      <c r="A265" s="167"/>
      <c r="B265" s="167"/>
      <c r="C265" s="230"/>
      <c r="D265" s="230"/>
      <c r="E265" s="230"/>
      <c r="F265" s="230"/>
      <c r="G265" s="230"/>
      <c r="H265" s="230"/>
      <c r="I265" s="230"/>
      <c r="J265" s="230"/>
      <c r="K265" s="230"/>
      <c r="L265" s="230"/>
      <c r="M265" s="230"/>
      <c r="N265" s="230"/>
      <c r="O265" s="230"/>
      <c r="P265" s="167"/>
      <c r="Q265" s="167"/>
      <c r="R265" s="167"/>
      <c r="S265" s="167"/>
      <c r="T265" s="167"/>
      <c r="U265" s="167"/>
      <c r="V265" s="167"/>
      <c r="W265" s="167"/>
      <c r="X265" s="167"/>
      <c r="Y265" s="167"/>
      <c r="Z265" s="167"/>
      <c r="AA265" s="167"/>
      <c r="AB265" s="167"/>
      <c r="AC265" s="167"/>
      <c r="AD265" s="167"/>
      <c r="AE265" s="167"/>
      <c r="AF265" s="167"/>
      <c r="AG265" s="167"/>
      <c r="AH265" s="167"/>
      <c r="AI265" s="167"/>
      <c r="AJ265" s="167"/>
      <c r="AK265" s="167"/>
      <c r="AL265" s="167"/>
      <c r="AM265" s="167"/>
      <c r="AN265" s="167"/>
      <c r="AO265" s="167"/>
      <c r="AP265" s="167"/>
      <c r="AQ265" s="167"/>
      <c r="AR265" s="167"/>
      <c r="AS265" s="167"/>
      <c r="AT265" s="167"/>
      <c r="AU265" s="159"/>
      <c r="AV265" s="159"/>
      <c r="AW265" s="159"/>
    </row>
    <row r="266" ht="12.75" customHeight="1">
      <c r="A266" s="167"/>
      <c r="B266" s="167"/>
      <c r="C266" s="230"/>
      <c r="D266" s="278"/>
      <c r="E266" s="230"/>
      <c r="F266" s="230"/>
      <c r="G266" s="230"/>
      <c r="H266" s="230"/>
      <c r="I266" s="230"/>
      <c r="J266" s="230"/>
      <c r="K266" s="230"/>
      <c r="L266" s="230"/>
      <c r="M266" s="230"/>
      <c r="N266" s="230"/>
      <c r="O266" s="230"/>
      <c r="P266" s="167"/>
      <c r="Q266" s="167"/>
      <c r="R266" s="167"/>
      <c r="S266" s="167"/>
      <c r="T266" s="167"/>
      <c r="U266" s="167"/>
      <c r="V266" s="167"/>
      <c r="W266" s="167"/>
      <c r="X266" s="167"/>
      <c r="Y266" s="167"/>
      <c r="Z266" s="167"/>
      <c r="AA266" s="167"/>
      <c r="AB266" s="167"/>
      <c r="AC266" s="167"/>
      <c r="AD266" s="167"/>
      <c r="AE266" s="167"/>
      <c r="AF266" s="167"/>
      <c r="AG266" s="167"/>
      <c r="AH266" s="167"/>
      <c r="AI266" s="167"/>
      <c r="AJ266" s="167"/>
      <c r="AK266" s="167"/>
      <c r="AL266" s="167"/>
      <c r="AM266" s="167"/>
      <c r="AN266" s="167"/>
      <c r="AO266" s="167"/>
      <c r="AP266" s="167"/>
      <c r="AQ266" s="167"/>
      <c r="AR266" s="167"/>
      <c r="AS266" s="167"/>
      <c r="AT266" s="167"/>
      <c r="AU266" s="159"/>
      <c r="AV266" s="159"/>
      <c r="AW266" s="159"/>
    </row>
    <row r="267" ht="12.75" customHeight="1">
      <c r="A267" s="167"/>
      <c r="B267" s="167"/>
      <c r="C267" s="230"/>
      <c r="D267" s="278"/>
      <c r="E267" s="230"/>
      <c r="F267" s="230"/>
      <c r="G267" s="230"/>
      <c r="H267" s="230"/>
      <c r="I267" s="230"/>
      <c r="J267" s="230"/>
      <c r="K267" s="230"/>
      <c r="L267" s="230"/>
      <c r="M267" s="230"/>
      <c r="N267" s="230"/>
      <c r="O267" s="230"/>
      <c r="P267" s="167"/>
      <c r="Q267" s="167"/>
      <c r="R267" s="167"/>
      <c r="S267" s="167"/>
      <c r="T267" s="167"/>
      <c r="U267" s="167"/>
      <c r="V267" s="167"/>
      <c r="W267" s="167"/>
      <c r="X267" s="167"/>
      <c r="Y267" s="167"/>
      <c r="Z267" s="167"/>
      <c r="AA267" s="167"/>
      <c r="AB267" s="167"/>
      <c r="AC267" s="167"/>
      <c r="AD267" s="167"/>
      <c r="AE267" s="167"/>
      <c r="AF267" s="167"/>
      <c r="AG267" s="167"/>
      <c r="AH267" s="167"/>
      <c r="AI267" s="167"/>
      <c r="AJ267" s="167"/>
      <c r="AK267" s="167"/>
      <c r="AL267" s="167"/>
      <c r="AM267" s="167"/>
      <c r="AN267" s="167"/>
      <c r="AO267" s="167"/>
      <c r="AP267" s="167"/>
      <c r="AQ267" s="167"/>
      <c r="AR267" s="167"/>
      <c r="AS267" s="167"/>
      <c r="AT267" s="167"/>
      <c r="AU267" s="159"/>
      <c r="AV267" s="159"/>
      <c r="AW267" s="159"/>
    </row>
    <row r="268" ht="12.75" customHeight="1">
      <c r="A268" s="167"/>
      <c r="B268" s="167"/>
      <c r="C268" s="230"/>
      <c r="D268" s="278"/>
      <c r="E268" s="230"/>
      <c r="F268" s="230"/>
      <c r="G268" s="230"/>
      <c r="H268" s="230"/>
      <c r="I268" s="230"/>
      <c r="J268" s="230"/>
      <c r="K268" s="230"/>
      <c r="L268" s="230"/>
      <c r="M268" s="230"/>
      <c r="N268" s="230"/>
      <c r="O268" s="230"/>
      <c r="P268" s="167"/>
      <c r="Q268" s="167"/>
      <c r="R268" s="167"/>
      <c r="S268" s="167"/>
      <c r="T268" s="167"/>
      <c r="U268" s="167"/>
      <c r="V268" s="167"/>
      <c r="W268" s="167"/>
      <c r="X268" s="167"/>
      <c r="Y268" s="167"/>
      <c r="Z268" s="167"/>
      <c r="AA268" s="167"/>
      <c r="AB268" s="167"/>
      <c r="AC268" s="167"/>
      <c r="AD268" s="167"/>
      <c r="AE268" s="167"/>
      <c r="AF268" s="167"/>
      <c r="AG268" s="167"/>
      <c r="AH268" s="167"/>
      <c r="AI268" s="167"/>
      <c r="AJ268" s="167"/>
      <c r="AK268" s="167"/>
      <c r="AL268" s="167"/>
      <c r="AM268" s="167"/>
      <c r="AN268" s="167"/>
      <c r="AO268" s="167"/>
      <c r="AP268" s="167"/>
      <c r="AQ268" s="167"/>
      <c r="AR268" s="167"/>
      <c r="AS268" s="167"/>
      <c r="AT268" s="167"/>
      <c r="AU268" s="159"/>
      <c r="AV268" s="159"/>
      <c r="AW268" s="159"/>
    </row>
    <row r="269" ht="12.75" customHeight="1">
      <c r="A269" s="167"/>
      <c r="B269" s="167"/>
      <c r="C269" s="230"/>
      <c r="D269" s="278"/>
      <c r="E269" s="230"/>
      <c r="F269" s="230"/>
      <c r="G269" s="230"/>
      <c r="H269" s="230"/>
      <c r="I269" s="230"/>
      <c r="J269" s="230"/>
      <c r="K269" s="230"/>
      <c r="L269" s="230"/>
      <c r="M269" s="230"/>
      <c r="N269" s="230"/>
      <c r="O269" s="230"/>
      <c r="P269" s="167"/>
      <c r="Q269" s="167"/>
      <c r="R269" s="167"/>
      <c r="S269" s="167"/>
      <c r="T269" s="167"/>
      <c r="U269" s="167"/>
      <c r="V269" s="167"/>
      <c r="W269" s="167"/>
      <c r="X269" s="167"/>
      <c r="Y269" s="167"/>
      <c r="Z269" s="167"/>
      <c r="AA269" s="167"/>
      <c r="AB269" s="167"/>
      <c r="AC269" s="167"/>
      <c r="AD269" s="167"/>
      <c r="AE269" s="167"/>
      <c r="AF269" s="167"/>
      <c r="AG269" s="167"/>
      <c r="AH269" s="167"/>
      <c r="AI269" s="167"/>
      <c r="AJ269" s="167"/>
      <c r="AK269" s="167"/>
      <c r="AL269" s="167"/>
      <c r="AM269" s="167"/>
      <c r="AN269" s="167"/>
      <c r="AO269" s="167"/>
      <c r="AP269" s="167"/>
      <c r="AQ269" s="167"/>
      <c r="AR269" s="167"/>
      <c r="AS269" s="167"/>
      <c r="AT269" s="167"/>
      <c r="AU269" s="159"/>
      <c r="AV269" s="159"/>
      <c r="AW269" s="159"/>
    </row>
    <row r="270" ht="12.75" customHeight="1">
      <c r="A270" s="167"/>
      <c r="B270" s="167"/>
      <c r="C270" s="230"/>
      <c r="D270" s="278"/>
      <c r="E270" s="230"/>
      <c r="F270" s="230"/>
      <c r="G270" s="230"/>
      <c r="H270" s="230"/>
      <c r="I270" s="230"/>
      <c r="J270" s="230"/>
      <c r="K270" s="230"/>
      <c r="L270" s="230"/>
      <c r="M270" s="230"/>
      <c r="N270" s="230"/>
      <c r="O270" s="230"/>
      <c r="P270" s="167"/>
      <c r="Q270" s="167"/>
      <c r="R270" s="167"/>
      <c r="S270" s="167"/>
      <c r="T270" s="167"/>
      <c r="U270" s="167"/>
      <c r="V270" s="167"/>
      <c r="W270" s="167"/>
      <c r="X270" s="167"/>
      <c r="Y270" s="167"/>
      <c r="Z270" s="167"/>
      <c r="AA270" s="167"/>
      <c r="AB270" s="167"/>
      <c r="AC270" s="167"/>
      <c r="AD270" s="167"/>
      <c r="AE270" s="167"/>
      <c r="AF270" s="167"/>
      <c r="AG270" s="167"/>
      <c r="AH270" s="167"/>
      <c r="AI270" s="167"/>
      <c r="AJ270" s="167"/>
      <c r="AK270" s="167"/>
      <c r="AL270" s="167"/>
      <c r="AM270" s="167"/>
      <c r="AN270" s="167"/>
      <c r="AO270" s="167"/>
      <c r="AP270" s="167"/>
      <c r="AQ270" s="167"/>
      <c r="AR270" s="167"/>
      <c r="AS270" s="167"/>
      <c r="AT270" s="167"/>
      <c r="AU270" s="159"/>
      <c r="AV270" s="159"/>
      <c r="AW270" s="159"/>
    </row>
    <row r="271" ht="12.75" customHeight="1">
      <c r="A271" s="167"/>
      <c r="B271" s="167"/>
      <c r="C271" s="230"/>
      <c r="D271" s="278"/>
      <c r="E271" s="230"/>
      <c r="F271" s="230"/>
      <c r="G271" s="230"/>
      <c r="H271" s="230"/>
      <c r="I271" s="230"/>
      <c r="J271" s="230"/>
      <c r="K271" s="230"/>
      <c r="L271" s="230"/>
      <c r="M271" s="230"/>
      <c r="N271" s="230"/>
      <c r="O271" s="230"/>
      <c r="P271" s="167"/>
      <c r="Q271" s="167"/>
      <c r="R271" s="167"/>
      <c r="S271" s="167"/>
      <c r="T271" s="167"/>
      <c r="U271" s="167"/>
      <c r="V271" s="167"/>
      <c r="W271" s="167"/>
      <c r="X271" s="167"/>
      <c r="Y271" s="167"/>
      <c r="Z271" s="167"/>
      <c r="AA271" s="167"/>
      <c r="AB271" s="167"/>
      <c r="AC271" s="167"/>
      <c r="AD271" s="167"/>
      <c r="AE271" s="167"/>
      <c r="AF271" s="167"/>
      <c r="AG271" s="167"/>
      <c r="AH271" s="167"/>
      <c r="AI271" s="167"/>
      <c r="AJ271" s="167"/>
      <c r="AK271" s="167"/>
      <c r="AL271" s="167"/>
      <c r="AM271" s="167"/>
      <c r="AN271" s="167"/>
      <c r="AO271" s="167"/>
      <c r="AP271" s="167"/>
      <c r="AQ271" s="167"/>
      <c r="AR271" s="167"/>
      <c r="AS271" s="167"/>
      <c r="AT271" s="167"/>
      <c r="AU271" s="159"/>
      <c r="AV271" s="159"/>
      <c r="AW271" s="159"/>
    </row>
    <row r="272" ht="12.75" customHeight="1">
      <c r="A272" s="167"/>
      <c r="B272" s="167"/>
      <c r="C272" s="230"/>
      <c r="D272" s="278"/>
      <c r="E272" s="230"/>
      <c r="F272" s="230"/>
      <c r="G272" s="230"/>
      <c r="H272" s="230"/>
      <c r="I272" s="230"/>
      <c r="J272" s="230"/>
      <c r="K272" s="230"/>
      <c r="L272" s="230"/>
      <c r="M272" s="230"/>
      <c r="N272" s="230"/>
      <c r="O272" s="230"/>
      <c r="P272" s="167"/>
      <c r="Q272" s="167"/>
      <c r="R272" s="167"/>
      <c r="S272" s="167"/>
      <c r="T272" s="167"/>
      <c r="U272" s="167"/>
      <c r="V272" s="167"/>
      <c r="W272" s="167"/>
      <c r="X272" s="167"/>
      <c r="Y272" s="167"/>
      <c r="Z272" s="167"/>
      <c r="AA272" s="167"/>
      <c r="AB272" s="167"/>
      <c r="AC272" s="167"/>
      <c r="AD272" s="167"/>
      <c r="AE272" s="167"/>
      <c r="AF272" s="167"/>
      <c r="AG272" s="167"/>
      <c r="AH272" s="167"/>
      <c r="AI272" s="167"/>
      <c r="AJ272" s="167"/>
      <c r="AK272" s="167"/>
      <c r="AL272" s="167"/>
      <c r="AM272" s="167"/>
      <c r="AN272" s="167"/>
      <c r="AO272" s="167"/>
      <c r="AP272" s="167"/>
      <c r="AQ272" s="167"/>
      <c r="AR272" s="167"/>
      <c r="AS272" s="167"/>
      <c r="AT272" s="167"/>
      <c r="AU272" s="159"/>
      <c r="AV272" s="159"/>
      <c r="AW272" s="159"/>
    </row>
    <row r="273" ht="12.75" customHeight="1">
      <c r="A273" s="167"/>
      <c r="B273" s="167"/>
      <c r="C273" s="230"/>
      <c r="D273" s="278"/>
      <c r="E273" s="230"/>
      <c r="F273" s="230"/>
      <c r="G273" s="230"/>
      <c r="H273" s="230"/>
      <c r="I273" s="230"/>
      <c r="J273" s="230"/>
      <c r="K273" s="230"/>
      <c r="L273" s="230"/>
      <c r="M273" s="230"/>
      <c r="N273" s="230"/>
      <c r="O273" s="230"/>
      <c r="P273" s="167"/>
      <c r="Q273" s="167"/>
      <c r="R273" s="167"/>
      <c r="S273" s="167"/>
      <c r="T273" s="167"/>
      <c r="U273" s="167"/>
      <c r="V273" s="167"/>
      <c r="W273" s="167"/>
      <c r="X273" s="167"/>
      <c r="Y273" s="167"/>
      <c r="Z273" s="167"/>
      <c r="AA273" s="167"/>
      <c r="AB273" s="167"/>
      <c r="AC273" s="167"/>
      <c r="AD273" s="167"/>
      <c r="AE273" s="167"/>
      <c r="AF273" s="167"/>
      <c r="AG273" s="167"/>
      <c r="AH273" s="167"/>
      <c r="AI273" s="167"/>
      <c r="AJ273" s="167"/>
      <c r="AK273" s="167"/>
      <c r="AL273" s="167"/>
      <c r="AM273" s="167"/>
      <c r="AN273" s="167"/>
      <c r="AO273" s="167"/>
      <c r="AP273" s="167"/>
      <c r="AQ273" s="167"/>
      <c r="AR273" s="167"/>
      <c r="AS273" s="167"/>
      <c r="AT273" s="167"/>
      <c r="AU273" s="159"/>
      <c r="AV273" s="159"/>
      <c r="AW273" s="159"/>
    </row>
  </sheetData>
  <mergeCells count="15">
    <mergeCell ref="K6:L6"/>
    <mergeCell ref="I6:J6"/>
    <mergeCell ref="AE162:AG162"/>
    <mergeCell ref="V162:AC162"/>
    <mergeCell ref="M6:O6"/>
    <mergeCell ref="T162:U162"/>
    <mergeCell ref="AK5:AL5"/>
    <mergeCell ref="V5:W5"/>
    <mergeCell ref="H5:O5"/>
    <mergeCell ref="C5:E5"/>
    <mergeCell ref="AM5:AT5"/>
    <mergeCell ref="F5:G5"/>
    <mergeCell ref="AH162:AI162"/>
    <mergeCell ref="AJ162:AQ162"/>
    <mergeCell ref="AH5:AJ5"/>
  </mergeCells>
  <pageMargins left="0.75" right="0.75" top="1" bottom="1" header="0.5" footer="0.5"/>
  <pageSetup firstPageNumber="1" fitToHeight="1" fitToWidth="1" scale="73" useFirstPageNumber="0" orientation="landscape" pageOrder="downThenOver"/>
  <headerFooter>
    <oddFooter>&amp;C&amp;"Helvetica,Regular"&amp;12&amp;K000000&amp;P</oddFooter>
  </headerFooter>
  <drawing r:id="rId1"/>
</worksheet>
</file>

<file path=xl/worksheets/sheet7.xml><?xml version="1.0" encoding="utf-8"?>
<worksheet xmlns:r="http://schemas.openxmlformats.org/officeDocument/2006/relationships" xmlns="http://schemas.openxmlformats.org/spreadsheetml/2006/main">
  <dimension ref="A1:AI282"/>
  <sheetViews>
    <sheetView workbookViewId="0" showGridLines="0" defaultGridColor="1"/>
  </sheetViews>
  <sheetFormatPr defaultColWidth="8.83333" defaultRowHeight="12.75" customHeight="1" outlineLevelRow="0" outlineLevelCol="0"/>
  <cols>
    <col min="1" max="1" width="8.85156" style="285" customWidth="1"/>
    <col min="2" max="2" width="11.5" style="285" customWidth="1"/>
    <col min="3" max="3" width="13" style="285" customWidth="1"/>
    <col min="4" max="4" width="13" style="285" customWidth="1"/>
    <col min="5" max="5" width="13" style="285" customWidth="1"/>
    <col min="6" max="6" width="13" style="285" customWidth="1"/>
    <col min="7" max="7" width="13" style="285" customWidth="1"/>
    <col min="8" max="8" width="13" style="285" customWidth="1"/>
    <col min="9" max="9" width="13" style="285" customWidth="1"/>
    <col min="10" max="10" width="13" style="285" customWidth="1"/>
    <col min="11" max="11" width="13" style="285" customWidth="1"/>
    <col min="12" max="12" width="13" style="285" customWidth="1"/>
    <col min="13" max="13" width="13" style="285" customWidth="1"/>
    <col min="14" max="14" width="13" style="285" customWidth="1"/>
    <col min="15" max="15" width="13" style="285" customWidth="1"/>
    <col min="16" max="16" width="8.85156" style="285" customWidth="1"/>
    <col min="17" max="17" width="11.5" style="285" customWidth="1"/>
    <col min="18" max="18" width="19" style="285" customWidth="1"/>
    <col min="19" max="19" width="18.5" style="285" customWidth="1"/>
    <col min="20" max="20" width="18.5" style="285" customWidth="1"/>
    <col min="21" max="21" width="12.5" style="285" customWidth="1"/>
    <col min="22" max="22" width="15.5" style="285" customWidth="1"/>
    <col min="23" max="23" width="12" style="285" customWidth="1"/>
    <col min="24" max="24" width="12.5" style="285" customWidth="1"/>
    <col min="25" max="25" width="12.5" style="285" customWidth="1"/>
    <col min="26" max="26" width="12.5" style="285" customWidth="1"/>
    <col min="27" max="27" width="12.5" style="285" customWidth="1"/>
    <col min="28" max="28" width="14.5" style="285" customWidth="1"/>
    <col min="29" max="29" width="12.5" style="285" customWidth="1"/>
    <col min="30" max="30" width="12.5" style="285" customWidth="1"/>
    <col min="31" max="31" width="12.5" style="285" customWidth="1"/>
    <col min="32" max="32" width="13.5" style="285" customWidth="1"/>
    <col min="33" max="33" width="12" style="285" customWidth="1"/>
    <col min="34" max="34" width="12.5" style="285" customWidth="1"/>
    <col min="35" max="35" width="13.5" style="285" customWidth="1"/>
    <col min="36" max="256" width="8.85156" style="285" customWidth="1"/>
  </cols>
  <sheetData>
    <row r="1" ht="12.75" customHeight="1">
      <c r="A1" s="159"/>
      <c r="B1" s="167"/>
      <c r="C1" s="167"/>
      <c r="D1" s="167"/>
      <c r="E1" s="167"/>
      <c r="F1" s="167"/>
      <c r="G1" s="167"/>
      <c r="H1" s="167"/>
      <c r="I1" s="167"/>
      <c r="J1" s="167"/>
      <c r="K1" s="167"/>
      <c r="L1" s="167"/>
      <c r="M1" s="167"/>
      <c r="N1" s="167"/>
      <c r="O1" s="167"/>
      <c r="P1" s="159"/>
      <c r="Q1" s="167"/>
      <c r="R1" s="167"/>
      <c r="S1" s="167"/>
      <c r="T1" s="167"/>
      <c r="U1" s="167"/>
      <c r="V1" s="167"/>
      <c r="W1" s="167"/>
      <c r="X1" s="167"/>
      <c r="Y1" s="167"/>
      <c r="Z1" s="167"/>
      <c r="AA1" s="167"/>
      <c r="AB1" s="167"/>
      <c r="AC1" s="167"/>
      <c r="AD1" s="167"/>
      <c r="AE1" s="167"/>
      <c r="AF1" s="167"/>
      <c r="AG1" s="167"/>
      <c r="AH1" s="167"/>
      <c r="AI1" s="167"/>
    </row>
    <row r="2" ht="12.75" customHeight="1">
      <c r="A2" s="159"/>
      <c r="B2" s="167"/>
      <c r="C2" s="167"/>
      <c r="D2" s="167"/>
      <c r="E2" s="167"/>
      <c r="F2" s="167"/>
      <c r="G2" s="167"/>
      <c r="H2" s="167"/>
      <c r="I2" s="167"/>
      <c r="J2" s="167"/>
      <c r="K2" s="167"/>
      <c r="L2" s="167"/>
      <c r="M2" s="167"/>
      <c r="N2" s="167"/>
      <c r="O2" s="167"/>
      <c r="P2" s="159"/>
      <c r="Q2" s="167"/>
      <c r="R2" s="167"/>
      <c r="S2" s="167"/>
      <c r="T2" s="167"/>
      <c r="U2" s="167"/>
      <c r="V2" s="167"/>
      <c r="W2" s="167"/>
      <c r="X2" s="167"/>
      <c r="Y2" s="167"/>
      <c r="Z2" s="167"/>
      <c r="AA2" s="167"/>
      <c r="AB2" s="167"/>
      <c r="AC2" s="167"/>
      <c r="AD2" s="167"/>
      <c r="AE2" s="167"/>
      <c r="AF2" s="167"/>
      <c r="AG2" s="167"/>
      <c r="AH2" s="167"/>
      <c r="AI2" s="167"/>
    </row>
    <row r="3" ht="12.75" customHeight="1">
      <c r="A3" s="159"/>
      <c r="B3" s="167"/>
      <c r="C3" s="167"/>
      <c r="D3" s="167"/>
      <c r="E3" s="167"/>
      <c r="F3" s="167"/>
      <c r="G3" s="167"/>
      <c r="H3" s="167"/>
      <c r="I3" s="167"/>
      <c r="J3" s="167"/>
      <c r="K3" s="167"/>
      <c r="L3" s="167"/>
      <c r="M3" s="167"/>
      <c r="N3" s="167"/>
      <c r="O3" s="167"/>
      <c r="P3" s="159"/>
      <c r="Q3" s="167"/>
      <c r="R3" s="167"/>
      <c r="S3" s="167"/>
      <c r="T3" s="167"/>
      <c r="U3" s="167"/>
      <c r="V3" s="167"/>
      <c r="W3" s="167"/>
      <c r="X3" s="167"/>
      <c r="Y3" s="167"/>
      <c r="Z3" s="167"/>
      <c r="AA3" s="167"/>
      <c r="AB3" s="167"/>
      <c r="AC3" s="167"/>
      <c r="AD3" s="167"/>
      <c r="AE3" s="167"/>
      <c r="AF3" s="167"/>
      <c r="AG3" s="167"/>
      <c r="AH3" s="167"/>
      <c r="AI3" s="167"/>
    </row>
    <row r="4" ht="13.5" customHeight="1">
      <c r="A4" s="159"/>
      <c r="B4" t="s" s="286">
        <v>172</v>
      </c>
      <c r="C4" s="167"/>
      <c r="D4" s="167"/>
      <c r="E4" s="167"/>
      <c r="F4" s="167"/>
      <c r="G4" s="167"/>
      <c r="H4" s="167"/>
      <c r="I4" s="167"/>
      <c r="J4" s="167"/>
      <c r="K4" s="167"/>
      <c r="L4" s="167"/>
      <c r="M4" s="167"/>
      <c r="N4" s="167"/>
      <c r="O4" s="167"/>
      <c r="P4" s="287"/>
      <c r="Q4" s="288"/>
      <c r="R4" s="167"/>
      <c r="S4" s="167"/>
      <c r="T4" s="167"/>
      <c r="U4" s="167"/>
      <c r="V4" s="167"/>
      <c r="W4" s="167"/>
      <c r="X4" s="167"/>
      <c r="Y4" s="167"/>
      <c r="Z4" s="167"/>
      <c r="AA4" s="167"/>
      <c r="AB4" s="167"/>
      <c r="AC4" s="167"/>
      <c r="AD4" s="167"/>
      <c r="AE4" s="167"/>
      <c r="AF4" s="167"/>
      <c r="AG4" s="167"/>
      <c r="AH4" s="167"/>
      <c r="AI4" s="167"/>
    </row>
    <row r="5" ht="12.75" customHeight="1">
      <c r="A5" s="159"/>
      <c r="B5" s="167"/>
      <c r="C5" s="167"/>
      <c r="D5" s="167"/>
      <c r="E5" s="167"/>
      <c r="F5" s="167"/>
      <c r="G5" s="167"/>
      <c r="H5" s="167"/>
      <c r="I5" s="167"/>
      <c r="J5" s="167"/>
      <c r="K5" s="167"/>
      <c r="L5" s="167"/>
      <c r="M5" s="167"/>
      <c r="N5" s="167"/>
      <c r="O5" s="289"/>
      <c r="P5" t="s" s="290">
        <v>173</v>
      </c>
      <c r="Q5" s="291">
        <v>2016</v>
      </c>
      <c r="R5" s="292"/>
      <c r="S5" t="s" s="189">
        <v>174</v>
      </c>
      <c r="T5" s="167"/>
      <c r="U5" s="167"/>
      <c r="V5" s="167"/>
      <c r="W5" s="167"/>
      <c r="X5" s="167"/>
      <c r="Y5" s="167"/>
      <c r="Z5" s="167"/>
      <c r="AA5" s="167"/>
      <c r="AB5" s="167"/>
      <c r="AC5" s="167"/>
      <c r="AD5" s="167"/>
      <c r="AE5" s="167"/>
      <c r="AF5" s="167"/>
      <c r="AG5" s="167"/>
      <c r="AH5" s="167"/>
      <c r="AI5" s="167"/>
    </row>
    <row r="6" ht="13.5" customHeight="1">
      <c r="A6" s="159"/>
      <c r="B6" s="167"/>
      <c r="C6" s="293"/>
      <c r="D6" s="293"/>
      <c r="E6" s="293"/>
      <c r="F6" s="293"/>
      <c r="G6" s="293"/>
      <c r="H6" s="293"/>
      <c r="I6" s="293"/>
      <c r="J6" s="293"/>
      <c r="K6" s="293"/>
      <c r="L6" s="293"/>
      <c r="M6" s="293"/>
      <c r="N6" s="293"/>
      <c r="O6" s="294"/>
      <c r="P6" t="s" s="295">
        <v>175</v>
      </c>
      <c r="Q6" s="296">
        <v>2</v>
      </c>
      <c r="R6" s="292"/>
      <c r="S6" s="167"/>
      <c r="T6" s="167"/>
      <c r="U6" s="167"/>
      <c r="V6" s="167"/>
      <c r="W6" s="167"/>
      <c r="X6" s="167"/>
      <c r="Y6" s="167"/>
      <c r="Z6" s="167"/>
      <c r="AA6" s="167"/>
      <c r="AB6" s="167"/>
      <c r="AC6" s="167"/>
      <c r="AD6" s="167"/>
      <c r="AE6" s="167"/>
      <c r="AF6" s="167"/>
      <c r="AG6" s="167"/>
      <c r="AH6" s="167"/>
      <c r="AI6" s="167"/>
    </row>
    <row r="7" ht="12.75" customHeight="1">
      <c r="A7" s="159"/>
      <c r="B7" s="167"/>
      <c r="C7" t="s" s="297">
        <v>129</v>
      </c>
      <c r="D7" s="298"/>
      <c r="E7" s="298"/>
      <c r="F7" t="s" s="297">
        <v>54</v>
      </c>
      <c r="G7" s="298"/>
      <c r="H7" t="s" s="297">
        <v>130</v>
      </c>
      <c r="I7" s="298"/>
      <c r="J7" s="298"/>
      <c r="K7" s="298"/>
      <c r="L7" s="298"/>
      <c r="M7" s="298"/>
      <c r="N7" s="298"/>
      <c r="O7" s="298"/>
      <c r="P7" s="299"/>
      <c r="Q7" s="300"/>
      <c r="R7" s="167"/>
      <c r="S7" s="167"/>
      <c r="T7" s="167"/>
      <c r="U7" s="167"/>
      <c r="V7" s="167"/>
      <c r="W7" s="167"/>
      <c r="X7" s="167"/>
      <c r="Y7" s="167"/>
      <c r="Z7" s="167"/>
      <c r="AA7" s="167"/>
      <c r="AB7" s="167"/>
      <c r="AC7" s="167"/>
      <c r="AD7" s="167"/>
      <c r="AE7" s="167"/>
      <c r="AF7" s="167"/>
      <c r="AG7" s="167"/>
      <c r="AH7" s="167"/>
      <c r="AI7" s="167"/>
    </row>
    <row r="8" ht="12.75" customHeight="1">
      <c r="A8" s="159"/>
      <c r="B8" s="167"/>
      <c r="C8" s="171"/>
      <c r="D8" t="s" s="172">
        <v>60</v>
      </c>
      <c r="E8" s="171"/>
      <c r="F8" t="s" s="172">
        <v>102</v>
      </c>
      <c r="G8" s="171"/>
      <c r="H8" t="s" s="172">
        <v>176</v>
      </c>
      <c r="I8" t="s" s="174">
        <v>57</v>
      </c>
      <c r="J8" s="175"/>
      <c r="K8" t="s" s="174">
        <v>58</v>
      </c>
      <c r="L8" s="175"/>
      <c r="M8" t="s" s="174">
        <v>59</v>
      </c>
      <c r="N8" s="175"/>
      <c r="O8" s="175"/>
      <c r="P8" s="159"/>
      <c r="Q8" t="s" s="301">
        <v>177</v>
      </c>
      <c r="R8" t="s" s="301">
        <v>178</v>
      </c>
      <c r="S8" t="s" s="301">
        <v>179</v>
      </c>
      <c r="T8" t="s" s="301">
        <v>180</v>
      </c>
      <c r="U8" t="s" s="301">
        <v>181</v>
      </c>
      <c r="V8" t="s" s="301">
        <v>182</v>
      </c>
      <c r="W8" t="s" s="301">
        <v>183</v>
      </c>
      <c r="X8" t="s" s="301">
        <v>184</v>
      </c>
      <c r="Y8" t="s" s="301">
        <v>185</v>
      </c>
      <c r="Z8" t="s" s="301">
        <v>186</v>
      </c>
      <c r="AA8" t="s" s="301">
        <v>187</v>
      </c>
      <c r="AB8" t="s" s="301">
        <v>188</v>
      </c>
      <c r="AC8" t="s" s="301">
        <v>189</v>
      </c>
      <c r="AD8" t="s" s="301">
        <v>190</v>
      </c>
      <c r="AE8" s="167"/>
      <c r="AF8" s="167"/>
      <c r="AG8" s="167"/>
      <c r="AH8" s="167"/>
      <c r="AI8" s="167"/>
    </row>
    <row r="9" ht="12.75" customHeight="1">
      <c r="A9" s="159"/>
      <c r="B9" s="167"/>
      <c r="C9" t="s" s="178">
        <v>61</v>
      </c>
      <c r="D9" t="s" s="178">
        <v>63</v>
      </c>
      <c r="E9" t="s" s="178">
        <v>133</v>
      </c>
      <c r="F9" t="s" s="178">
        <v>191</v>
      </c>
      <c r="G9" t="s" s="178">
        <v>135</v>
      </c>
      <c r="H9" t="s" s="178">
        <v>192</v>
      </c>
      <c r="I9" t="s" s="179">
        <v>137</v>
      </c>
      <c r="J9" t="s" s="179">
        <v>138</v>
      </c>
      <c r="K9" t="s" s="179">
        <v>137</v>
      </c>
      <c r="L9" t="s" s="179">
        <v>138</v>
      </c>
      <c r="M9" t="s" s="179">
        <v>137</v>
      </c>
      <c r="N9" t="s" s="179">
        <v>138</v>
      </c>
      <c r="O9" t="s" s="179">
        <v>139</v>
      </c>
      <c r="P9" s="302">
        <v>24</v>
      </c>
      <c r="Q9" t="s" s="303">
        <f>$S$5&amp;Q$8&amp;$P9</f>
        <v>193</v>
      </c>
      <c r="R9" t="s" s="303">
        <f>$S$5&amp;R$8&amp;$P9</f>
        <v>194</v>
      </c>
      <c r="S9" t="s" s="303">
        <f>$S$5&amp;S$8&amp;$P9</f>
        <v>195</v>
      </c>
      <c r="T9" t="s" s="303">
        <f>$S$5&amp;T$8&amp;$P9</f>
        <v>196</v>
      </c>
      <c r="U9" t="s" s="303">
        <f>$S$5&amp;U$8&amp;$P9</f>
        <v>197</v>
      </c>
      <c r="V9" t="s" s="303">
        <f>$S$5&amp;V$8&amp;$P9</f>
        <v>198</v>
      </c>
      <c r="W9" t="s" s="303">
        <f>$S$5&amp;W$8&amp;$P9</f>
        <v>199</v>
      </c>
      <c r="X9" t="s" s="303">
        <f>$S$5&amp;X$8&amp;$P9</f>
        <v>200</v>
      </c>
      <c r="Y9" t="s" s="303">
        <f>$S$5&amp;Y$8&amp;$P9</f>
        <v>201</v>
      </c>
      <c r="Z9" t="s" s="303">
        <f>$S$5&amp;Z$8&amp;$P9</f>
        <v>202</v>
      </c>
      <c r="AA9" t="s" s="303">
        <f>$S$5&amp;AA$8&amp;$P9</f>
        <v>203</v>
      </c>
      <c r="AB9" t="s" s="303">
        <f>$S$5&amp;AB$8&amp;$P9</f>
        <v>204</v>
      </c>
      <c r="AC9" t="s" s="303">
        <f>$S$5&amp;AC$8&amp;$P9</f>
        <v>205</v>
      </c>
      <c r="AD9" t="s" s="303">
        <f>$S$5&amp;AD$8&amp;$P9</f>
        <v>206</v>
      </c>
      <c r="AE9" s="304"/>
      <c r="AF9" s="167"/>
      <c r="AG9" s="167"/>
      <c r="AH9" s="167"/>
      <c r="AI9" s="167"/>
    </row>
    <row r="10" ht="12.75" customHeight="1">
      <c r="A10" s="159"/>
      <c r="B10" s="167"/>
      <c r="C10" t="s" s="305">
        <v>207</v>
      </c>
      <c r="D10" s="306"/>
      <c r="E10" s="307"/>
      <c r="F10" t="s" s="308">
        <v>52</v>
      </c>
      <c r="G10" s="306"/>
      <c r="H10" s="306"/>
      <c r="I10" s="309"/>
      <c r="J10" s="309"/>
      <c r="K10" s="309"/>
      <c r="L10" s="309"/>
      <c r="M10" s="309"/>
      <c r="N10" s="309"/>
      <c r="O10" s="310"/>
      <c r="P10" s="311">
        <f>P9+1</f>
        <v>25</v>
      </c>
      <c r="Q10" t="s" s="303">
        <f>$S$5&amp;Q$8&amp;$P10</f>
        <v>208</v>
      </c>
      <c r="R10" t="s" s="303">
        <f>$S$5&amp;R$8&amp;$P10</f>
        <v>209</v>
      </c>
      <c r="S10" t="s" s="303">
        <f>$S$5&amp;S$8&amp;$P10</f>
        <v>210</v>
      </c>
      <c r="T10" t="s" s="303">
        <f>$S$5&amp;T$8&amp;$P10</f>
        <v>211</v>
      </c>
      <c r="U10" t="s" s="303">
        <f>$S$5&amp;U$8&amp;$P10</f>
        <v>212</v>
      </c>
      <c r="V10" t="s" s="303">
        <f>$S$5&amp;V$8&amp;$P10</f>
        <v>213</v>
      </c>
      <c r="W10" t="s" s="303">
        <f>$S$5&amp;W$8&amp;$P10</f>
        <v>214</v>
      </c>
      <c r="X10" t="s" s="303">
        <f>$S$5&amp;X$8&amp;$P10</f>
        <v>215</v>
      </c>
      <c r="Y10" t="s" s="303">
        <f>$S$5&amp;Y$8&amp;$P10</f>
        <v>216</v>
      </c>
      <c r="Z10" t="s" s="303">
        <f>$S$5&amp;Z$8&amp;$P10</f>
        <v>217</v>
      </c>
      <c r="AA10" t="s" s="303">
        <f>$S$5&amp;AA$8&amp;$P10</f>
        <v>218</v>
      </c>
      <c r="AB10" t="s" s="303">
        <f>$S$5&amp;AB$8&amp;$P10</f>
        <v>219</v>
      </c>
      <c r="AC10" t="s" s="303">
        <f>$S$5&amp;AC$8&amp;$P10</f>
        <v>220</v>
      </c>
      <c r="AD10" t="s" s="303">
        <f>$S$5&amp;AD$8&amp;$P10</f>
        <v>221</v>
      </c>
      <c r="AE10" s="304"/>
      <c r="AF10" s="167"/>
      <c r="AG10" s="167"/>
      <c r="AH10" s="167"/>
      <c r="AI10" s="167"/>
    </row>
    <row r="11" ht="12.75" customHeight="1">
      <c r="A11" s="159"/>
      <c r="B11" s="312"/>
      <c r="C11" s="181"/>
      <c r="D11" s="181"/>
      <c r="E11" s="180"/>
      <c r="F11" s="181"/>
      <c r="G11" s="181"/>
      <c r="H11" s="313"/>
      <c r="I11" s="313"/>
      <c r="J11" s="313"/>
      <c r="K11" s="313"/>
      <c r="L11" s="313"/>
      <c r="M11" s="313"/>
      <c r="N11" s="313"/>
      <c r="O11" s="201"/>
      <c r="P11" s="302">
        <f>P10+1</f>
        <v>26</v>
      </c>
      <c r="Q11" t="s" s="303">
        <f>$S$5&amp;Q$8&amp;$P11</f>
        <v>222</v>
      </c>
      <c r="R11" t="s" s="303">
        <f>$S$5&amp;R$8&amp;$P11</f>
        <v>223</v>
      </c>
      <c r="S11" t="s" s="303">
        <f>$S$5&amp;S$8&amp;$P11</f>
        <v>224</v>
      </c>
      <c r="T11" t="s" s="303">
        <f>$S$5&amp;T$8&amp;$P11</f>
        <v>225</v>
      </c>
      <c r="U11" t="s" s="303">
        <f>$S$5&amp;U$8&amp;$P11</f>
        <v>226</v>
      </c>
      <c r="V11" t="s" s="303">
        <f>$S$5&amp;V$8&amp;$P11</f>
        <v>227</v>
      </c>
      <c r="W11" t="s" s="303">
        <f>$S$5&amp;W$8&amp;$P11</f>
        <v>228</v>
      </c>
      <c r="X11" t="s" s="303">
        <f>$S$5&amp;X$8&amp;$P11</f>
        <v>229</v>
      </c>
      <c r="Y11" t="s" s="303">
        <f>$S$5&amp;Y$8&amp;$P11</f>
        <v>230</v>
      </c>
      <c r="Z11" t="s" s="303">
        <f>$S$5&amp;Z$8&amp;$P11</f>
        <v>231</v>
      </c>
      <c r="AA11" t="s" s="303">
        <f>$S$5&amp;AA$8&amp;$P11</f>
        <v>232</v>
      </c>
      <c r="AB11" t="s" s="303">
        <f>$S$5&amp;AB$8&amp;$P11</f>
        <v>233</v>
      </c>
      <c r="AC11" t="s" s="303">
        <f>$S$5&amp;AC$8&amp;$P11</f>
        <v>234</v>
      </c>
      <c r="AD11" t="s" s="303">
        <f>$S$5&amp;AD$8&amp;$P11</f>
        <v>235</v>
      </c>
      <c r="AE11" s="304"/>
      <c r="AF11" s="167"/>
      <c r="AG11" s="167"/>
      <c r="AH11" s="167"/>
      <c r="AI11" s="167"/>
    </row>
    <row r="12" ht="12.75" customHeight="1">
      <c r="A12" s="190">
        <v>1995</v>
      </c>
      <c r="B12" t="s" s="189">
        <v>152</v>
      </c>
      <c r="C12" s="253">
        <f>'Month'!C8</f>
        <v>11319</v>
      </c>
      <c r="D12" s="253">
        <f>'Month'!D8</f>
        <v>10568</v>
      </c>
      <c r="E12" s="253">
        <f>'Month'!E8</f>
        <v>751</v>
      </c>
      <c r="F12" s="253">
        <f>'Month'!F8</f>
        <v>6932</v>
      </c>
      <c r="G12" s="253">
        <f>'Month'!G8</f>
        <v>3316</v>
      </c>
      <c r="H12" s="253">
        <f>'Month'!H8</f>
        <v>-4155</v>
      </c>
      <c r="I12" s="253">
        <f>'Month'!I8</f>
        <v>3616</v>
      </c>
      <c r="J12" s="253">
        <f>'Month'!J8</f>
        <v>6864</v>
      </c>
      <c r="K12" s="253">
        <f>'Month'!K8</f>
        <v>528</v>
      </c>
      <c r="L12" s="253">
        <f>'Month'!L8</f>
        <v>176</v>
      </c>
      <c r="M12" s="253">
        <f>'Month'!M8</f>
        <v>700</v>
      </c>
      <c r="N12" s="253">
        <f>'Month'!N8</f>
        <v>1959</v>
      </c>
      <c r="O12" s="253">
        <f>'Month'!O8</f>
        <v>178</v>
      </c>
      <c r="P12" s="302">
        <f>P11+1</f>
        <v>27</v>
      </c>
      <c r="Q12" t="s" s="303">
        <f>$S$5&amp;Q$8&amp;$P12</f>
        <v>236</v>
      </c>
      <c r="R12" t="s" s="303">
        <f>$S$5&amp;R$8&amp;$P12</f>
        <v>237</v>
      </c>
      <c r="S12" t="s" s="303">
        <f>$S$5&amp;S$8&amp;$P12</f>
        <v>238</v>
      </c>
      <c r="T12" t="s" s="303">
        <f>$S$5&amp;T$8&amp;$P12</f>
        <v>239</v>
      </c>
      <c r="U12" t="s" s="303">
        <f>$S$5&amp;U$8&amp;$P12</f>
        <v>240</v>
      </c>
      <c r="V12" t="s" s="303">
        <f>$S$5&amp;V$8&amp;$P12</f>
        <v>241</v>
      </c>
      <c r="W12" t="s" s="303">
        <f>$S$5&amp;W$8&amp;$P12</f>
        <v>242</v>
      </c>
      <c r="X12" t="s" s="303">
        <f>$S$5&amp;X$8&amp;$P12</f>
        <v>243</v>
      </c>
      <c r="Y12" t="s" s="303">
        <f>$S$5&amp;Y$8&amp;$P12</f>
        <v>244</v>
      </c>
      <c r="Z12" t="s" s="303">
        <f>$S$5&amp;Z$8&amp;$P12</f>
        <v>245</v>
      </c>
      <c r="AA12" t="s" s="303">
        <f>$S$5&amp;AA$8&amp;$P12</f>
        <v>246</v>
      </c>
      <c r="AB12" t="s" s="303">
        <f>$S$5&amp;AB$8&amp;$P12</f>
        <v>247</v>
      </c>
      <c r="AC12" t="s" s="303">
        <f>$S$5&amp;AC$8&amp;$P12</f>
        <v>248</v>
      </c>
      <c r="AD12" t="s" s="303">
        <f>$S$5&amp;AD$8&amp;$P12</f>
        <v>249</v>
      </c>
      <c r="AE12" s="304"/>
      <c r="AF12" s="167"/>
      <c r="AG12" s="167"/>
      <c r="AH12" s="167"/>
      <c r="AI12" s="167"/>
    </row>
    <row r="13" ht="12.75" customHeight="1">
      <c r="A13" s="190">
        <v>1995</v>
      </c>
      <c r="B13" t="s" s="189">
        <v>153</v>
      </c>
      <c r="C13" s="253">
        <f>'Month'!C9+C12</f>
        <v>21866</v>
      </c>
      <c r="D13" s="253">
        <f>'Month'!D9+D12</f>
        <v>20411</v>
      </c>
      <c r="E13" s="253">
        <f>'Month'!E9+E12</f>
        <v>1455</v>
      </c>
      <c r="F13" s="253">
        <f>'Month'!F9+F12</f>
        <v>13475</v>
      </c>
      <c r="G13" s="253">
        <f>'Month'!G9+G12</f>
        <v>6783</v>
      </c>
      <c r="H13" s="253">
        <f>'Month'!H9+H12</f>
        <v>-7879</v>
      </c>
      <c r="I13" s="253">
        <f>'Month'!I9+I12</f>
        <v>6692</v>
      </c>
      <c r="J13" s="253">
        <f>'Month'!J9+J12</f>
        <v>13292</v>
      </c>
      <c r="K13" s="253">
        <f>'Month'!K9+K12</f>
        <v>965</v>
      </c>
      <c r="L13" s="253">
        <f>'Month'!L9+L12</f>
        <v>334</v>
      </c>
      <c r="M13" s="253">
        <f>'Month'!M9+M12</f>
        <v>1626</v>
      </c>
      <c r="N13" s="253">
        <f>'Month'!N9+N12</f>
        <v>3536</v>
      </c>
      <c r="O13" s="253">
        <f>'Month'!O9+O12</f>
        <v>356</v>
      </c>
      <c r="P13" s="302">
        <f>P12+1</f>
        <v>28</v>
      </c>
      <c r="Q13" t="s" s="303">
        <f>$S$5&amp;Q$8&amp;$P13</f>
        <v>250</v>
      </c>
      <c r="R13" t="s" s="303">
        <f>$S$5&amp;R$8&amp;$P13</f>
        <v>251</v>
      </c>
      <c r="S13" t="s" s="303">
        <f>$S$5&amp;S$8&amp;$P13</f>
        <v>252</v>
      </c>
      <c r="T13" t="s" s="303">
        <f>$S$5&amp;T$8&amp;$P13</f>
        <v>253</v>
      </c>
      <c r="U13" t="s" s="303">
        <f>$S$5&amp;U$8&amp;$P13</f>
        <v>254</v>
      </c>
      <c r="V13" t="s" s="303">
        <f>$S$5&amp;V$8&amp;$P13</f>
        <v>255</v>
      </c>
      <c r="W13" t="s" s="303">
        <f>$S$5&amp;W$8&amp;$P13</f>
        <v>256</v>
      </c>
      <c r="X13" t="s" s="303">
        <f>$S$5&amp;X$8&amp;$P13</f>
        <v>257</v>
      </c>
      <c r="Y13" t="s" s="303">
        <f>$S$5&amp;Y$8&amp;$P13</f>
        <v>258</v>
      </c>
      <c r="Z13" t="s" s="303">
        <f>$S$5&amp;Z$8&amp;$P13</f>
        <v>259</v>
      </c>
      <c r="AA13" t="s" s="303">
        <f>$S$5&amp;AA$8&amp;$P13</f>
        <v>260</v>
      </c>
      <c r="AB13" t="s" s="303">
        <f>$S$5&amp;AB$8&amp;$P13</f>
        <v>261</v>
      </c>
      <c r="AC13" t="s" s="303">
        <f>$S$5&amp;AC$8&amp;$P13</f>
        <v>262</v>
      </c>
      <c r="AD13" t="s" s="303">
        <f>$S$5&amp;AD$8&amp;$P13</f>
        <v>263</v>
      </c>
      <c r="AE13" s="304"/>
      <c r="AF13" s="167"/>
      <c r="AG13" s="167"/>
      <c r="AH13" s="167"/>
      <c r="AI13" s="167"/>
    </row>
    <row r="14" ht="12.75" customHeight="1">
      <c r="A14" s="190">
        <v>1995</v>
      </c>
      <c r="B14" t="s" s="189">
        <v>154</v>
      </c>
      <c r="C14" s="253">
        <f>'Month'!C10+C13</f>
        <v>33446</v>
      </c>
      <c r="D14" s="253">
        <f>'Month'!D10+D13</f>
        <v>31226</v>
      </c>
      <c r="E14" s="253">
        <f>'Month'!E10+E13</f>
        <v>2220</v>
      </c>
      <c r="F14" s="253">
        <f>'Month'!F10+F13</f>
        <v>20153</v>
      </c>
      <c r="G14" s="253">
        <f>'Month'!G10+G13</f>
        <v>10453</v>
      </c>
      <c r="H14" s="253">
        <f>'Month'!H10+H13</f>
        <v>-12802</v>
      </c>
      <c r="I14" s="253">
        <f>'Month'!I10+I13</f>
        <v>9700</v>
      </c>
      <c r="J14" s="253">
        <f>'Month'!J10+J13</f>
        <v>20602</v>
      </c>
      <c r="K14" s="253">
        <f>'Month'!K10+K13</f>
        <v>1456</v>
      </c>
      <c r="L14" s="253">
        <f>'Month'!L10+L13</f>
        <v>561</v>
      </c>
      <c r="M14" s="253">
        <f>'Month'!M10+M13</f>
        <v>2615</v>
      </c>
      <c r="N14" s="253">
        <f>'Month'!N10+N13</f>
        <v>5410</v>
      </c>
      <c r="O14" s="253">
        <f>'Month'!O10+O13</f>
        <v>548</v>
      </c>
      <c r="P14" s="302">
        <f>P13+1</f>
        <v>29</v>
      </c>
      <c r="Q14" t="s" s="303">
        <f>$S$5&amp;Q$8&amp;$P14</f>
        <v>264</v>
      </c>
      <c r="R14" t="s" s="303">
        <f>$S$5&amp;R$8&amp;$P14</f>
        <v>265</v>
      </c>
      <c r="S14" t="s" s="303">
        <f>$S$5&amp;S$8&amp;$P14</f>
        <v>266</v>
      </c>
      <c r="T14" t="s" s="303">
        <f>$S$5&amp;T$8&amp;$P14</f>
        <v>267</v>
      </c>
      <c r="U14" t="s" s="303">
        <f>$S$5&amp;U$8&amp;$P14</f>
        <v>268</v>
      </c>
      <c r="V14" t="s" s="303">
        <f>$S$5&amp;V$8&amp;$P14</f>
        <v>269</v>
      </c>
      <c r="W14" t="s" s="303">
        <f>$S$5&amp;W$8&amp;$P14</f>
        <v>270</v>
      </c>
      <c r="X14" t="s" s="303">
        <f>$S$5&amp;X$8&amp;$P14</f>
        <v>271</v>
      </c>
      <c r="Y14" t="s" s="303">
        <f>$S$5&amp;Y$8&amp;$P14</f>
        <v>272</v>
      </c>
      <c r="Z14" t="s" s="303">
        <f>$S$5&amp;Z$8&amp;$P14</f>
        <v>273</v>
      </c>
      <c r="AA14" t="s" s="303">
        <f>$S$5&amp;AA$8&amp;$P14</f>
        <v>274</v>
      </c>
      <c r="AB14" t="s" s="303">
        <f>$S$5&amp;AB$8&amp;$P14</f>
        <v>275</v>
      </c>
      <c r="AC14" t="s" s="303">
        <f>$S$5&amp;AC$8&amp;$P14</f>
        <v>276</v>
      </c>
      <c r="AD14" t="s" s="303">
        <f>$S$5&amp;AD$8&amp;$P14</f>
        <v>277</v>
      </c>
      <c r="AE14" s="304"/>
      <c r="AF14" s="167"/>
      <c r="AG14" s="167"/>
      <c r="AH14" s="167"/>
      <c r="AI14" s="167"/>
    </row>
    <row r="15" ht="12.75" customHeight="1">
      <c r="A15" s="190">
        <v>1995</v>
      </c>
      <c r="B15" t="s" s="189">
        <v>155</v>
      </c>
      <c r="C15" s="253">
        <f>'Month'!C11+C14</f>
        <v>44636</v>
      </c>
      <c r="D15" s="253">
        <f>'Month'!D11+D14</f>
        <v>41735</v>
      </c>
      <c r="E15" s="253">
        <f>'Month'!E11+E14</f>
        <v>2901</v>
      </c>
      <c r="F15" s="253">
        <f>'Month'!F11+F14</f>
        <v>26665</v>
      </c>
      <c r="G15" s="253">
        <f>'Month'!G11+G14</f>
        <v>14144</v>
      </c>
      <c r="H15" s="253">
        <f>'Month'!H11+H14</f>
        <v>-16809</v>
      </c>
      <c r="I15" s="253">
        <f>'Month'!I11+I14</f>
        <v>12521</v>
      </c>
      <c r="J15" s="253">
        <f>'Month'!J11+J14</f>
        <v>27298</v>
      </c>
      <c r="K15" s="253">
        <f>'Month'!K11+K14</f>
        <v>2247</v>
      </c>
      <c r="L15" s="253">
        <f>'Month'!L11+L14</f>
        <v>683</v>
      </c>
      <c r="M15" s="253">
        <f>'Month'!M11+M14</f>
        <v>3573</v>
      </c>
      <c r="N15" s="253">
        <f>'Month'!N11+N14</f>
        <v>7169</v>
      </c>
      <c r="O15" s="253">
        <f>'Month'!O11+O14</f>
        <v>772</v>
      </c>
      <c r="P15" s="159"/>
      <c r="Q15" s="201"/>
      <c r="R15" s="201"/>
      <c r="S15" s="201"/>
      <c r="T15" s="201"/>
      <c r="U15" s="201"/>
      <c r="V15" s="201"/>
      <c r="W15" s="201"/>
      <c r="X15" s="201"/>
      <c r="Y15" s="201"/>
      <c r="Z15" s="201"/>
      <c r="AA15" s="201"/>
      <c r="AB15" s="201"/>
      <c r="AC15" s="201"/>
      <c r="AD15" s="201"/>
      <c r="AE15" s="167"/>
      <c r="AF15" s="167"/>
      <c r="AG15" s="167"/>
      <c r="AH15" s="167"/>
      <c r="AI15" s="167"/>
    </row>
    <row r="16" ht="12.75" customHeight="1">
      <c r="A16" s="190">
        <v>1995</v>
      </c>
      <c r="B16" t="s" s="189">
        <v>156</v>
      </c>
      <c r="C16" s="253">
        <f>'Month'!C12+C15</f>
        <v>54940</v>
      </c>
      <c r="D16" s="253">
        <f>'Month'!D12+D15</f>
        <v>51389</v>
      </c>
      <c r="E16" s="253">
        <f>'Month'!E12+E15</f>
        <v>3551</v>
      </c>
      <c r="F16" s="253">
        <f>'Month'!F12+F15</f>
        <v>34396</v>
      </c>
      <c r="G16" s="253">
        <f>'Month'!G12+G15</f>
        <v>17309</v>
      </c>
      <c r="H16" s="253">
        <f>'Month'!H12+H15</f>
        <v>-19206</v>
      </c>
      <c r="I16" s="253">
        <f>'Month'!I12+I15</f>
        <v>16201</v>
      </c>
      <c r="J16" s="253">
        <f>'Month'!J12+J15</f>
        <v>33519</v>
      </c>
      <c r="K16" s="253">
        <f>'Month'!K12+K15</f>
        <v>3133</v>
      </c>
      <c r="L16" s="253">
        <f>'Month'!L12+L15</f>
        <v>742</v>
      </c>
      <c r="M16" s="253">
        <f>'Month'!M12+M15</f>
        <v>4453</v>
      </c>
      <c r="N16" s="253">
        <f>'Month'!N12+N15</f>
        <v>8732</v>
      </c>
      <c r="O16" s="253">
        <f>'Month'!O12+O15</f>
        <v>983</v>
      </c>
      <c r="P16" s="159"/>
      <c r="Q16" s="167"/>
      <c r="R16" s="167"/>
      <c r="S16" t="s" s="189">
        <v>278</v>
      </c>
      <c r="T16" s="167"/>
      <c r="U16" s="167"/>
      <c r="V16" s="167"/>
      <c r="W16" s="167"/>
      <c r="X16" s="167"/>
      <c r="Y16" s="167"/>
      <c r="Z16" s="167"/>
      <c r="AA16" s="167"/>
      <c r="AB16" s="167"/>
      <c r="AC16" s="167"/>
      <c r="AD16" s="167"/>
      <c r="AE16" s="167"/>
      <c r="AF16" s="167"/>
      <c r="AG16" s="167"/>
      <c r="AH16" s="167"/>
      <c r="AI16" s="167"/>
    </row>
    <row r="17" ht="12.75" customHeight="1">
      <c r="A17" s="190">
        <v>1995</v>
      </c>
      <c r="B17" t="s" s="189">
        <v>157</v>
      </c>
      <c r="C17" s="253">
        <f>'Month'!C13+C16</f>
        <v>63042</v>
      </c>
      <c r="D17" s="253">
        <f>'Month'!D13+D16</f>
        <v>59034</v>
      </c>
      <c r="E17" s="253">
        <f>'Month'!E13+E16</f>
        <v>4008</v>
      </c>
      <c r="F17" s="253">
        <f>'Month'!F13+F16</f>
        <v>40933</v>
      </c>
      <c r="G17" s="253">
        <f>'Month'!G13+G16</f>
        <v>19752</v>
      </c>
      <c r="H17" s="253">
        <f>'Month'!H13+H16</f>
        <v>-21751</v>
      </c>
      <c r="I17" s="253">
        <f>'Month'!I13+I16</f>
        <v>19584</v>
      </c>
      <c r="J17" s="253">
        <f>'Month'!J13+J16</f>
        <v>38625</v>
      </c>
      <c r="K17" s="253">
        <f>'Month'!K13+K16</f>
        <v>3844</v>
      </c>
      <c r="L17" s="253">
        <f>'Month'!L13+L16</f>
        <v>910</v>
      </c>
      <c r="M17" s="253">
        <f>'Month'!M13+M16</f>
        <v>5251</v>
      </c>
      <c r="N17" s="253">
        <f>'Month'!N13+N16</f>
        <v>10895</v>
      </c>
      <c r="O17" s="253">
        <f>'Month'!O13+O16</f>
        <v>1195</v>
      </c>
      <c r="P17" s="159"/>
      <c r="Q17" s="167"/>
      <c r="R17" s="167"/>
      <c r="S17" s="167"/>
      <c r="T17" s="167"/>
      <c r="U17" s="167"/>
      <c r="V17" s="167"/>
      <c r="W17" s="167"/>
      <c r="X17" s="167"/>
      <c r="Y17" s="167"/>
      <c r="Z17" s="167"/>
      <c r="AA17" s="167"/>
      <c r="AB17" s="167"/>
      <c r="AC17" s="167"/>
      <c r="AD17" s="167"/>
      <c r="AE17" s="167"/>
      <c r="AF17" s="167"/>
      <c r="AG17" s="167"/>
      <c r="AH17" s="167"/>
      <c r="AI17" s="167"/>
    </row>
    <row r="18" ht="12.75" customHeight="1">
      <c r="A18" s="190">
        <v>1995</v>
      </c>
      <c r="B18" t="s" s="189">
        <v>158</v>
      </c>
      <c r="C18" s="253">
        <f>'Month'!C14+C17</f>
        <v>73811</v>
      </c>
      <c r="D18" s="253">
        <f>'Month'!D14+D17</f>
        <v>69157</v>
      </c>
      <c r="E18" s="253">
        <f>'Month'!E14+E17</f>
        <v>4654</v>
      </c>
      <c r="F18" s="253">
        <f>'Month'!F14+F17</f>
        <v>49398</v>
      </c>
      <c r="G18" s="253">
        <f>'Month'!G14+G17</f>
        <v>23902</v>
      </c>
      <c r="H18" s="253">
        <f>'Month'!H14+H17</f>
        <v>-24652</v>
      </c>
      <c r="I18" s="253">
        <f>'Month'!I14+I17</f>
        <v>23019</v>
      </c>
      <c r="J18" s="253">
        <f>'Month'!J14+J17</f>
        <v>44752</v>
      </c>
      <c r="K18" s="253">
        <f>'Month'!K14+K17</f>
        <v>4724</v>
      </c>
      <c r="L18" s="253">
        <f>'Month'!L14+L17</f>
        <v>965</v>
      </c>
      <c r="M18" s="253">
        <f>'Month'!M14+M17</f>
        <v>6275</v>
      </c>
      <c r="N18" s="253">
        <f>'Month'!N14+N17</f>
        <v>12953</v>
      </c>
      <c r="O18" s="253">
        <f>'Month'!O14+O17</f>
        <v>1410</v>
      </c>
      <c r="P18" s="159"/>
      <c r="Q18" s="167"/>
      <c r="R18" s="167"/>
      <c r="S18" s="167"/>
      <c r="T18" s="167"/>
      <c r="U18" s="167"/>
      <c r="V18" s="167"/>
      <c r="W18" s="167"/>
      <c r="X18" s="167"/>
      <c r="Y18" s="167"/>
      <c r="Z18" s="167"/>
      <c r="AA18" s="167"/>
      <c r="AB18" s="167"/>
      <c r="AC18" s="167"/>
      <c r="AD18" s="167"/>
      <c r="AE18" s="167"/>
      <c r="AF18" s="167"/>
      <c r="AG18" s="167"/>
      <c r="AH18" s="167"/>
      <c r="AI18" s="167"/>
    </row>
    <row r="19" ht="12.75" customHeight="1">
      <c r="A19" s="190">
        <v>1995</v>
      </c>
      <c r="B19" t="s" s="189">
        <v>159</v>
      </c>
      <c r="C19" s="253">
        <f>'Month'!C15+C18</f>
        <v>84478</v>
      </c>
      <c r="D19" s="253">
        <f>'Month'!D15+D18</f>
        <v>79223</v>
      </c>
      <c r="E19" s="253">
        <f>'Month'!E15+E18</f>
        <v>5255</v>
      </c>
      <c r="F19" s="253">
        <f>'Month'!F15+F18</f>
        <v>56984</v>
      </c>
      <c r="G19" s="253">
        <f>'Month'!G15+G18</f>
        <v>27041</v>
      </c>
      <c r="H19" s="253">
        <f>'Month'!H15+H18</f>
        <v>-28042</v>
      </c>
      <c r="I19" s="253">
        <f>'Month'!I15+I18</f>
        <v>26575</v>
      </c>
      <c r="J19" s="253">
        <f>'Month'!J15+J18</f>
        <v>51202</v>
      </c>
      <c r="K19" s="253">
        <f>'Month'!K15+K18</f>
        <v>5615</v>
      </c>
      <c r="L19" s="253">
        <f>'Month'!L15+L18</f>
        <v>992</v>
      </c>
      <c r="M19" s="253">
        <f>'Month'!M15+M18</f>
        <v>6974</v>
      </c>
      <c r="N19" s="253">
        <f>'Month'!N15+N18</f>
        <v>15012</v>
      </c>
      <c r="O19" s="253">
        <f>'Month'!O15+O18</f>
        <v>1619</v>
      </c>
      <c r="P19" s="159"/>
      <c r="Q19" s="167"/>
      <c r="R19" t="s" s="301">
        <v>177</v>
      </c>
      <c r="S19" t="s" s="301">
        <v>279</v>
      </c>
      <c r="T19" t="s" s="301">
        <v>178</v>
      </c>
      <c r="U19" t="s" s="301">
        <v>179</v>
      </c>
      <c r="V19" t="s" s="301">
        <v>180</v>
      </c>
      <c r="W19" t="s" s="301">
        <v>181</v>
      </c>
      <c r="X19" t="s" s="301">
        <v>182</v>
      </c>
      <c r="Y19" t="s" s="301">
        <v>183</v>
      </c>
      <c r="Z19" t="s" s="301">
        <v>184</v>
      </c>
      <c r="AA19" t="s" s="301">
        <v>185</v>
      </c>
      <c r="AB19" t="s" s="301">
        <v>186</v>
      </c>
      <c r="AC19" t="s" s="301">
        <v>187</v>
      </c>
      <c r="AD19" t="s" s="301">
        <v>188</v>
      </c>
      <c r="AE19" t="s" s="301">
        <v>189</v>
      </c>
      <c r="AF19" t="s" s="301">
        <v>190</v>
      </c>
      <c r="AG19" t="s" s="301">
        <v>280</v>
      </c>
      <c r="AH19" t="s" s="301">
        <v>281</v>
      </c>
      <c r="AI19" t="s" s="301">
        <v>282</v>
      </c>
    </row>
    <row r="20" ht="12.75" customHeight="1">
      <c r="A20" s="190">
        <v>1995</v>
      </c>
      <c r="B20" t="s" s="189">
        <v>160</v>
      </c>
      <c r="C20" s="253">
        <f>'Month'!C16+C19</f>
        <v>95443</v>
      </c>
      <c r="D20" s="253">
        <f>'Month'!D16+D19</f>
        <v>89558</v>
      </c>
      <c r="E20" s="253">
        <f>'Month'!E16+E19</f>
        <v>5885</v>
      </c>
      <c r="F20" s="253">
        <f>'Month'!F16+F19</f>
        <v>65186</v>
      </c>
      <c r="G20" s="253">
        <f>'Month'!G16+G19</f>
        <v>30888</v>
      </c>
      <c r="H20" s="253">
        <f>'Month'!H16+H19</f>
        <v>-32134</v>
      </c>
      <c r="I20" s="253">
        <f>'Month'!I16+I19</f>
        <v>30334</v>
      </c>
      <c r="J20" s="253">
        <f>'Month'!J16+J19</f>
        <v>57780</v>
      </c>
      <c r="K20" s="253">
        <f>'Month'!K16+K19</f>
        <v>6211</v>
      </c>
      <c r="L20" s="253">
        <f>'Month'!L16+L19</f>
        <v>1047</v>
      </c>
      <c r="M20" s="253">
        <f>'Month'!M16+M19</f>
        <v>7556</v>
      </c>
      <c r="N20" s="253">
        <f>'Month'!N16+N19</f>
        <v>17408</v>
      </c>
      <c r="O20" s="253">
        <f>'Month'!O16+O19</f>
        <v>1820</v>
      </c>
      <c r="P20" s="159"/>
      <c r="Q20" s="302">
        <f>Q21-1</f>
        <v>247</v>
      </c>
      <c r="R20" t="s" s="303">
        <f>$S$16&amp;R$19&amp;$Q20</f>
        <v>283</v>
      </c>
      <c r="S20" t="s" s="303">
        <f>$S$16&amp;S$19&amp;$Q20</f>
        <v>284</v>
      </c>
      <c r="T20" t="s" s="303">
        <f>$S$16&amp;T$19&amp;$Q20</f>
        <v>285</v>
      </c>
      <c r="U20" t="s" s="303">
        <f>$S$16&amp;U$19&amp;$Q20</f>
        <v>286</v>
      </c>
      <c r="V20" t="s" s="303">
        <f>$S$16&amp;V$19&amp;$Q20</f>
        <v>287</v>
      </c>
      <c r="W20" t="s" s="303">
        <f>$S$16&amp;W$19&amp;$Q20</f>
        <v>288</v>
      </c>
      <c r="X20" t="s" s="303">
        <f>$S$16&amp;X$19&amp;$Q20</f>
        <v>289</v>
      </c>
      <c r="Y20" t="s" s="303">
        <f>$S$16&amp;Y$19&amp;$Q20</f>
        <v>290</v>
      </c>
      <c r="Z20" t="s" s="303">
        <f>$S$16&amp;Z$19&amp;$Q20</f>
        <v>291</v>
      </c>
      <c r="AA20" t="s" s="303">
        <f>$S$16&amp;AA$19&amp;$Q20</f>
        <v>292</v>
      </c>
      <c r="AB20" t="s" s="303">
        <f>$S$16&amp;AB$19&amp;$Q20</f>
        <v>293</v>
      </c>
      <c r="AC20" t="s" s="303">
        <f>$S$16&amp;AC$19&amp;$Q20</f>
        <v>294</v>
      </c>
      <c r="AD20" t="s" s="303">
        <f>$S$16&amp;AD$19&amp;$Q20</f>
        <v>295</v>
      </c>
      <c r="AE20" t="s" s="303">
        <f>$S$16&amp;AE$19&amp;$Q20</f>
        <v>296</v>
      </c>
      <c r="AF20" t="s" s="303">
        <f>$S$16&amp;AF$19&amp;$Q20</f>
        <v>297</v>
      </c>
      <c r="AG20" t="s" s="303">
        <f>$S$16&amp;AG$19&amp;$Q20</f>
        <v>298</v>
      </c>
      <c r="AH20" t="s" s="303">
        <f>$S$16&amp;AH$19&amp;$Q20</f>
        <v>299</v>
      </c>
      <c r="AI20" t="s" s="303">
        <f>$S$16&amp;AI$19&amp;$Q20</f>
        <v>300</v>
      </c>
    </row>
    <row r="21" ht="12.75" customHeight="1">
      <c r="A21" s="190">
        <v>1995</v>
      </c>
      <c r="B21" t="s" s="189">
        <v>161</v>
      </c>
      <c r="C21" s="253">
        <f>'Month'!C17+C20</f>
        <v>107284</v>
      </c>
      <c r="D21" s="253">
        <f>'Month'!D17+D20</f>
        <v>100657</v>
      </c>
      <c r="E21" s="253">
        <f>'Month'!E17+E20</f>
        <v>6627</v>
      </c>
      <c r="F21" s="253">
        <f>'Month'!F17+F20</f>
        <v>73626.255999999994</v>
      </c>
      <c r="G21" s="253">
        <f>'Month'!G17+G20</f>
        <v>34991.274</v>
      </c>
      <c r="H21" s="253">
        <f>'Month'!H17+H20</f>
        <v>-36019.834</v>
      </c>
      <c r="I21" s="253">
        <f>'Month'!I17+I20</f>
        <v>33989.617</v>
      </c>
      <c r="J21" s="253">
        <f>'Month'!J17+J20</f>
        <v>64448.367</v>
      </c>
      <c r="K21" s="253">
        <f>'Month'!K17+K20</f>
        <v>6892.365</v>
      </c>
      <c r="L21" s="253">
        <f>'Month'!L17+L20</f>
        <v>1121.449</v>
      </c>
      <c r="M21" s="253">
        <f>'Month'!M17+M20</f>
        <v>8367</v>
      </c>
      <c r="N21" s="253">
        <f>'Month'!N17+N20</f>
        <v>19699</v>
      </c>
      <c r="O21" s="253">
        <f>'Month'!O17+O20</f>
        <v>2046.038</v>
      </c>
      <c r="P21" s="159"/>
      <c r="Q21" s="302">
        <f>(((Q5-1995)*12)-(12-Q6))+6</f>
        <v>248</v>
      </c>
      <c r="R21" t="s" s="303">
        <f>$S$16&amp;R$19&amp;$Q21</f>
        <v>301</v>
      </c>
      <c r="S21" t="s" s="303">
        <f>$S$16&amp;S$19&amp;$Q21</f>
        <v>302</v>
      </c>
      <c r="T21" t="s" s="303">
        <f>$S$16&amp;T$19&amp;$Q21</f>
        <v>303</v>
      </c>
      <c r="U21" t="s" s="303">
        <f>$S$16&amp;U$19&amp;$Q21</f>
        <v>304</v>
      </c>
      <c r="V21" t="s" s="303">
        <f>$S$16&amp;V$19&amp;$Q21</f>
        <v>305</v>
      </c>
      <c r="W21" t="s" s="303">
        <f>$S$16&amp;W$19&amp;$Q21</f>
        <v>306</v>
      </c>
      <c r="X21" t="s" s="303">
        <f>$S$16&amp;X$19&amp;$Q21</f>
        <v>307</v>
      </c>
      <c r="Y21" t="s" s="303">
        <f>$S$16&amp;Y$19&amp;$Q21</f>
        <v>308</v>
      </c>
      <c r="Z21" t="s" s="303">
        <f>$S$16&amp;Z$19&amp;$Q21</f>
        <v>309</v>
      </c>
      <c r="AA21" t="s" s="303">
        <f>$S$16&amp;AA$19&amp;$Q21</f>
        <v>310</v>
      </c>
      <c r="AB21" t="s" s="303">
        <f>$S$16&amp;AB$19&amp;$Q21</f>
        <v>311</v>
      </c>
      <c r="AC21" t="s" s="303">
        <f>$S$16&amp;AC$19&amp;$Q21</f>
        <v>312</v>
      </c>
      <c r="AD21" t="s" s="303">
        <f>$S$16&amp;AD$19&amp;$Q21</f>
        <v>313</v>
      </c>
      <c r="AE21" t="s" s="303">
        <f>$S$16&amp;AE$19&amp;$Q21</f>
        <v>314</v>
      </c>
      <c r="AF21" t="s" s="303">
        <f>$S$16&amp;AF$19&amp;$Q21</f>
        <v>315</v>
      </c>
      <c r="AG21" t="s" s="303">
        <f>$S$16&amp;AG$19&amp;$Q21</f>
        <v>316</v>
      </c>
      <c r="AH21" t="s" s="303">
        <f>$S$16&amp;AH$19&amp;$Q21</f>
        <v>317</v>
      </c>
      <c r="AI21" t="s" s="303">
        <f>$S$16&amp;AI$19&amp;$Q21</f>
        <v>318</v>
      </c>
    </row>
    <row r="22" ht="12.75" customHeight="1">
      <c r="A22" s="190">
        <v>1995</v>
      </c>
      <c r="B22" t="s" s="189">
        <v>162</v>
      </c>
      <c r="C22" s="253">
        <f>'Month'!C18+C21</f>
        <v>118540</v>
      </c>
      <c r="D22" s="253">
        <f>'Month'!D18+D21</f>
        <v>111178</v>
      </c>
      <c r="E22" s="253">
        <f>'Month'!E18+E21</f>
        <v>7362</v>
      </c>
      <c r="F22" s="253">
        <f>'Month'!F18+F21</f>
        <v>82272.713999999993</v>
      </c>
      <c r="G22" s="253">
        <f>'Month'!G18+G21</f>
        <v>39583.289999999994</v>
      </c>
      <c r="H22" s="253">
        <f>'Month'!H18+H21</f>
        <v>-39947.094</v>
      </c>
      <c r="I22" s="253">
        <f>'Month'!I18+I21</f>
        <v>37647.436</v>
      </c>
      <c r="J22" s="253">
        <f>'Month'!J18+J21</f>
        <v>71052.129</v>
      </c>
      <c r="K22" s="253">
        <f>'Month'!K18+K21</f>
        <v>7288.987999999999</v>
      </c>
      <c r="L22" s="253">
        <f>'Month'!L18+L21</f>
        <v>1298.455</v>
      </c>
      <c r="M22" s="253">
        <f>'Month'!M18+M21</f>
        <v>9239</v>
      </c>
      <c r="N22" s="253">
        <f>'Month'!N18+N21</f>
        <v>21771.934</v>
      </c>
      <c r="O22" s="253">
        <f>'Month'!O18+O21</f>
        <v>2244.496</v>
      </c>
      <c r="P22" s="159"/>
      <c r="Q22" s="302">
        <f>Q21+1</f>
        <v>249</v>
      </c>
      <c r="R22" t="s" s="303">
        <f>$S$16&amp;R$19&amp;$Q22</f>
        <v>319</v>
      </c>
      <c r="S22" t="s" s="303">
        <f>$S$16&amp;S$19&amp;$Q22</f>
        <v>320</v>
      </c>
      <c r="T22" t="s" s="303">
        <f>$S$16&amp;T$19&amp;$Q22</f>
        <v>321</v>
      </c>
      <c r="U22" t="s" s="303">
        <f>$S$16&amp;U$19&amp;$Q22</f>
        <v>322</v>
      </c>
      <c r="V22" t="s" s="303">
        <f>$S$16&amp;V$19&amp;$Q22</f>
        <v>323</v>
      </c>
      <c r="W22" t="s" s="303">
        <f>$S$16&amp;W$19&amp;$Q22</f>
        <v>324</v>
      </c>
      <c r="X22" t="s" s="303">
        <f>$S$16&amp;X$19&amp;$Q22</f>
        <v>325</v>
      </c>
      <c r="Y22" t="s" s="303">
        <f>$S$16&amp;Y$19&amp;$Q22</f>
        <v>326</v>
      </c>
      <c r="Z22" t="s" s="303">
        <f>$S$16&amp;Z$19&amp;$Q22</f>
        <v>327</v>
      </c>
      <c r="AA22" t="s" s="303">
        <f>$S$16&amp;AA$19&amp;$Q22</f>
        <v>328</v>
      </c>
      <c r="AB22" t="s" s="303">
        <f>$S$16&amp;AB$19&amp;$Q22</f>
        <v>329</v>
      </c>
      <c r="AC22" t="s" s="303">
        <f>$S$16&amp;AC$19&amp;$Q22</f>
        <v>330</v>
      </c>
      <c r="AD22" t="s" s="303">
        <f>$S$16&amp;AD$19&amp;$Q22</f>
        <v>331</v>
      </c>
      <c r="AE22" t="s" s="303">
        <f>$S$16&amp;AE$19&amp;$Q22</f>
        <v>332</v>
      </c>
      <c r="AF22" t="s" s="303">
        <f>$S$16&amp;AF$19&amp;$Q22</f>
        <v>333</v>
      </c>
      <c r="AG22" t="s" s="303">
        <f>$S$16&amp;AG$19&amp;$Q22</f>
        <v>334</v>
      </c>
      <c r="AH22" t="s" s="303">
        <f>$S$16&amp;AH$19&amp;$Q22</f>
        <v>335</v>
      </c>
      <c r="AI22" t="s" s="303">
        <f>$S$16&amp;AI$19&amp;$Q22</f>
        <v>336</v>
      </c>
    </row>
    <row r="23" ht="12.75" customHeight="1">
      <c r="A23" s="190">
        <v>1995</v>
      </c>
      <c r="B23" t="s" s="189">
        <v>163</v>
      </c>
      <c r="C23" s="253">
        <f>'Month'!C19+C22</f>
        <v>129894</v>
      </c>
      <c r="D23" s="253">
        <f>'Month'!D19+D22</f>
        <v>121794</v>
      </c>
      <c r="E23" s="253">
        <f>'Month'!E19+E22</f>
        <v>8100</v>
      </c>
      <c r="F23" s="253">
        <f>'Month'!F19+F22</f>
        <v>90436.143</v>
      </c>
      <c r="G23" s="253">
        <f>'Month'!G19+G22</f>
        <v>43740.289999999994</v>
      </c>
      <c r="H23" s="253">
        <f>'Month'!H19+H22</f>
        <v>-44152.449000000008</v>
      </c>
      <c r="I23" s="253">
        <f>'Month'!I19+I22</f>
        <v>41240.361</v>
      </c>
      <c r="J23" s="253">
        <f>'Month'!J19+J22</f>
        <v>77205.129</v>
      </c>
      <c r="K23" s="253">
        <f>'Month'!K19+K22</f>
        <v>7702.491999999999</v>
      </c>
      <c r="L23" s="253">
        <f>'Month'!L19+L22</f>
        <v>1349.134</v>
      </c>
      <c r="M23" s="253">
        <f>'Month'!M19+M22</f>
        <v>9878.901</v>
      </c>
      <c r="N23" s="253">
        <f>'Month'!N19+N22</f>
        <v>24419.94</v>
      </c>
      <c r="O23" s="253">
        <f>'Month'!O19+O22</f>
        <v>2465.57</v>
      </c>
      <c r="P23" s="159"/>
      <c r="Q23" s="302">
        <f>Q22+1</f>
        <v>250</v>
      </c>
      <c r="R23" t="s" s="303">
        <f>$S$16&amp;R$19&amp;$Q23</f>
        <v>337</v>
      </c>
      <c r="S23" t="s" s="303">
        <f>$S$16&amp;S$19&amp;$Q23</f>
        <v>338</v>
      </c>
      <c r="T23" t="s" s="303">
        <f>$S$16&amp;T$19&amp;$Q23</f>
        <v>339</v>
      </c>
      <c r="U23" t="s" s="303">
        <f>$S$16&amp;U$19&amp;$Q23</f>
        <v>340</v>
      </c>
      <c r="V23" t="s" s="303">
        <f>$S$16&amp;V$19&amp;$Q23</f>
        <v>341</v>
      </c>
      <c r="W23" t="s" s="303">
        <f>$S$16&amp;W$19&amp;$Q23</f>
        <v>342</v>
      </c>
      <c r="X23" t="s" s="303">
        <f>$S$16&amp;X$19&amp;$Q23</f>
        <v>343</v>
      </c>
      <c r="Y23" t="s" s="303">
        <f>$S$16&amp;Y$19&amp;$Q23</f>
        <v>344</v>
      </c>
      <c r="Z23" t="s" s="303">
        <f>$S$16&amp;Z$19&amp;$Q23</f>
        <v>345</v>
      </c>
      <c r="AA23" t="s" s="303">
        <f>$S$16&amp;AA$19&amp;$Q23</f>
        <v>346</v>
      </c>
      <c r="AB23" t="s" s="303">
        <f>$S$16&amp;AB$19&amp;$Q23</f>
        <v>347</v>
      </c>
      <c r="AC23" t="s" s="303">
        <f>$S$16&amp;AC$19&amp;$Q23</f>
        <v>348</v>
      </c>
      <c r="AD23" t="s" s="303">
        <f>$S$16&amp;AD$19&amp;$Q23</f>
        <v>349</v>
      </c>
      <c r="AE23" t="s" s="303">
        <f>$S$16&amp;AE$19&amp;$Q23</f>
        <v>350</v>
      </c>
      <c r="AF23" t="s" s="303">
        <f>$S$16&amp;AF$19&amp;$Q23</f>
        <v>351</v>
      </c>
      <c r="AG23" t="s" s="303">
        <f>$S$16&amp;AG$19&amp;$Q23</f>
        <v>352</v>
      </c>
      <c r="AH23" t="s" s="303">
        <f>$S$16&amp;AH$19&amp;$Q23</f>
        <v>353</v>
      </c>
      <c r="AI23" t="s" s="303">
        <f>$S$16&amp;AI$19&amp;$Q23</f>
        <v>354</v>
      </c>
    </row>
    <row r="24" ht="12.75" customHeight="1">
      <c r="A24" s="190">
        <v>1996</v>
      </c>
      <c r="B24" t="s" s="189">
        <v>100</v>
      </c>
      <c r="C24" s="253">
        <v>11103</v>
      </c>
      <c r="D24" s="253">
        <v>10421</v>
      </c>
      <c r="E24" s="253">
        <v>682</v>
      </c>
      <c r="F24" s="253">
        <v>4366</v>
      </c>
      <c r="G24" s="253">
        <v>73</v>
      </c>
      <c r="H24" s="253">
        <v>3685</v>
      </c>
      <c r="I24" s="253">
        <v>3116</v>
      </c>
      <c r="J24" s="253">
        <v>7137</v>
      </c>
      <c r="K24" s="253">
        <v>712</v>
      </c>
      <c r="L24" s="253">
        <v>142</v>
      </c>
      <c r="M24" s="253">
        <v>820</v>
      </c>
      <c r="N24" s="253">
        <v>2316</v>
      </c>
      <c r="O24" s="253">
        <v>163</v>
      </c>
      <c r="P24" s="159"/>
      <c r="Q24" s="302">
        <f>Q23+1</f>
        <v>251</v>
      </c>
      <c r="R24" t="s" s="303">
        <f>$S$16&amp;R$19&amp;$Q24</f>
        <v>355</v>
      </c>
      <c r="S24" t="s" s="303">
        <f>$S$16&amp;S$19&amp;$Q24</f>
        <v>356</v>
      </c>
      <c r="T24" t="s" s="303">
        <f>$S$16&amp;T$19&amp;$Q24</f>
        <v>357</v>
      </c>
      <c r="U24" t="s" s="303">
        <f>$S$16&amp;U$19&amp;$Q24</f>
        <v>358</v>
      </c>
      <c r="V24" t="s" s="303">
        <f>$S$16&amp;V$19&amp;$Q24</f>
        <v>359</v>
      </c>
      <c r="W24" t="s" s="303">
        <f>$S$16&amp;W$19&amp;$Q24</f>
        <v>360</v>
      </c>
      <c r="X24" t="s" s="303">
        <f>$S$16&amp;X$19&amp;$Q24</f>
        <v>361</v>
      </c>
      <c r="Y24" t="s" s="303">
        <f>$S$16&amp;Y$19&amp;$Q24</f>
        <v>362</v>
      </c>
      <c r="Z24" t="s" s="303">
        <f>$S$16&amp;Z$19&amp;$Q24</f>
        <v>363</v>
      </c>
      <c r="AA24" t="s" s="303">
        <f>$S$16&amp;AA$19&amp;$Q24</f>
        <v>364</v>
      </c>
      <c r="AB24" t="s" s="303">
        <f>$S$16&amp;AB$19&amp;$Q24</f>
        <v>365</v>
      </c>
      <c r="AC24" t="s" s="303">
        <f>$S$16&amp;AC$19&amp;$Q24</f>
        <v>366</v>
      </c>
      <c r="AD24" t="s" s="303">
        <f>$S$16&amp;AD$19&amp;$Q24</f>
        <v>367</v>
      </c>
      <c r="AE24" t="s" s="303">
        <f>$S$16&amp;AE$19&amp;$Q24</f>
        <v>368</v>
      </c>
      <c r="AF24" t="s" s="303">
        <f>$S$16&amp;AF$19&amp;$Q24</f>
        <v>369</v>
      </c>
      <c r="AG24" t="s" s="303">
        <f>$S$16&amp;AG$19&amp;$Q24</f>
        <v>370</v>
      </c>
      <c r="AH24" t="s" s="303">
        <f>$S$16&amp;AH$19&amp;$Q24</f>
        <v>371</v>
      </c>
      <c r="AI24" t="s" s="303">
        <f>$S$16&amp;AI$19&amp;$Q24</f>
        <v>372</v>
      </c>
    </row>
    <row r="25" ht="12.75" customHeight="1">
      <c r="A25" s="190">
        <v>1996</v>
      </c>
      <c r="B25" t="s" s="189">
        <v>86</v>
      </c>
      <c r="C25" s="253">
        <v>10483</v>
      </c>
      <c r="D25" s="253">
        <v>9807</v>
      </c>
      <c r="E25" s="253">
        <v>676</v>
      </c>
      <c r="F25" s="253">
        <v>3454</v>
      </c>
      <c r="G25" s="253">
        <v>61</v>
      </c>
      <c r="H25" s="253">
        <v>3647</v>
      </c>
      <c r="I25" s="253">
        <v>3390</v>
      </c>
      <c r="J25" s="253">
        <v>6535</v>
      </c>
      <c r="K25" s="253">
        <v>470</v>
      </c>
      <c r="L25" s="253">
        <v>213</v>
      </c>
      <c r="M25" s="253">
        <v>774</v>
      </c>
      <c r="N25" s="253">
        <v>1629</v>
      </c>
      <c r="O25" s="253">
        <v>189</v>
      </c>
      <c r="P25" s="159"/>
      <c r="Q25" s="302">
        <f>Q24+1</f>
        <v>252</v>
      </c>
      <c r="R25" t="s" s="303">
        <f>$S$16&amp;R$19&amp;$Q25</f>
        <v>373</v>
      </c>
      <c r="S25" t="s" s="303">
        <f>$S$16&amp;S$19&amp;$Q25</f>
        <v>374</v>
      </c>
      <c r="T25" t="s" s="303">
        <f>$S$16&amp;T$19&amp;$Q25</f>
        <v>375</v>
      </c>
      <c r="U25" t="s" s="303">
        <f>$S$16&amp;U$19&amp;$Q25</f>
        <v>376</v>
      </c>
      <c r="V25" t="s" s="303">
        <f>$S$16&amp;V$19&amp;$Q25</f>
        <v>377</v>
      </c>
      <c r="W25" t="s" s="303">
        <f>$S$16&amp;W$19&amp;$Q25</f>
        <v>378</v>
      </c>
      <c r="X25" t="s" s="303">
        <f>$S$16&amp;X$19&amp;$Q25</f>
        <v>379</v>
      </c>
      <c r="Y25" t="s" s="303">
        <f>$S$16&amp;Y$19&amp;$Q25</f>
        <v>380</v>
      </c>
      <c r="Z25" t="s" s="303">
        <f>$S$16&amp;Z$19&amp;$Q25</f>
        <v>381</v>
      </c>
      <c r="AA25" t="s" s="303">
        <f>$S$16&amp;AA$19&amp;$Q25</f>
        <v>382</v>
      </c>
      <c r="AB25" t="s" s="303">
        <f>$S$16&amp;AB$19&amp;$Q25</f>
        <v>383</v>
      </c>
      <c r="AC25" t="s" s="303">
        <f>$S$16&amp;AC$19&amp;$Q25</f>
        <v>384</v>
      </c>
      <c r="AD25" t="s" s="303">
        <f>$S$16&amp;AD$19&amp;$Q25</f>
        <v>385</v>
      </c>
      <c r="AE25" t="s" s="303">
        <f>$S$16&amp;AE$19&amp;$Q25</f>
        <v>386</v>
      </c>
      <c r="AF25" t="s" s="303">
        <f>$S$16&amp;AF$19&amp;$Q25</f>
        <v>387</v>
      </c>
      <c r="AG25" t="s" s="303">
        <f>$S$16&amp;AG$19&amp;$Q25</f>
        <v>388</v>
      </c>
      <c r="AH25" t="s" s="303">
        <f>$S$16&amp;AH$19&amp;$Q25</f>
        <v>389</v>
      </c>
      <c r="AI25" t="s" s="303">
        <f>$S$16&amp;AI$19&amp;$Q25</f>
        <v>390</v>
      </c>
    </row>
    <row r="26" ht="12.75" customHeight="1">
      <c r="A26" s="190">
        <v>1996</v>
      </c>
      <c r="B26" t="s" s="189">
        <v>164</v>
      </c>
      <c r="C26" s="253">
        <v>10971</v>
      </c>
      <c r="D26" s="253">
        <v>10270</v>
      </c>
      <c r="E26" s="253">
        <v>701</v>
      </c>
      <c r="F26" s="253">
        <v>4391</v>
      </c>
      <c r="G26" s="253">
        <v>172</v>
      </c>
      <c r="H26" s="253">
        <v>3725</v>
      </c>
      <c r="I26" s="253">
        <v>3385</v>
      </c>
      <c r="J26" s="253">
        <v>6498</v>
      </c>
      <c r="K26" s="253">
        <v>536</v>
      </c>
      <c r="L26" s="253">
        <v>196</v>
      </c>
      <c r="M26" s="253">
        <v>928</v>
      </c>
      <c r="N26" s="253">
        <v>1823</v>
      </c>
      <c r="O26" s="253">
        <v>226</v>
      </c>
      <c r="P26" s="159"/>
      <c r="Q26" s="302">
        <f>Q25+1</f>
        <v>253</v>
      </c>
      <c r="R26" t="s" s="303">
        <f>$S$16&amp;R$19&amp;$Q26</f>
        <v>391</v>
      </c>
      <c r="S26" t="s" s="303">
        <f>$S$16&amp;S$19&amp;$Q26</f>
        <v>392</v>
      </c>
      <c r="T26" t="s" s="303">
        <f>$S$16&amp;T$19&amp;$Q26</f>
        <v>393</v>
      </c>
      <c r="U26" t="s" s="303">
        <f>$S$16&amp;U$19&amp;$Q26</f>
        <v>394</v>
      </c>
      <c r="V26" t="s" s="303">
        <f>$S$16&amp;V$19&amp;$Q26</f>
        <v>395</v>
      </c>
      <c r="W26" t="s" s="303">
        <f>$S$16&amp;W$19&amp;$Q26</f>
        <v>396</v>
      </c>
      <c r="X26" t="s" s="303">
        <f>$S$16&amp;X$19&amp;$Q26</f>
        <v>397</v>
      </c>
      <c r="Y26" t="s" s="303">
        <f>$S$16&amp;Y$19&amp;$Q26</f>
        <v>398</v>
      </c>
      <c r="Z26" t="s" s="303">
        <f>$S$16&amp;Z$19&amp;$Q26</f>
        <v>399</v>
      </c>
      <c r="AA26" t="s" s="303">
        <f>$S$16&amp;AA$19&amp;$Q26</f>
        <v>400</v>
      </c>
      <c r="AB26" t="s" s="303">
        <f>$S$16&amp;AB$19&amp;$Q26</f>
        <v>401</v>
      </c>
      <c r="AC26" t="s" s="303">
        <f>$S$16&amp;AC$19&amp;$Q26</f>
        <v>402</v>
      </c>
      <c r="AD26" t="s" s="303">
        <f>$S$16&amp;AD$19&amp;$Q26</f>
        <v>403</v>
      </c>
      <c r="AE26" t="s" s="303">
        <f>$S$16&amp;AE$19&amp;$Q26</f>
        <v>404</v>
      </c>
      <c r="AF26" t="s" s="303">
        <f>$S$16&amp;AF$19&amp;$Q26</f>
        <v>405</v>
      </c>
      <c r="AG26" t="s" s="303">
        <f>$S$16&amp;AG$19&amp;$Q26</f>
        <v>406</v>
      </c>
      <c r="AH26" t="s" s="303">
        <f>$S$16&amp;AH$19&amp;$Q26</f>
        <v>407</v>
      </c>
      <c r="AI26" t="s" s="303">
        <f>$S$16&amp;AI$19&amp;$Q26</f>
        <v>408</v>
      </c>
    </row>
    <row r="27" ht="12.75" customHeight="1">
      <c r="A27" s="190">
        <v>1996</v>
      </c>
      <c r="B27" t="s" s="189">
        <v>165</v>
      </c>
      <c r="C27" s="253">
        <v>10385</v>
      </c>
      <c r="D27" s="253">
        <v>9762</v>
      </c>
      <c r="E27" s="253">
        <v>623</v>
      </c>
      <c r="F27" s="253">
        <v>4056</v>
      </c>
      <c r="G27" s="253">
        <v>21</v>
      </c>
      <c r="H27" s="253">
        <v>4014</v>
      </c>
      <c r="I27" s="253">
        <v>3134</v>
      </c>
      <c r="J27" s="253">
        <v>5573</v>
      </c>
      <c r="K27" s="253">
        <v>1067</v>
      </c>
      <c r="L27" s="253">
        <v>186</v>
      </c>
      <c r="M27" s="253">
        <v>760</v>
      </c>
      <c r="N27" s="253">
        <v>2014</v>
      </c>
      <c r="O27" s="253">
        <v>187</v>
      </c>
      <c r="P27" s="159"/>
      <c r="Q27" s="302">
        <f>Q26+1</f>
        <v>254</v>
      </c>
      <c r="R27" t="s" s="303">
        <f>$S$16&amp;R$19&amp;$Q27</f>
        <v>409</v>
      </c>
      <c r="S27" t="s" s="303">
        <f>$S$16&amp;S$19&amp;$Q27</f>
        <v>410</v>
      </c>
      <c r="T27" t="s" s="303">
        <f>$S$16&amp;T$19&amp;$Q27</f>
        <v>411</v>
      </c>
      <c r="U27" t="s" s="303">
        <f>$S$16&amp;U$19&amp;$Q27</f>
        <v>412</v>
      </c>
      <c r="V27" t="s" s="303">
        <f>$S$16&amp;V$19&amp;$Q27</f>
        <v>413</v>
      </c>
      <c r="W27" t="s" s="303">
        <f>$S$16&amp;W$19&amp;$Q27</f>
        <v>414</v>
      </c>
      <c r="X27" t="s" s="303">
        <f>$S$16&amp;X$19&amp;$Q27</f>
        <v>415</v>
      </c>
      <c r="Y27" t="s" s="303">
        <f>$S$16&amp;Y$19&amp;$Q27</f>
        <v>416</v>
      </c>
      <c r="Z27" t="s" s="303">
        <f>$S$16&amp;Z$19&amp;$Q27</f>
        <v>417</v>
      </c>
      <c r="AA27" t="s" s="303">
        <f>$S$16&amp;AA$19&amp;$Q27</f>
        <v>418</v>
      </c>
      <c r="AB27" t="s" s="303">
        <f>$S$16&amp;AB$19&amp;$Q27</f>
        <v>419</v>
      </c>
      <c r="AC27" t="s" s="303">
        <f>$S$16&amp;AC$19&amp;$Q27</f>
        <v>420</v>
      </c>
      <c r="AD27" t="s" s="303">
        <f>$S$16&amp;AD$19&amp;$Q27</f>
        <v>421</v>
      </c>
      <c r="AE27" t="s" s="303">
        <f>$S$16&amp;AE$19&amp;$Q27</f>
        <v>422</v>
      </c>
      <c r="AF27" t="s" s="303">
        <f>$S$16&amp;AF$19&amp;$Q27</f>
        <v>423</v>
      </c>
      <c r="AG27" t="s" s="303">
        <f>$S$16&amp;AG$19&amp;$Q27</f>
        <v>424</v>
      </c>
      <c r="AH27" t="s" s="303">
        <f>$S$16&amp;AH$19&amp;$Q27</f>
        <v>425</v>
      </c>
      <c r="AI27" t="s" s="303">
        <f>$S$16&amp;AI$19&amp;$Q27</f>
        <v>426</v>
      </c>
    </row>
    <row r="28" ht="11.25" customHeight="1">
      <c r="A28" s="190">
        <v>1996</v>
      </c>
      <c r="B28" t="s" s="189">
        <v>156</v>
      </c>
      <c r="C28" s="253">
        <v>10747</v>
      </c>
      <c r="D28" s="253">
        <v>10082</v>
      </c>
      <c r="E28" s="253">
        <v>665</v>
      </c>
      <c r="F28" s="253">
        <v>2998</v>
      </c>
      <c r="G28" s="253">
        <v>59</v>
      </c>
      <c r="H28" s="253">
        <v>4717</v>
      </c>
      <c r="I28" s="253">
        <v>4205</v>
      </c>
      <c r="J28" s="253">
        <v>7077</v>
      </c>
      <c r="K28" s="253">
        <v>760</v>
      </c>
      <c r="L28" s="253">
        <v>249</v>
      </c>
      <c r="M28" s="253">
        <v>559</v>
      </c>
      <c r="N28" s="253">
        <v>2059</v>
      </c>
      <c r="O28" s="253">
        <v>251</v>
      </c>
      <c r="P28" s="159"/>
      <c r="Q28" s="302">
        <f>Q27+1</f>
        <v>255</v>
      </c>
      <c r="R28" t="s" s="303">
        <f>$S$16&amp;R$19&amp;$Q28</f>
        <v>427</v>
      </c>
      <c r="S28" t="s" s="303">
        <f>$S$16&amp;S$19&amp;$Q28</f>
        <v>428</v>
      </c>
      <c r="T28" t="s" s="303">
        <f>$S$16&amp;T$19&amp;$Q28</f>
        <v>429</v>
      </c>
      <c r="U28" t="s" s="303">
        <f>$S$16&amp;U$19&amp;$Q28</f>
        <v>430</v>
      </c>
      <c r="V28" t="s" s="303">
        <f>$S$16&amp;V$19&amp;$Q28</f>
        <v>431</v>
      </c>
      <c r="W28" t="s" s="303">
        <f>$S$16&amp;W$19&amp;$Q28</f>
        <v>432</v>
      </c>
      <c r="X28" t="s" s="303">
        <f>$S$16&amp;X$19&amp;$Q28</f>
        <v>433</v>
      </c>
      <c r="Y28" t="s" s="303">
        <f>$S$16&amp;Y$19&amp;$Q28</f>
        <v>434</v>
      </c>
      <c r="Z28" t="s" s="303">
        <f>$S$16&amp;Z$19&amp;$Q28</f>
        <v>435</v>
      </c>
      <c r="AA28" t="s" s="303">
        <f>$S$16&amp;AA$19&amp;$Q28</f>
        <v>436</v>
      </c>
      <c r="AB28" t="s" s="303">
        <f>$S$16&amp;AB$19&amp;$Q28</f>
        <v>437</v>
      </c>
      <c r="AC28" t="s" s="303">
        <f>$S$16&amp;AC$19&amp;$Q28</f>
        <v>438</v>
      </c>
      <c r="AD28" t="s" s="303">
        <f>$S$16&amp;AD$19&amp;$Q28</f>
        <v>439</v>
      </c>
      <c r="AE28" t="s" s="303">
        <f>$S$16&amp;AE$19&amp;$Q28</f>
        <v>440</v>
      </c>
      <c r="AF28" t="s" s="303">
        <f>$S$16&amp;AF$19&amp;$Q28</f>
        <v>441</v>
      </c>
      <c r="AG28" t="s" s="303">
        <f>$S$16&amp;AG$19&amp;$Q28</f>
        <v>442</v>
      </c>
      <c r="AH28" t="s" s="303">
        <f>$S$16&amp;AH$19&amp;$Q28</f>
        <v>443</v>
      </c>
      <c r="AI28" t="s" s="303">
        <f>$S$16&amp;AI$19&amp;$Q28</f>
        <v>444</v>
      </c>
    </row>
    <row r="29" ht="12.75" customHeight="1">
      <c r="A29" s="190">
        <v>1996</v>
      </c>
      <c r="B29" t="s" s="189">
        <v>166</v>
      </c>
      <c r="C29" s="253">
        <v>10128</v>
      </c>
      <c r="D29" s="253">
        <v>9605</v>
      </c>
      <c r="E29" s="253">
        <v>523</v>
      </c>
      <c r="F29" s="253">
        <v>3511</v>
      </c>
      <c r="G29" s="253">
        <v>108</v>
      </c>
      <c r="H29" s="253">
        <v>4283</v>
      </c>
      <c r="I29" s="253">
        <v>3714</v>
      </c>
      <c r="J29" s="253">
        <v>6308</v>
      </c>
      <c r="K29" s="253">
        <v>617</v>
      </c>
      <c r="L29" s="253">
        <v>47</v>
      </c>
      <c r="M29" s="253">
        <v>746</v>
      </c>
      <c r="N29" s="253">
        <v>2417</v>
      </c>
      <c r="O29" s="253">
        <v>203</v>
      </c>
      <c r="P29" s="159"/>
      <c r="Q29" s="302">
        <f>Q28+1</f>
        <v>256</v>
      </c>
      <c r="R29" t="s" s="303">
        <f>$S$16&amp;R$19&amp;$Q29</f>
        <v>445</v>
      </c>
      <c r="S29" t="s" s="303">
        <f>$S$16&amp;S$19&amp;$Q29</f>
        <v>446</v>
      </c>
      <c r="T29" t="s" s="303">
        <f>$S$16&amp;T$19&amp;$Q29</f>
        <v>447</v>
      </c>
      <c r="U29" t="s" s="303">
        <f>$S$16&amp;U$19&amp;$Q29</f>
        <v>448</v>
      </c>
      <c r="V29" t="s" s="303">
        <f>$S$16&amp;V$19&amp;$Q29</f>
        <v>449</v>
      </c>
      <c r="W29" t="s" s="303">
        <f>$S$16&amp;W$19&amp;$Q29</f>
        <v>450</v>
      </c>
      <c r="X29" t="s" s="303">
        <f>$S$16&amp;X$19&amp;$Q29</f>
        <v>451</v>
      </c>
      <c r="Y29" t="s" s="303">
        <f>$S$16&amp;Y$19&amp;$Q29</f>
        <v>452</v>
      </c>
      <c r="Z29" t="s" s="303">
        <f>$S$16&amp;Z$19&amp;$Q29</f>
        <v>453</v>
      </c>
      <c r="AA29" t="s" s="303">
        <f>$S$16&amp;AA$19&amp;$Q29</f>
        <v>454</v>
      </c>
      <c r="AB29" t="s" s="303">
        <f>$S$16&amp;AB$19&amp;$Q29</f>
        <v>455</v>
      </c>
      <c r="AC29" t="s" s="303">
        <f>$S$16&amp;AC$19&amp;$Q29</f>
        <v>456</v>
      </c>
      <c r="AD29" t="s" s="303">
        <f>$S$16&amp;AD$19&amp;$Q29</f>
        <v>457</v>
      </c>
      <c r="AE29" t="s" s="303">
        <f>$S$16&amp;AE$19&amp;$Q29</f>
        <v>458</v>
      </c>
      <c r="AF29" t="s" s="303">
        <f>$S$16&amp;AF$19&amp;$Q29</f>
        <v>459</v>
      </c>
      <c r="AG29" t="s" s="303">
        <f>$S$16&amp;AG$19&amp;$Q29</f>
        <v>460</v>
      </c>
      <c r="AH29" t="s" s="303">
        <f>$S$16&amp;AH$19&amp;$Q29</f>
        <v>461</v>
      </c>
      <c r="AI29" t="s" s="303">
        <f>$S$16&amp;AI$19&amp;$Q29</f>
        <v>462</v>
      </c>
    </row>
    <row r="30" ht="12.75" customHeight="1">
      <c r="A30" s="190">
        <v>1996</v>
      </c>
      <c r="B30" t="s" s="189">
        <v>167</v>
      </c>
      <c r="C30" s="253">
        <v>10705</v>
      </c>
      <c r="D30" s="253">
        <v>10120</v>
      </c>
      <c r="E30" s="253">
        <v>585</v>
      </c>
      <c r="F30" s="253">
        <v>4012</v>
      </c>
      <c r="G30" s="253">
        <v>174</v>
      </c>
      <c r="H30" s="253">
        <v>4642</v>
      </c>
      <c r="I30" s="253">
        <v>3922</v>
      </c>
      <c r="J30" s="253">
        <v>6853</v>
      </c>
      <c r="K30" s="253">
        <v>763</v>
      </c>
      <c r="L30" s="253">
        <v>42</v>
      </c>
      <c r="M30" s="253">
        <v>719</v>
      </c>
      <c r="N30" s="253">
        <v>2558</v>
      </c>
      <c r="O30" s="253">
        <v>265</v>
      </c>
      <c r="P30" s="159"/>
      <c r="Q30" s="302">
        <f>Q29+1</f>
        <v>257</v>
      </c>
      <c r="R30" t="s" s="303">
        <f>$S$16&amp;R$19&amp;$Q30</f>
        <v>463</v>
      </c>
      <c r="S30" t="s" s="303">
        <f>$S$16&amp;S$19&amp;$Q30</f>
        <v>464</v>
      </c>
      <c r="T30" t="s" s="303">
        <f>$S$16&amp;T$19&amp;$Q30</f>
        <v>465</v>
      </c>
      <c r="U30" t="s" s="303">
        <f>$S$16&amp;U$19&amp;$Q30</f>
        <v>466</v>
      </c>
      <c r="V30" t="s" s="303">
        <f>$S$16&amp;V$19&amp;$Q30</f>
        <v>467</v>
      </c>
      <c r="W30" t="s" s="303">
        <f>$S$16&amp;W$19&amp;$Q30</f>
        <v>468</v>
      </c>
      <c r="X30" t="s" s="303">
        <f>$S$16&amp;X$19&amp;$Q30</f>
        <v>469</v>
      </c>
      <c r="Y30" t="s" s="303">
        <f>$S$16&amp;Y$19&amp;$Q30</f>
        <v>470</v>
      </c>
      <c r="Z30" t="s" s="303">
        <f>$S$16&amp;Z$19&amp;$Q30</f>
        <v>471</v>
      </c>
      <c r="AA30" t="s" s="303">
        <f>$S$16&amp;AA$19&amp;$Q30</f>
        <v>472</v>
      </c>
      <c r="AB30" t="s" s="303">
        <f>$S$16&amp;AB$19&amp;$Q30</f>
        <v>473</v>
      </c>
      <c r="AC30" t="s" s="303">
        <f>$S$16&amp;AC$19&amp;$Q30</f>
        <v>474</v>
      </c>
      <c r="AD30" t="s" s="303">
        <f>$S$16&amp;AD$19&amp;$Q30</f>
        <v>475</v>
      </c>
      <c r="AE30" t="s" s="303">
        <f>$S$16&amp;AE$19&amp;$Q30</f>
        <v>476</v>
      </c>
      <c r="AF30" t="s" s="303">
        <f>$S$16&amp;AF$19&amp;$Q30</f>
        <v>477</v>
      </c>
      <c r="AG30" t="s" s="303">
        <f>$S$16&amp;AG$19&amp;$Q30</f>
        <v>478</v>
      </c>
      <c r="AH30" t="s" s="303">
        <f>$S$16&amp;AH$19&amp;$Q30</f>
        <v>479</v>
      </c>
      <c r="AI30" t="s" s="303">
        <f>$S$16&amp;AI$19&amp;$Q30</f>
        <v>480</v>
      </c>
    </row>
    <row r="31" ht="12.75" customHeight="1">
      <c r="A31" s="190">
        <v>1996</v>
      </c>
      <c r="B31" t="s" s="189">
        <v>168</v>
      </c>
      <c r="C31" s="253">
        <v>10098</v>
      </c>
      <c r="D31" s="253">
        <v>9526</v>
      </c>
      <c r="E31" s="253">
        <v>572</v>
      </c>
      <c r="F31" s="253">
        <v>3502</v>
      </c>
      <c r="G31" s="253">
        <v>126</v>
      </c>
      <c r="H31" s="253">
        <v>4035</v>
      </c>
      <c r="I31" s="253">
        <v>3256</v>
      </c>
      <c r="J31" s="253">
        <v>6239</v>
      </c>
      <c r="K31" s="253">
        <v>845</v>
      </c>
      <c r="L31" s="253">
        <v>66</v>
      </c>
      <c r="M31" s="253">
        <v>590</v>
      </c>
      <c r="N31" s="253">
        <v>2249</v>
      </c>
      <c r="O31" s="253">
        <v>245</v>
      </c>
      <c r="P31" s="159"/>
      <c r="Q31" s="302">
        <f>Q30+1</f>
        <v>258</v>
      </c>
      <c r="R31" t="s" s="303">
        <f>$S$16&amp;R$19&amp;$Q31</f>
        <v>481</v>
      </c>
      <c r="S31" t="s" s="303">
        <f>$S$16&amp;S$19&amp;$Q31</f>
        <v>482</v>
      </c>
      <c r="T31" t="s" s="303">
        <f>$S$16&amp;T$19&amp;$Q31</f>
        <v>483</v>
      </c>
      <c r="U31" t="s" s="303">
        <f>$S$16&amp;U$19&amp;$Q31</f>
        <v>484</v>
      </c>
      <c r="V31" t="s" s="303">
        <f>$S$16&amp;V$19&amp;$Q31</f>
        <v>485</v>
      </c>
      <c r="W31" t="s" s="303">
        <f>$S$16&amp;W$19&amp;$Q31</f>
        <v>486</v>
      </c>
      <c r="X31" t="s" s="303">
        <f>$S$16&amp;X$19&amp;$Q31</f>
        <v>487</v>
      </c>
      <c r="Y31" t="s" s="303">
        <f>$S$16&amp;Y$19&amp;$Q31</f>
        <v>488</v>
      </c>
      <c r="Z31" t="s" s="303">
        <f>$S$16&amp;Z$19&amp;$Q31</f>
        <v>489</v>
      </c>
      <c r="AA31" t="s" s="303">
        <f>$S$16&amp;AA$19&amp;$Q31</f>
        <v>490</v>
      </c>
      <c r="AB31" t="s" s="303">
        <f>$S$16&amp;AB$19&amp;$Q31</f>
        <v>491</v>
      </c>
      <c r="AC31" t="s" s="303">
        <f>$S$16&amp;AC$19&amp;$Q31</f>
        <v>492</v>
      </c>
      <c r="AD31" t="s" s="303">
        <f>$S$16&amp;AD$19&amp;$Q31</f>
        <v>493</v>
      </c>
      <c r="AE31" t="s" s="303">
        <f>$S$16&amp;AE$19&amp;$Q31</f>
        <v>494</v>
      </c>
      <c r="AF31" t="s" s="303">
        <f>$S$16&amp;AF$19&amp;$Q31</f>
        <v>495</v>
      </c>
      <c r="AG31" t="s" s="303">
        <f>$S$16&amp;AG$19&amp;$Q31</f>
        <v>496</v>
      </c>
      <c r="AH31" t="s" s="303">
        <f>$S$16&amp;AH$19&amp;$Q31</f>
        <v>497</v>
      </c>
      <c r="AI31" t="s" s="303">
        <f>$S$16&amp;AI$19&amp;$Q31</f>
        <v>498</v>
      </c>
    </row>
    <row r="32" ht="12.75" customHeight="1">
      <c r="A32" s="190">
        <v>1996</v>
      </c>
      <c r="B32" t="s" s="189">
        <v>169</v>
      </c>
      <c r="C32" s="253">
        <v>10507</v>
      </c>
      <c r="D32" s="253">
        <v>9911</v>
      </c>
      <c r="E32" s="253">
        <v>596</v>
      </c>
      <c r="F32" s="253">
        <v>4988</v>
      </c>
      <c r="G32" s="253">
        <v>15</v>
      </c>
      <c r="H32" s="253">
        <v>3770</v>
      </c>
      <c r="I32" s="253">
        <v>3279</v>
      </c>
      <c r="J32" s="253">
        <v>5121</v>
      </c>
      <c r="K32" s="253">
        <v>649</v>
      </c>
      <c r="L32" s="253">
        <v>158</v>
      </c>
      <c r="M32" s="253">
        <v>736</v>
      </c>
      <c r="N32" s="253">
        <v>2246</v>
      </c>
      <c r="O32" s="253">
        <v>243</v>
      </c>
      <c r="P32" s="159"/>
      <c r="Q32" s="302">
        <f>Q31+1</f>
        <v>259</v>
      </c>
      <c r="R32" t="s" s="303">
        <f>$S$16&amp;R$19&amp;$Q32</f>
        <v>499</v>
      </c>
      <c r="S32" t="s" s="303">
        <f>$S$16&amp;S$19&amp;$Q32</f>
        <v>500</v>
      </c>
      <c r="T32" t="s" s="303">
        <f>$S$16&amp;T$19&amp;$Q32</f>
        <v>501</v>
      </c>
      <c r="U32" t="s" s="303">
        <f>$S$16&amp;U$19&amp;$Q32</f>
        <v>502</v>
      </c>
      <c r="V32" t="s" s="303">
        <f>$S$16&amp;V$19&amp;$Q32</f>
        <v>503</v>
      </c>
      <c r="W32" t="s" s="303">
        <f>$S$16&amp;W$19&amp;$Q32</f>
        <v>504</v>
      </c>
      <c r="X32" t="s" s="303">
        <f>$S$16&amp;X$19&amp;$Q32</f>
        <v>505</v>
      </c>
      <c r="Y32" t="s" s="303">
        <f>$S$16&amp;Y$19&amp;$Q32</f>
        <v>506</v>
      </c>
      <c r="Z32" t="s" s="303">
        <f>$S$16&amp;Z$19&amp;$Q32</f>
        <v>507</v>
      </c>
      <c r="AA32" t="s" s="303">
        <f>$S$16&amp;AA$19&amp;$Q32</f>
        <v>508</v>
      </c>
      <c r="AB32" t="s" s="303">
        <f>$S$16&amp;AB$19&amp;$Q32</f>
        <v>509</v>
      </c>
      <c r="AC32" t="s" s="303">
        <f>$S$16&amp;AC$19&amp;$Q32</f>
        <v>510</v>
      </c>
      <c r="AD32" t="s" s="303">
        <f>$S$16&amp;AD$19&amp;$Q32</f>
        <v>511</v>
      </c>
      <c r="AE32" t="s" s="303">
        <f>$S$16&amp;AE$19&amp;$Q32</f>
        <v>512</v>
      </c>
      <c r="AF32" t="s" s="303">
        <f>$S$16&amp;AF$19&amp;$Q32</f>
        <v>513</v>
      </c>
      <c r="AG32" t="s" s="303">
        <f>$S$16&amp;AG$19&amp;$Q32</f>
        <v>514</v>
      </c>
      <c r="AH32" t="s" s="303">
        <f>$S$16&amp;AH$19&amp;$Q32</f>
        <v>515</v>
      </c>
      <c r="AI32" t="s" s="303">
        <f>$S$16&amp;AI$19&amp;$Q32</f>
        <v>516</v>
      </c>
    </row>
    <row r="33" ht="12.75" customHeight="1">
      <c r="A33" s="190">
        <v>1996</v>
      </c>
      <c r="B33" t="s" s="189">
        <v>170</v>
      </c>
      <c r="C33" s="253">
        <v>11390</v>
      </c>
      <c r="D33" s="253">
        <v>10697</v>
      </c>
      <c r="E33" s="253">
        <v>693</v>
      </c>
      <c r="F33" s="253">
        <v>4285</v>
      </c>
      <c r="G33" s="253">
        <v>41</v>
      </c>
      <c r="H33" s="253">
        <v>3777</v>
      </c>
      <c r="I33" s="253">
        <v>3337</v>
      </c>
      <c r="J33" s="253">
        <v>6466</v>
      </c>
      <c r="K33" s="253">
        <v>698</v>
      </c>
      <c r="L33" s="253">
        <v>258</v>
      </c>
      <c r="M33" s="253">
        <v>1009</v>
      </c>
      <c r="N33" s="253">
        <v>2028</v>
      </c>
      <c r="O33" s="253">
        <v>229</v>
      </c>
      <c r="P33" s="314"/>
      <c r="Q33" s="302">
        <f>Q32+1</f>
        <v>260</v>
      </c>
      <c r="R33" t="s" s="303">
        <f>$S$16&amp;R$19&amp;$Q33</f>
        <v>517</v>
      </c>
      <c r="S33" t="s" s="303">
        <f>$S$16&amp;S$19&amp;$Q33</f>
        <v>518</v>
      </c>
      <c r="T33" t="s" s="303">
        <f>$S$16&amp;T$19&amp;$Q33</f>
        <v>519</v>
      </c>
      <c r="U33" t="s" s="303">
        <f>$S$16&amp;U$19&amp;$Q33</f>
        <v>520</v>
      </c>
      <c r="V33" t="s" s="303">
        <f>$S$16&amp;V$19&amp;$Q33</f>
        <v>521</v>
      </c>
      <c r="W33" t="s" s="303">
        <f>$S$16&amp;W$19&amp;$Q33</f>
        <v>522</v>
      </c>
      <c r="X33" t="s" s="303">
        <f>$S$16&amp;X$19&amp;$Q33</f>
        <v>523</v>
      </c>
      <c r="Y33" t="s" s="303">
        <f>$S$16&amp;Y$19&amp;$Q33</f>
        <v>524</v>
      </c>
      <c r="Z33" t="s" s="303">
        <f>$S$16&amp;Z$19&amp;$Q33</f>
        <v>525</v>
      </c>
      <c r="AA33" t="s" s="303">
        <f>$S$16&amp;AA$19&amp;$Q33</f>
        <v>526</v>
      </c>
      <c r="AB33" t="s" s="303">
        <f>$S$16&amp;AB$19&amp;$Q33</f>
        <v>527</v>
      </c>
      <c r="AC33" t="s" s="303">
        <f>$S$16&amp;AC$19&amp;$Q33</f>
        <v>528</v>
      </c>
      <c r="AD33" t="s" s="303">
        <f>$S$16&amp;AD$19&amp;$Q33</f>
        <v>529</v>
      </c>
      <c r="AE33" t="s" s="303">
        <f>$S$16&amp;AE$19&amp;$Q33</f>
        <v>530</v>
      </c>
      <c r="AF33" t="s" s="303">
        <f>$S$16&amp;AF$19&amp;$Q33</f>
        <v>531</v>
      </c>
      <c r="AG33" t="s" s="303">
        <f>$S$16&amp;AG$19&amp;$Q33</f>
        <v>532</v>
      </c>
      <c r="AH33" t="s" s="303">
        <f>$S$16&amp;AH$19&amp;$Q33</f>
        <v>533</v>
      </c>
      <c r="AI33" t="s" s="303">
        <f>$S$16&amp;AI$19&amp;$Q33</f>
        <v>534</v>
      </c>
    </row>
    <row r="34" ht="12.75" customHeight="1">
      <c r="A34" s="190">
        <v>1996</v>
      </c>
      <c r="B34" t="s" s="189">
        <v>171</v>
      </c>
      <c r="C34" s="253">
        <v>11258</v>
      </c>
      <c r="D34" s="253">
        <v>10548</v>
      </c>
      <c r="E34" s="253">
        <v>710</v>
      </c>
      <c r="F34" s="253">
        <v>4637</v>
      </c>
      <c r="G34" s="253">
        <v>118</v>
      </c>
      <c r="H34" s="253">
        <v>3964</v>
      </c>
      <c r="I34" s="253">
        <v>3623</v>
      </c>
      <c r="J34" s="253">
        <v>6424</v>
      </c>
      <c r="K34" s="253">
        <v>444</v>
      </c>
      <c r="L34" s="253">
        <v>103</v>
      </c>
      <c r="M34" s="253">
        <v>896</v>
      </c>
      <c r="N34" s="253">
        <v>1943</v>
      </c>
      <c r="O34" s="253">
        <v>245</v>
      </c>
      <c r="P34" s="314"/>
      <c r="Q34" s="302">
        <f>Q33+1</f>
        <v>261</v>
      </c>
      <c r="R34" t="s" s="303">
        <f>$S$16&amp;R$19&amp;$Q34</f>
        <v>535</v>
      </c>
      <c r="S34" t="s" s="303">
        <f>$S$16&amp;S$19&amp;$Q34</f>
        <v>536</v>
      </c>
      <c r="T34" t="s" s="303">
        <f>$S$16&amp;T$19&amp;$Q34</f>
        <v>537</v>
      </c>
      <c r="U34" t="s" s="303">
        <f>$S$16&amp;U$19&amp;$Q34</f>
        <v>538</v>
      </c>
      <c r="V34" t="s" s="303">
        <f>$S$16&amp;V$19&amp;$Q34</f>
        <v>539</v>
      </c>
      <c r="W34" t="s" s="303">
        <f>$S$16&amp;W$19&amp;$Q34</f>
        <v>540</v>
      </c>
      <c r="X34" t="s" s="303">
        <f>$S$16&amp;X$19&amp;$Q34</f>
        <v>541</v>
      </c>
      <c r="Y34" t="s" s="303">
        <f>$S$16&amp;Y$19&amp;$Q34</f>
        <v>542</v>
      </c>
      <c r="Z34" t="s" s="303">
        <f>$S$16&amp;Z$19&amp;$Q34</f>
        <v>543</v>
      </c>
      <c r="AA34" t="s" s="303">
        <f>$S$16&amp;AA$19&amp;$Q34</f>
        <v>544</v>
      </c>
      <c r="AB34" t="s" s="303">
        <f>$S$16&amp;AB$19&amp;$Q34</f>
        <v>545</v>
      </c>
      <c r="AC34" t="s" s="303">
        <f>$S$16&amp;AC$19&amp;$Q34</f>
        <v>546</v>
      </c>
      <c r="AD34" t="s" s="303">
        <f>$S$16&amp;AD$19&amp;$Q34</f>
        <v>547</v>
      </c>
      <c r="AE34" t="s" s="303">
        <f>$S$16&amp;AE$19&amp;$Q34</f>
        <v>548</v>
      </c>
      <c r="AF34" t="s" s="303">
        <f>$S$16&amp;AF$19&amp;$Q34</f>
        <v>549</v>
      </c>
      <c r="AG34" t="s" s="303">
        <f>$S$16&amp;AG$19&amp;$Q34</f>
        <v>550</v>
      </c>
      <c r="AH34" t="s" s="303">
        <f>$S$16&amp;AH$19&amp;$Q34</f>
        <v>551</v>
      </c>
      <c r="AI34" t="s" s="303">
        <f>$S$16&amp;AI$19&amp;$Q34</f>
        <v>552</v>
      </c>
    </row>
    <row r="35" ht="12.75" customHeight="1">
      <c r="A35" s="190">
        <v>1996</v>
      </c>
      <c r="B35" t="s" s="189">
        <v>99</v>
      </c>
      <c r="C35" s="253">
        <v>11875</v>
      </c>
      <c r="D35" s="253">
        <v>11089</v>
      </c>
      <c r="E35" s="253">
        <v>786</v>
      </c>
      <c r="F35" s="253">
        <v>5247</v>
      </c>
      <c r="G35" s="253">
        <v>29</v>
      </c>
      <c r="H35" s="253">
        <v>4015</v>
      </c>
      <c r="I35" s="253">
        <v>3537</v>
      </c>
      <c r="J35" s="253">
        <v>6941</v>
      </c>
      <c r="K35" s="253">
        <v>642</v>
      </c>
      <c r="L35" s="253">
        <v>164</v>
      </c>
      <c r="M35" s="253">
        <v>773</v>
      </c>
      <c r="N35" s="253">
        <v>2736</v>
      </c>
      <c r="O35" s="253">
        <v>217</v>
      </c>
      <c r="P35" s="314"/>
      <c r="Q35" s="315"/>
      <c r="R35" s="316"/>
      <c r="S35" s="316"/>
      <c r="T35" s="316"/>
      <c r="U35" s="316"/>
      <c r="V35" s="316"/>
      <c r="W35" s="316"/>
      <c r="X35" s="316"/>
      <c r="Y35" s="316"/>
      <c r="Z35" s="316"/>
      <c r="AA35" s="316"/>
      <c r="AB35" s="316"/>
      <c r="AC35" s="316"/>
      <c r="AD35" s="316"/>
      <c r="AE35" s="316"/>
      <c r="AF35" s="316"/>
      <c r="AG35" s="316"/>
      <c r="AH35" s="316"/>
      <c r="AI35" s="316"/>
    </row>
    <row r="36" ht="12.75" customHeight="1">
      <c r="A36" s="190">
        <v>1997</v>
      </c>
      <c r="B36" t="s" s="189">
        <v>100</v>
      </c>
      <c r="C36" s="253">
        <v>11607</v>
      </c>
      <c r="D36" s="253">
        <v>10838</v>
      </c>
      <c r="E36" s="253">
        <v>769</v>
      </c>
      <c r="F36" s="317">
        <v>4803.157000000001</v>
      </c>
      <c r="G36" s="317">
        <v>3.548</v>
      </c>
      <c r="H36" s="317">
        <v>3500.552</v>
      </c>
      <c r="I36" s="317">
        <v>2793.278</v>
      </c>
      <c r="J36" s="317">
        <v>6513.24</v>
      </c>
      <c r="K36" s="317">
        <v>864.05</v>
      </c>
      <c r="L36" s="317">
        <v>156.776</v>
      </c>
      <c r="M36" s="317">
        <v>678.667</v>
      </c>
      <c r="N36" s="317">
        <v>2363.348</v>
      </c>
      <c r="O36" s="317">
        <v>226.637</v>
      </c>
      <c r="P36" s="314"/>
      <c r="Q36" s="314"/>
      <c r="R36" s="201"/>
      <c r="S36" s="201"/>
      <c r="T36" s="201"/>
      <c r="U36" s="201"/>
      <c r="V36" s="201"/>
      <c r="W36" s="201"/>
      <c r="X36" s="201"/>
      <c r="Y36" s="201"/>
      <c r="Z36" s="201"/>
      <c r="AA36" s="201"/>
      <c r="AB36" s="201"/>
      <c r="AC36" s="201"/>
      <c r="AD36" s="201"/>
      <c r="AE36" s="201"/>
      <c r="AF36" s="201"/>
      <c r="AG36" s="201"/>
      <c r="AH36" s="201"/>
      <c r="AI36" s="201"/>
    </row>
    <row r="37" ht="12.75" customHeight="1">
      <c r="A37" s="190">
        <v>1997</v>
      </c>
      <c r="B37" t="s" s="189">
        <v>86</v>
      </c>
      <c r="C37" s="253">
        <v>10338</v>
      </c>
      <c r="D37" s="253">
        <v>9653</v>
      </c>
      <c r="E37" s="253">
        <v>685</v>
      </c>
      <c r="F37" s="317">
        <v>3255.818</v>
      </c>
      <c r="G37" s="317">
        <v>61.92</v>
      </c>
      <c r="H37" s="317">
        <v>3604.859</v>
      </c>
      <c r="I37" s="317">
        <v>3138.75</v>
      </c>
      <c r="J37" s="317">
        <v>6740.354</v>
      </c>
      <c r="K37" s="317">
        <v>638.96</v>
      </c>
      <c r="L37" s="317">
        <v>172.851</v>
      </c>
      <c r="M37" s="317">
        <v>772.5650000000001</v>
      </c>
      <c r="N37" s="317">
        <v>1848.932</v>
      </c>
      <c r="O37" s="317">
        <v>190.911</v>
      </c>
      <c r="P37" s="314"/>
      <c r="Q37" s="314"/>
      <c r="R37" s="167"/>
      <c r="S37" t="s" s="189">
        <v>553</v>
      </c>
      <c r="T37" s="167"/>
      <c r="U37" s="167"/>
      <c r="V37" s="167"/>
      <c r="W37" s="167"/>
      <c r="X37" s="167"/>
      <c r="Y37" s="167"/>
      <c r="Z37" s="167"/>
      <c r="AA37" s="167"/>
      <c r="AB37" s="167"/>
      <c r="AC37" s="167"/>
      <c r="AD37" s="167"/>
      <c r="AE37" s="167"/>
      <c r="AF37" s="167"/>
      <c r="AG37" s="167"/>
      <c r="AH37" s="167"/>
      <c r="AI37" s="167"/>
    </row>
    <row r="38" ht="12.75" customHeight="1">
      <c r="A38" s="190">
        <v>1997</v>
      </c>
      <c r="B38" t="s" s="189">
        <v>164</v>
      </c>
      <c r="C38" s="253">
        <v>11100</v>
      </c>
      <c r="D38" s="253">
        <v>10412</v>
      </c>
      <c r="E38" s="253">
        <v>688</v>
      </c>
      <c r="F38" s="317">
        <v>3889.893999999999</v>
      </c>
      <c r="G38" s="317">
        <v>50.177</v>
      </c>
      <c r="H38" s="317">
        <v>4440.344</v>
      </c>
      <c r="I38" s="317">
        <v>3889.01</v>
      </c>
      <c r="J38" s="317">
        <v>6803.173</v>
      </c>
      <c r="K38" s="317">
        <v>761.223</v>
      </c>
      <c r="L38" s="317">
        <v>209.889</v>
      </c>
      <c r="M38" s="317">
        <v>720.095</v>
      </c>
      <c r="N38" s="317">
        <v>2159.009</v>
      </c>
      <c r="O38" s="317">
        <v>196.408</v>
      </c>
      <c r="P38" s="314"/>
      <c r="Q38" s="314"/>
      <c r="R38" t="s" s="301">
        <v>178</v>
      </c>
      <c r="S38" t="s" s="301">
        <v>179</v>
      </c>
      <c r="T38" t="s" s="301">
        <v>180</v>
      </c>
      <c r="U38" t="s" s="301">
        <v>181</v>
      </c>
      <c r="V38" t="s" s="301">
        <v>182</v>
      </c>
      <c r="W38" t="s" s="301">
        <v>183</v>
      </c>
      <c r="X38" t="s" s="301">
        <v>184</v>
      </c>
      <c r="Y38" t="s" s="301">
        <v>185</v>
      </c>
      <c r="Z38" t="s" s="301">
        <v>186</v>
      </c>
      <c r="AA38" t="s" s="301">
        <v>187</v>
      </c>
      <c r="AB38" t="s" s="301">
        <v>188</v>
      </c>
      <c r="AC38" t="s" s="301">
        <v>189</v>
      </c>
      <c r="AD38" t="s" s="301">
        <v>190</v>
      </c>
      <c r="AE38" t="s" s="301">
        <v>280</v>
      </c>
      <c r="AF38" t="s" s="301">
        <v>281</v>
      </c>
      <c r="AG38" t="s" s="301">
        <v>282</v>
      </c>
      <c r="AH38" t="s" s="301">
        <v>554</v>
      </c>
      <c r="AI38" t="s" s="301">
        <v>555</v>
      </c>
    </row>
    <row r="39" ht="12.75" customHeight="1">
      <c r="A39" s="190">
        <v>1997</v>
      </c>
      <c r="B39" t="s" s="189">
        <v>165</v>
      </c>
      <c r="C39" s="253">
        <v>10597</v>
      </c>
      <c r="D39" s="253">
        <v>9967</v>
      </c>
      <c r="E39" s="253">
        <v>630</v>
      </c>
      <c r="F39" s="317">
        <v>4326.015</v>
      </c>
      <c r="G39" s="317">
        <v>90.23699999999999</v>
      </c>
      <c r="H39" s="317">
        <v>3660.088</v>
      </c>
      <c r="I39" s="317">
        <v>3230.188</v>
      </c>
      <c r="J39" s="317">
        <v>5896.156</v>
      </c>
      <c r="K39" s="317">
        <v>656.28</v>
      </c>
      <c r="L39" s="317">
        <v>226.38</v>
      </c>
      <c r="M39" s="317">
        <v>612.1369999999999</v>
      </c>
      <c r="N39" s="317">
        <v>2344.665</v>
      </c>
      <c r="O39" s="317">
        <v>248.716</v>
      </c>
      <c r="P39" s="314"/>
      <c r="Q39" s="318">
        <f>Q22+4</f>
        <v>253</v>
      </c>
      <c r="R39" t="s" s="303">
        <f>$S$37&amp;R$38&amp;$Q39</f>
        <v>556</v>
      </c>
      <c r="S39" t="s" s="303">
        <f>$S$37&amp;S$38&amp;$Q39</f>
        <v>557</v>
      </c>
      <c r="T39" t="s" s="303">
        <f>$S$37&amp;T$38&amp;$Q39</f>
        <v>558</v>
      </c>
      <c r="U39" t="s" s="303">
        <f>$S$37&amp;U$38&amp;$Q39</f>
        <v>559</v>
      </c>
      <c r="V39" t="s" s="303">
        <f>$S$37&amp;V$38&amp;$Q39</f>
        <v>560</v>
      </c>
      <c r="W39" t="s" s="303">
        <f>$S$37&amp;W$38&amp;$Q39</f>
        <v>561</v>
      </c>
      <c r="X39" t="s" s="303">
        <f>$S$37&amp;X$38&amp;$Q39</f>
        <v>562</v>
      </c>
      <c r="Y39" t="s" s="303">
        <f>$S$37&amp;Y$38&amp;$Q39</f>
        <v>563</v>
      </c>
      <c r="Z39" t="s" s="303">
        <f>$S$37&amp;Z$38&amp;$Q39</f>
        <v>564</v>
      </c>
      <c r="AA39" t="s" s="303">
        <f>$S$37&amp;AA$38&amp;$Q39</f>
        <v>565</v>
      </c>
      <c r="AB39" t="s" s="303">
        <f>$S$37&amp;AB$38&amp;$Q39</f>
        <v>566</v>
      </c>
      <c r="AC39" t="s" s="303">
        <f>$S$37&amp;AC$38&amp;$Q39</f>
        <v>567</v>
      </c>
      <c r="AD39" t="s" s="303">
        <f>$S$37&amp;AD$38&amp;$Q39</f>
        <v>568</v>
      </c>
      <c r="AE39" t="s" s="303">
        <f>$S$37&amp;AE$38&amp;$Q39</f>
        <v>569</v>
      </c>
      <c r="AF39" t="s" s="303">
        <f>$S$37&amp;AF$38&amp;$Q39</f>
        <v>570</v>
      </c>
      <c r="AG39" t="s" s="303">
        <f>$S$37&amp;AG$38&amp;$Q39</f>
        <v>571</v>
      </c>
      <c r="AH39" t="s" s="303">
        <f>$S$37&amp;AH$38&amp;$Q39</f>
        <v>572</v>
      </c>
      <c r="AI39" t="s" s="303">
        <f>$S$37&amp;AI$38&amp;$Q39</f>
        <v>573</v>
      </c>
    </row>
    <row r="40" ht="12.75" customHeight="1">
      <c r="A40" s="190">
        <v>1997</v>
      </c>
      <c r="B40" t="s" s="189">
        <v>156</v>
      </c>
      <c r="C40" s="253">
        <v>9654</v>
      </c>
      <c r="D40" s="253">
        <v>9102</v>
      </c>
      <c r="E40" s="253">
        <v>552</v>
      </c>
      <c r="F40" s="317">
        <v>3472.787</v>
      </c>
      <c r="G40" s="317">
        <v>-17.95</v>
      </c>
      <c r="H40" s="317">
        <v>4281.279</v>
      </c>
      <c r="I40" s="317">
        <v>3726.869</v>
      </c>
      <c r="J40" s="317">
        <v>5889.457</v>
      </c>
      <c r="K40" s="317">
        <v>659.08</v>
      </c>
      <c r="L40" s="317">
        <v>104.67</v>
      </c>
      <c r="M40" s="317">
        <v>601.035</v>
      </c>
      <c r="N40" s="317">
        <v>2338.348</v>
      </c>
      <c r="O40" s="317">
        <v>269.078</v>
      </c>
      <c r="P40" s="314"/>
      <c r="Q40" s="318">
        <f>Q34+4</f>
        <v>265</v>
      </c>
      <c r="R40" t="s" s="303">
        <f>$S$37&amp;R$38&amp;$Q40</f>
        <v>574</v>
      </c>
      <c r="S40" t="s" s="303">
        <f>$S$37&amp;S$38&amp;$Q40</f>
        <v>575</v>
      </c>
      <c r="T40" t="s" s="303">
        <f>$S$37&amp;T$38&amp;$Q40</f>
        <v>576</v>
      </c>
      <c r="U40" t="s" s="303">
        <f>$S$37&amp;U$38&amp;$Q40</f>
        <v>577</v>
      </c>
      <c r="V40" t="s" s="303">
        <f>$S$37&amp;V$38&amp;$Q40</f>
        <v>578</v>
      </c>
      <c r="W40" t="s" s="303">
        <f>$S$37&amp;W$38&amp;$Q40</f>
        <v>579</v>
      </c>
      <c r="X40" t="s" s="303">
        <f>$S$37&amp;X$38&amp;$Q40</f>
        <v>580</v>
      </c>
      <c r="Y40" t="s" s="303">
        <f>$S$37&amp;Y$38&amp;$Q40</f>
        <v>581</v>
      </c>
      <c r="Z40" t="s" s="303">
        <f>$S$37&amp;Z$38&amp;$Q40</f>
        <v>582</v>
      </c>
      <c r="AA40" t="s" s="303">
        <f>$S$37&amp;AA$38&amp;$Q40</f>
        <v>583</v>
      </c>
      <c r="AB40" t="s" s="303">
        <f>$S$37&amp;AB$38&amp;$Q40</f>
        <v>584</v>
      </c>
      <c r="AC40" t="s" s="303">
        <f>$S$37&amp;AC$38&amp;$Q40</f>
        <v>585</v>
      </c>
      <c r="AD40" t="s" s="303">
        <f>$S$37&amp;AD$38&amp;$Q40</f>
        <v>586</v>
      </c>
      <c r="AE40" t="s" s="303">
        <f>$S$37&amp;AE$38&amp;$Q40</f>
        <v>587</v>
      </c>
      <c r="AF40" t="s" s="303">
        <f>$S$37&amp;AF$38&amp;$Q40</f>
        <v>588</v>
      </c>
      <c r="AG40" t="s" s="303">
        <f>$S$37&amp;AG$38&amp;$Q40</f>
        <v>589</v>
      </c>
      <c r="AH40" t="s" s="303">
        <f>$S$37&amp;AH$38&amp;$Q40</f>
        <v>590</v>
      </c>
      <c r="AI40" t="s" s="303">
        <f>$S$37&amp;AI$38&amp;$Q40</f>
        <v>591</v>
      </c>
    </row>
    <row r="41" ht="12.75" customHeight="1">
      <c r="A41" s="190">
        <v>1997</v>
      </c>
      <c r="B41" t="s" s="189">
        <v>166</v>
      </c>
      <c r="C41" s="253">
        <v>9069</v>
      </c>
      <c r="D41" s="253">
        <v>8533</v>
      </c>
      <c r="E41" s="253">
        <v>536</v>
      </c>
      <c r="F41" s="317">
        <v>3320.155999999999</v>
      </c>
      <c r="G41" s="317">
        <v>59.043</v>
      </c>
      <c r="H41" s="317">
        <v>4547.701</v>
      </c>
      <c r="I41" s="317">
        <v>3754.678</v>
      </c>
      <c r="J41" s="317">
        <v>5416.395</v>
      </c>
      <c r="K41" s="317">
        <v>801.962</v>
      </c>
      <c r="L41" s="317">
        <v>8.939</v>
      </c>
      <c r="M41" s="317">
        <v>945.999</v>
      </c>
      <c r="N41" s="317">
        <v>1913.009</v>
      </c>
      <c r="O41" s="317">
        <v>276.617</v>
      </c>
      <c r="P41" s="314"/>
      <c r="Q41" s="314"/>
      <c r="R41" s="201"/>
      <c r="S41" s="201"/>
      <c r="T41" s="201"/>
      <c r="U41" s="201"/>
      <c r="V41" s="201"/>
      <c r="W41" s="201"/>
      <c r="X41" s="201"/>
      <c r="Y41" s="201"/>
      <c r="Z41" s="201"/>
      <c r="AA41" s="201"/>
      <c r="AB41" s="201"/>
      <c r="AC41" s="201"/>
      <c r="AD41" s="201"/>
      <c r="AE41" s="201"/>
      <c r="AF41" s="201"/>
      <c r="AG41" s="201"/>
      <c r="AH41" s="201"/>
      <c r="AI41" s="201"/>
    </row>
    <row r="42" ht="12.75" customHeight="1">
      <c r="A42" s="190">
        <v>1997</v>
      </c>
      <c r="B42" t="s" s="189">
        <v>167</v>
      </c>
      <c r="C42" s="253">
        <v>10672</v>
      </c>
      <c r="D42" s="253">
        <v>10063</v>
      </c>
      <c r="E42" s="253">
        <v>609</v>
      </c>
      <c r="F42" s="317">
        <v>3620.235999999999</v>
      </c>
      <c r="G42" s="317">
        <v>95.19</v>
      </c>
      <c r="H42" s="317">
        <v>4727.583</v>
      </c>
      <c r="I42" s="317">
        <v>4145.436</v>
      </c>
      <c r="J42" s="317">
        <v>6140.796</v>
      </c>
      <c r="K42" s="317">
        <v>637.521</v>
      </c>
      <c r="L42" s="317">
        <v>55.374</v>
      </c>
      <c r="M42" s="317">
        <v>487.754</v>
      </c>
      <c r="N42" s="317">
        <v>2980.49</v>
      </c>
      <c r="O42" s="317">
        <v>272.204</v>
      </c>
      <c r="P42" s="314"/>
      <c r="Q42" s="314"/>
      <c r="R42" s="167"/>
      <c r="S42" s="167"/>
      <c r="T42" s="167"/>
      <c r="U42" s="167"/>
      <c r="V42" s="167"/>
      <c r="W42" s="167"/>
      <c r="X42" s="167"/>
      <c r="Y42" s="167"/>
      <c r="Z42" s="167"/>
      <c r="AA42" s="167"/>
      <c r="AB42" s="167"/>
      <c r="AC42" s="167"/>
      <c r="AD42" s="167"/>
      <c r="AE42" s="167"/>
      <c r="AF42" s="167"/>
      <c r="AG42" s="167"/>
      <c r="AH42" s="167"/>
      <c r="AI42" s="167"/>
    </row>
    <row r="43" ht="12.75" customHeight="1">
      <c r="A43" s="190">
        <v>1997</v>
      </c>
      <c r="B43" t="s" s="189">
        <v>168</v>
      </c>
      <c r="C43" s="253">
        <v>10481</v>
      </c>
      <c r="D43" s="253">
        <v>9873</v>
      </c>
      <c r="E43" s="253">
        <v>608</v>
      </c>
      <c r="F43" s="317">
        <v>4196.536</v>
      </c>
      <c r="G43" s="317">
        <v>108.364</v>
      </c>
      <c r="H43" s="317">
        <v>4241.208</v>
      </c>
      <c r="I43" s="317">
        <v>3545.458</v>
      </c>
      <c r="J43" s="317">
        <v>6203.786</v>
      </c>
      <c r="K43" s="317">
        <v>782.5069999999999</v>
      </c>
      <c r="L43" s="317">
        <v>86.75700000000001</v>
      </c>
      <c r="M43" s="317">
        <v>452.689</v>
      </c>
      <c r="N43" s="317">
        <v>2848.842</v>
      </c>
      <c r="O43" s="317">
        <v>275.647</v>
      </c>
      <c r="P43" s="314"/>
      <c r="Q43" s="314"/>
      <c r="R43" s="167"/>
      <c r="S43" s="167"/>
      <c r="T43" s="167"/>
      <c r="U43" s="167"/>
      <c r="V43" s="167"/>
      <c r="W43" s="167"/>
      <c r="X43" s="167"/>
      <c r="Y43" s="167"/>
      <c r="Z43" s="167"/>
      <c r="AA43" s="167"/>
      <c r="AB43" s="167"/>
      <c r="AC43" s="167"/>
      <c r="AD43" s="167"/>
      <c r="AE43" s="167"/>
      <c r="AF43" s="167"/>
      <c r="AG43" s="167"/>
      <c r="AH43" s="167"/>
      <c r="AI43" s="167"/>
    </row>
    <row r="44" ht="12.75" customHeight="1">
      <c r="A44" s="190">
        <v>1997</v>
      </c>
      <c r="B44" t="s" s="189">
        <v>169</v>
      </c>
      <c r="C44" s="253">
        <v>10404</v>
      </c>
      <c r="D44" s="253">
        <v>9795</v>
      </c>
      <c r="E44" s="253">
        <v>609</v>
      </c>
      <c r="F44" s="317">
        <v>4169.763999999999</v>
      </c>
      <c r="G44" s="317">
        <v>96.547</v>
      </c>
      <c r="H44" s="317">
        <v>3978.768</v>
      </c>
      <c r="I44" s="317">
        <v>3400.527</v>
      </c>
      <c r="J44" s="317">
        <v>5796.375</v>
      </c>
      <c r="K44" s="317">
        <v>659.098</v>
      </c>
      <c r="L44" s="317">
        <v>80.857</v>
      </c>
      <c r="M44" s="317">
        <v>891.582</v>
      </c>
      <c r="N44" s="317">
        <v>2719.401</v>
      </c>
      <c r="O44" s="317">
        <v>259.526</v>
      </c>
      <c r="P44" s="314"/>
      <c r="Q44" s="314"/>
      <c r="R44" s="167"/>
      <c r="S44" s="167"/>
      <c r="T44" s="167"/>
      <c r="U44" s="167"/>
      <c r="V44" s="167"/>
      <c r="W44" s="167"/>
      <c r="X44" s="167"/>
      <c r="Y44" s="167"/>
      <c r="Z44" s="167"/>
      <c r="AA44" s="167"/>
      <c r="AB44" s="167"/>
      <c r="AC44" s="167"/>
      <c r="AD44" s="167"/>
      <c r="AE44" s="167"/>
      <c r="AF44" s="167"/>
      <c r="AG44" s="167"/>
      <c r="AH44" s="167"/>
      <c r="AI44" s="167"/>
    </row>
    <row r="45" ht="12.75" customHeight="1">
      <c r="A45" s="190">
        <v>1997</v>
      </c>
      <c r="B45" t="s" s="189">
        <v>170</v>
      </c>
      <c r="C45" s="253">
        <v>11498</v>
      </c>
      <c r="D45" s="253">
        <v>10777</v>
      </c>
      <c r="E45" s="253">
        <v>721</v>
      </c>
      <c r="F45" s="317">
        <v>4653.12</v>
      </c>
      <c r="G45" s="317">
        <v>103.101</v>
      </c>
      <c r="H45" s="317">
        <v>3599.864</v>
      </c>
      <c r="I45" s="317">
        <v>2987.772</v>
      </c>
      <c r="J45" s="317">
        <v>6706.842</v>
      </c>
      <c r="K45" s="317">
        <v>732.835</v>
      </c>
      <c r="L45" s="317">
        <v>120.743</v>
      </c>
      <c r="M45" s="317">
        <v>837.359</v>
      </c>
      <c r="N45" s="317">
        <v>2500.694</v>
      </c>
      <c r="O45" s="317">
        <v>266.112</v>
      </c>
      <c r="P45" s="319"/>
      <c r="Q45" s="319"/>
      <c r="R45" s="167"/>
      <c r="S45" s="167"/>
      <c r="T45" s="167"/>
      <c r="U45" s="167"/>
      <c r="V45" s="167"/>
      <c r="W45" s="167"/>
      <c r="X45" s="167"/>
      <c r="Y45" s="167"/>
      <c r="Z45" s="167"/>
      <c r="AA45" s="167"/>
      <c r="AB45" s="167"/>
      <c r="AC45" s="167"/>
      <c r="AD45" s="167"/>
      <c r="AE45" s="167"/>
      <c r="AF45" s="167"/>
      <c r="AG45" s="167"/>
      <c r="AH45" s="167"/>
      <c r="AI45" s="167"/>
    </row>
    <row r="46" ht="12.75" customHeight="1">
      <c r="A46" s="190">
        <v>1997</v>
      </c>
      <c r="B46" t="s" s="189">
        <v>171</v>
      </c>
      <c r="C46" s="253">
        <v>10909</v>
      </c>
      <c r="D46" s="253">
        <v>10182</v>
      </c>
      <c r="E46" s="253">
        <v>727</v>
      </c>
      <c r="F46" s="317">
        <v>3556.132</v>
      </c>
      <c r="G46" s="317">
        <v>37.38</v>
      </c>
      <c r="H46" s="317">
        <v>3843.203</v>
      </c>
      <c r="I46" s="317">
        <v>3150.984</v>
      </c>
      <c r="J46" s="317">
        <v>6394.401</v>
      </c>
      <c r="K46" s="317">
        <v>749.485</v>
      </c>
      <c r="L46" s="317">
        <v>57.266</v>
      </c>
      <c r="M46" s="317">
        <v>877.3099999999999</v>
      </c>
      <c r="N46" s="317">
        <v>2293.493</v>
      </c>
      <c r="O46" s="317">
        <v>245.635</v>
      </c>
      <c r="P46" s="314"/>
      <c r="Q46" s="314"/>
      <c r="R46" s="167"/>
      <c r="S46" s="167"/>
      <c r="T46" s="167"/>
      <c r="U46" s="167"/>
      <c r="V46" s="167"/>
      <c r="W46" s="167"/>
      <c r="X46" s="167"/>
      <c r="Y46" s="167"/>
      <c r="Z46" s="167"/>
      <c r="AA46" s="167"/>
      <c r="AB46" s="167"/>
      <c r="AC46" s="167"/>
      <c r="AD46" s="167"/>
      <c r="AE46" s="167"/>
      <c r="AF46" s="167"/>
      <c r="AG46" s="167"/>
      <c r="AH46" s="167"/>
      <c r="AI46" s="167"/>
    </row>
    <row r="47" ht="12.75" customHeight="1">
      <c r="A47" s="190">
        <v>1997</v>
      </c>
      <c r="B47" t="s" s="189">
        <v>99</v>
      </c>
      <c r="C47" s="253">
        <v>11638</v>
      </c>
      <c r="D47" s="253">
        <v>10860</v>
      </c>
      <c r="E47" s="253">
        <v>778</v>
      </c>
      <c r="F47" s="317">
        <v>4325.431</v>
      </c>
      <c r="G47" s="317">
        <v>106.52</v>
      </c>
      <c r="H47" s="317">
        <v>4223.342</v>
      </c>
      <c r="I47" s="317">
        <v>3569.775</v>
      </c>
      <c r="J47" s="317">
        <v>6668.244</v>
      </c>
      <c r="K47" s="317">
        <v>717.872</v>
      </c>
      <c r="L47" s="317">
        <v>64.30500000000001</v>
      </c>
      <c r="M47" s="317">
        <v>828.641</v>
      </c>
      <c r="N47" s="317">
        <v>2808.162</v>
      </c>
      <c r="O47" s="317">
        <v>234.434</v>
      </c>
      <c r="P47" s="314"/>
      <c r="Q47" s="314"/>
      <c r="R47" s="167"/>
      <c r="S47" s="167"/>
      <c r="T47" s="167"/>
      <c r="U47" s="167"/>
      <c r="V47" s="167"/>
      <c r="W47" s="167"/>
      <c r="X47" s="167"/>
      <c r="Y47" s="167"/>
      <c r="Z47" s="167"/>
      <c r="AA47" s="167"/>
      <c r="AB47" s="167"/>
      <c r="AC47" s="167"/>
      <c r="AD47" s="167"/>
      <c r="AE47" s="167"/>
      <c r="AF47" s="167"/>
      <c r="AG47" s="167"/>
      <c r="AH47" s="167"/>
      <c r="AI47" s="167"/>
    </row>
    <row r="48" ht="12.75" customHeight="1">
      <c r="A48" s="190">
        <v>1998</v>
      </c>
      <c r="B48" t="s" s="189">
        <v>100</v>
      </c>
      <c r="C48" s="253">
        <f>D48+E48</f>
        <v>11490</v>
      </c>
      <c r="D48" s="253">
        <v>10700</v>
      </c>
      <c r="E48" s="253">
        <v>790</v>
      </c>
      <c r="F48" s="317">
        <v>3942.779</v>
      </c>
      <c r="G48" s="317">
        <v>151.08</v>
      </c>
      <c r="H48" s="317">
        <v>4298.315</v>
      </c>
      <c r="I48" s="317">
        <v>3379.165</v>
      </c>
      <c r="J48" s="317">
        <v>7420.85</v>
      </c>
      <c r="K48" s="317">
        <v>955.78</v>
      </c>
      <c r="L48" s="317">
        <v>36.63</v>
      </c>
      <c r="M48" s="317">
        <v>1052.372</v>
      </c>
      <c r="N48" s="317">
        <v>2159.869</v>
      </c>
      <c r="O48" s="317">
        <v>257.779</v>
      </c>
      <c r="P48" s="314"/>
      <c r="Q48" s="314"/>
      <c r="R48" s="167"/>
      <c r="S48" s="167"/>
      <c r="T48" s="167"/>
      <c r="U48" s="167"/>
      <c r="V48" s="167"/>
      <c r="W48" s="167"/>
      <c r="X48" s="167"/>
      <c r="Y48" s="167"/>
      <c r="Z48" s="167"/>
      <c r="AA48" s="167"/>
      <c r="AB48" s="167"/>
      <c r="AC48" s="167"/>
      <c r="AD48" s="167"/>
      <c r="AE48" s="167"/>
      <c r="AF48" s="167"/>
      <c r="AG48" s="167"/>
      <c r="AH48" s="167"/>
      <c r="AI48" s="167"/>
    </row>
    <row r="49" ht="12.75" customHeight="1">
      <c r="A49" s="190">
        <v>1998</v>
      </c>
      <c r="B49" t="s" s="189">
        <v>86</v>
      </c>
      <c r="C49" s="253">
        <f>D49+E49</f>
        <v>10306</v>
      </c>
      <c r="D49" s="253">
        <v>9582</v>
      </c>
      <c r="E49" s="253">
        <v>724</v>
      </c>
      <c r="F49" s="317">
        <v>4189.5</v>
      </c>
      <c r="G49" s="317">
        <v>75.352</v>
      </c>
      <c r="H49" s="317">
        <v>2465.389</v>
      </c>
      <c r="I49" s="317">
        <v>2024.504</v>
      </c>
      <c r="J49" s="317">
        <v>5517.141</v>
      </c>
      <c r="K49" s="317">
        <v>536.338</v>
      </c>
      <c r="L49" s="317">
        <v>95.453</v>
      </c>
      <c r="M49" s="317">
        <v>908.712</v>
      </c>
      <c r="N49" s="317">
        <v>1893.911</v>
      </c>
      <c r="O49" s="317">
        <v>225.908</v>
      </c>
      <c r="P49" s="314"/>
      <c r="Q49" s="314"/>
      <c r="R49" s="167"/>
      <c r="S49" s="167"/>
      <c r="T49" s="167"/>
      <c r="U49" s="167"/>
      <c r="V49" s="167"/>
      <c r="W49" s="167"/>
      <c r="X49" s="167"/>
      <c r="Y49" s="167"/>
      <c r="Z49" s="167"/>
      <c r="AA49" s="167"/>
      <c r="AB49" s="167"/>
      <c r="AC49" s="167"/>
      <c r="AD49" s="167"/>
      <c r="AE49" s="167"/>
      <c r="AF49" s="167"/>
      <c r="AG49" s="167"/>
      <c r="AH49" s="167"/>
      <c r="AI49" s="167"/>
    </row>
    <row r="50" ht="12.75" customHeight="1">
      <c r="A50" s="190">
        <v>1998</v>
      </c>
      <c r="B50" t="s" s="189">
        <v>164</v>
      </c>
      <c r="C50" s="253">
        <f>D50+E50</f>
        <v>11436</v>
      </c>
      <c r="D50" s="253">
        <v>10633</v>
      </c>
      <c r="E50" s="253">
        <v>803</v>
      </c>
      <c r="F50" s="317">
        <v>2997.736999999999</v>
      </c>
      <c r="G50" s="317">
        <v>195.89</v>
      </c>
      <c r="H50" s="317">
        <v>4604.781</v>
      </c>
      <c r="I50" s="317">
        <v>4152.496</v>
      </c>
      <c r="J50" s="317">
        <v>7927.893</v>
      </c>
      <c r="K50" s="317">
        <v>557.11</v>
      </c>
      <c r="L50" s="317">
        <v>104.825</v>
      </c>
      <c r="M50" s="317">
        <v>980.335</v>
      </c>
      <c r="N50" s="317">
        <v>1951.95</v>
      </c>
      <c r="O50" s="317">
        <v>240.802</v>
      </c>
      <c r="P50" s="314"/>
      <c r="Q50" s="314"/>
      <c r="R50" s="167"/>
      <c r="S50" s="167"/>
      <c r="T50" s="167"/>
      <c r="U50" s="167"/>
      <c r="V50" s="167"/>
      <c r="W50" s="167"/>
      <c r="X50" s="167"/>
      <c r="Y50" s="167"/>
      <c r="Z50" s="167"/>
      <c r="AA50" s="167"/>
      <c r="AB50" s="167"/>
      <c r="AC50" s="167"/>
      <c r="AD50" s="167"/>
      <c r="AE50" s="167"/>
      <c r="AF50" s="167"/>
      <c r="AG50" s="167"/>
      <c r="AH50" s="167"/>
      <c r="AI50" s="167"/>
    </row>
    <row r="51" ht="12.75" customHeight="1">
      <c r="A51" s="190">
        <v>1998</v>
      </c>
      <c r="B51" t="s" s="189">
        <v>165</v>
      </c>
      <c r="C51" s="253">
        <f>D51+E51</f>
        <v>11070</v>
      </c>
      <c r="D51" s="253">
        <v>10309</v>
      </c>
      <c r="E51" s="253">
        <v>761</v>
      </c>
      <c r="F51" s="317">
        <v>3757.105999999999</v>
      </c>
      <c r="G51" s="317">
        <v>103.456</v>
      </c>
      <c r="H51" s="317">
        <v>4084.528</v>
      </c>
      <c r="I51" s="317">
        <v>3238.144</v>
      </c>
      <c r="J51" s="317">
        <v>7013.274</v>
      </c>
      <c r="K51" s="317">
        <v>997.978</v>
      </c>
      <c r="L51" s="317">
        <v>151.594</v>
      </c>
      <c r="M51" s="317">
        <v>591.4160000000001</v>
      </c>
      <c r="N51" s="317">
        <v>2718.021</v>
      </c>
      <c r="O51" s="317">
        <v>231.457</v>
      </c>
      <c r="P51" s="314"/>
      <c r="Q51" s="314"/>
      <c r="R51" s="167"/>
      <c r="S51" s="167"/>
      <c r="T51" s="167"/>
      <c r="U51" s="167"/>
      <c r="V51" s="167"/>
      <c r="W51" s="167"/>
      <c r="X51" s="167"/>
      <c r="Y51" s="167"/>
      <c r="Z51" s="167"/>
      <c r="AA51" s="167"/>
      <c r="AB51" s="167"/>
      <c r="AC51" s="167"/>
      <c r="AD51" s="167"/>
      <c r="AE51" s="167"/>
      <c r="AF51" s="167"/>
      <c r="AG51" s="167"/>
      <c r="AH51" s="167"/>
      <c r="AI51" s="167"/>
    </row>
    <row r="52" ht="12.75" customHeight="1">
      <c r="A52" s="190">
        <v>1998</v>
      </c>
      <c r="B52" t="s" s="189">
        <v>156</v>
      </c>
      <c r="C52" s="253">
        <f>D52+E52</f>
        <v>10655</v>
      </c>
      <c r="D52" s="253">
        <v>9975</v>
      </c>
      <c r="E52" s="253">
        <v>680</v>
      </c>
      <c r="F52" s="317">
        <v>4345.817999999999</v>
      </c>
      <c r="G52" s="317">
        <v>87.617</v>
      </c>
      <c r="H52" s="317">
        <v>4512.881</v>
      </c>
      <c r="I52" s="253">
        <v>3866.068</v>
      </c>
      <c r="J52" s="253">
        <v>5575.652</v>
      </c>
      <c r="K52" s="253">
        <v>717.64</v>
      </c>
      <c r="L52" s="253">
        <v>70.827</v>
      </c>
      <c r="M52" s="253">
        <v>820.975</v>
      </c>
      <c r="N52" s="253">
        <v>2682.921</v>
      </c>
      <c r="O52" s="253">
        <v>283.456</v>
      </c>
      <c r="P52" s="314"/>
      <c r="Q52" s="314"/>
      <c r="R52" s="167"/>
      <c r="S52" s="167"/>
      <c r="T52" s="167"/>
      <c r="U52" s="167"/>
      <c r="V52" s="167"/>
      <c r="W52" s="167"/>
      <c r="X52" s="167"/>
      <c r="Y52" s="167"/>
      <c r="Z52" s="167"/>
      <c r="AA52" s="167"/>
      <c r="AB52" s="167"/>
      <c r="AC52" s="167"/>
      <c r="AD52" s="167"/>
      <c r="AE52" s="167"/>
      <c r="AF52" s="167"/>
      <c r="AG52" s="167"/>
      <c r="AH52" s="167"/>
      <c r="AI52" s="167"/>
    </row>
    <row r="53" ht="12.75" customHeight="1">
      <c r="A53" s="190">
        <v>1998</v>
      </c>
      <c r="B53" t="s" s="189">
        <v>166</v>
      </c>
      <c r="C53" s="253">
        <f>D53+E53</f>
        <v>10209</v>
      </c>
      <c r="D53" s="253">
        <v>9642</v>
      </c>
      <c r="E53" s="253">
        <v>567</v>
      </c>
      <c r="F53" s="317">
        <v>2770.723000000001</v>
      </c>
      <c r="G53" s="317">
        <v>83.31999999999999</v>
      </c>
      <c r="H53" s="317">
        <v>5173.016</v>
      </c>
      <c r="I53" s="253">
        <v>4509.317</v>
      </c>
      <c r="J53" s="253">
        <v>6695.699</v>
      </c>
      <c r="K53" s="253">
        <v>783.744</v>
      </c>
      <c r="L53" s="253">
        <v>120.045</v>
      </c>
      <c r="M53" s="253">
        <v>597.527</v>
      </c>
      <c r="N53" s="253">
        <v>2381.566</v>
      </c>
      <c r="O53" s="253">
        <v>299.914</v>
      </c>
      <c r="P53" s="314"/>
      <c r="Q53" s="314"/>
      <c r="R53" s="167"/>
      <c r="S53" s="167"/>
      <c r="T53" s="167"/>
      <c r="U53" s="167"/>
      <c r="V53" s="167"/>
      <c r="W53" s="167"/>
      <c r="X53" s="167"/>
      <c r="Y53" s="167"/>
      <c r="Z53" s="167"/>
      <c r="AA53" s="167"/>
      <c r="AB53" s="167"/>
      <c r="AC53" s="167"/>
      <c r="AD53" s="167"/>
      <c r="AE53" s="167"/>
      <c r="AF53" s="167"/>
      <c r="AG53" s="167"/>
      <c r="AH53" s="167"/>
      <c r="AI53" s="167"/>
    </row>
    <row r="54" ht="12.75" customHeight="1">
      <c r="A54" s="190">
        <v>1998</v>
      </c>
      <c r="B54" t="s" s="189">
        <v>167</v>
      </c>
      <c r="C54" s="253">
        <f>D54+E54</f>
        <v>10724</v>
      </c>
      <c r="D54" s="253">
        <v>10133</v>
      </c>
      <c r="E54" s="253">
        <v>591</v>
      </c>
      <c r="F54" s="317">
        <v>3577.668000000001</v>
      </c>
      <c r="G54" s="317">
        <v>95.247</v>
      </c>
      <c r="H54" s="317">
        <v>4668.136</v>
      </c>
      <c r="I54" s="253">
        <v>4127.117</v>
      </c>
      <c r="J54" s="253">
        <v>6939.656</v>
      </c>
      <c r="K54" s="253">
        <v>660.769</v>
      </c>
      <c r="L54" s="253">
        <v>119.75</v>
      </c>
      <c r="M54" s="253">
        <v>868.604</v>
      </c>
      <c r="N54" s="253">
        <v>2530.841</v>
      </c>
      <c r="O54" s="253">
        <v>275.89</v>
      </c>
      <c r="P54" s="314"/>
      <c r="Q54" s="314"/>
      <c r="R54" s="167"/>
      <c r="S54" s="167"/>
      <c r="T54" s="167"/>
      <c r="U54" s="167"/>
      <c r="V54" s="167"/>
      <c r="W54" s="167"/>
      <c r="X54" s="167"/>
      <c r="Y54" s="167"/>
      <c r="Z54" s="167"/>
      <c r="AA54" s="167"/>
      <c r="AB54" s="167"/>
      <c r="AC54" s="167"/>
      <c r="AD54" s="167"/>
      <c r="AE54" s="167"/>
      <c r="AF54" s="167"/>
      <c r="AG54" s="167"/>
      <c r="AH54" s="167"/>
      <c r="AI54" s="167"/>
    </row>
    <row r="55" ht="12.75" customHeight="1">
      <c r="A55" s="190">
        <v>1998</v>
      </c>
      <c r="B55" t="s" s="189">
        <v>168</v>
      </c>
      <c r="C55" s="253">
        <f>D55+E55</f>
        <v>10928</v>
      </c>
      <c r="D55" s="253">
        <v>10255</v>
      </c>
      <c r="E55" s="253">
        <v>673</v>
      </c>
      <c r="F55" s="317">
        <v>3974.456</v>
      </c>
      <c r="G55" s="317">
        <v>27.109</v>
      </c>
      <c r="H55" s="317">
        <v>3097.531</v>
      </c>
      <c r="I55" s="253">
        <v>2520.504</v>
      </c>
      <c r="J55" s="253">
        <v>5959.177</v>
      </c>
      <c r="K55" s="253">
        <v>727.9109999999999</v>
      </c>
      <c r="L55" s="253">
        <v>150.884</v>
      </c>
      <c r="M55" s="253">
        <v>1010.186</v>
      </c>
      <c r="N55" s="253">
        <v>2015.903</v>
      </c>
      <c r="O55" s="253">
        <v>239.931</v>
      </c>
      <c r="P55" s="314"/>
      <c r="Q55" s="314"/>
      <c r="R55" s="167"/>
      <c r="S55" s="167"/>
      <c r="T55" s="167"/>
      <c r="U55" s="167"/>
      <c r="V55" s="167"/>
      <c r="W55" s="167"/>
      <c r="X55" s="167"/>
      <c r="Y55" s="167"/>
      <c r="Z55" s="167"/>
      <c r="AA55" s="167"/>
      <c r="AB55" s="167"/>
      <c r="AC55" s="167"/>
      <c r="AD55" s="167"/>
      <c r="AE55" s="167"/>
      <c r="AF55" s="167"/>
      <c r="AG55" s="167"/>
      <c r="AH55" s="167"/>
      <c r="AI55" s="167"/>
    </row>
    <row r="56" ht="12.75" customHeight="1">
      <c r="A56" s="190">
        <v>1998</v>
      </c>
      <c r="B56" t="s" s="189">
        <v>169</v>
      </c>
      <c r="C56" s="253">
        <f>D56+E56</f>
        <v>10980</v>
      </c>
      <c r="D56" s="253">
        <v>10303</v>
      </c>
      <c r="E56" s="253">
        <v>677</v>
      </c>
      <c r="F56" s="317">
        <v>3936.845</v>
      </c>
      <c r="G56" s="317">
        <v>216.723</v>
      </c>
      <c r="H56" s="317">
        <v>3242.057</v>
      </c>
      <c r="I56" s="253">
        <v>2668.622</v>
      </c>
      <c r="J56" s="253">
        <v>6525.066</v>
      </c>
      <c r="K56" s="253">
        <v>768.758</v>
      </c>
      <c r="L56" s="253">
        <v>195.323</v>
      </c>
      <c r="M56" s="253">
        <v>1215.205</v>
      </c>
      <c r="N56" s="253">
        <v>1795.926</v>
      </c>
      <c r="O56" s="253">
        <v>255.453</v>
      </c>
      <c r="P56" s="314"/>
      <c r="Q56" s="314"/>
      <c r="R56" s="167"/>
      <c r="S56" s="167"/>
      <c r="T56" s="167"/>
      <c r="U56" s="167"/>
      <c r="V56" s="167"/>
      <c r="W56" s="167"/>
      <c r="X56" s="167"/>
      <c r="Y56" s="167"/>
      <c r="Z56" s="167"/>
      <c r="AA56" s="167"/>
      <c r="AB56" s="167"/>
      <c r="AC56" s="167"/>
      <c r="AD56" s="167"/>
      <c r="AE56" s="167"/>
      <c r="AF56" s="167"/>
      <c r="AG56" s="167"/>
      <c r="AH56" s="167"/>
      <c r="AI56" s="167"/>
    </row>
    <row r="57" ht="12.75" customHeight="1">
      <c r="A57" s="190">
        <v>1998</v>
      </c>
      <c r="B57" t="s" s="189">
        <v>170</v>
      </c>
      <c r="C57" s="253">
        <f>D57+E57</f>
        <v>11449</v>
      </c>
      <c r="D57" s="253">
        <v>10745</v>
      </c>
      <c r="E57" s="253">
        <v>704</v>
      </c>
      <c r="F57" s="317">
        <v>4367.95</v>
      </c>
      <c r="G57" s="317">
        <v>139.029</v>
      </c>
      <c r="H57" s="317">
        <v>3658.062</v>
      </c>
      <c r="I57" s="253">
        <v>3235.704</v>
      </c>
      <c r="J57" s="253">
        <v>6759.912</v>
      </c>
      <c r="K57" s="253">
        <v>568.919</v>
      </c>
      <c r="L57" s="253">
        <v>146.561</v>
      </c>
      <c r="M57" s="253">
        <v>919.926</v>
      </c>
      <c r="N57" s="253">
        <v>1975.366</v>
      </c>
      <c r="O57" s="253">
        <v>269.851</v>
      </c>
      <c r="P57" s="319"/>
      <c r="Q57" s="319"/>
      <c r="R57" s="167"/>
      <c r="S57" s="167"/>
      <c r="T57" s="167"/>
      <c r="U57" s="167"/>
      <c r="V57" s="167"/>
      <c r="W57" s="167"/>
      <c r="X57" s="167"/>
      <c r="Y57" s="167"/>
      <c r="Z57" s="167"/>
      <c r="AA57" s="167"/>
      <c r="AB57" s="167"/>
      <c r="AC57" s="167"/>
      <c r="AD57" s="167"/>
      <c r="AE57" s="167"/>
      <c r="AF57" s="167"/>
      <c r="AG57" s="167"/>
      <c r="AH57" s="167"/>
      <c r="AI57" s="167"/>
    </row>
    <row r="58" ht="12.75" customHeight="1">
      <c r="A58" s="190">
        <v>1998</v>
      </c>
      <c r="B58" t="s" s="189">
        <v>171</v>
      </c>
      <c r="C58" s="253">
        <f>D58+E58</f>
        <v>11201</v>
      </c>
      <c r="D58" s="253">
        <v>10429</v>
      </c>
      <c r="E58" s="253">
        <v>772</v>
      </c>
      <c r="F58" s="317">
        <v>3357.106</v>
      </c>
      <c r="G58" s="317">
        <v>87.20099999999999</v>
      </c>
      <c r="H58" s="317">
        <v>3360.011</v>
      </c>
      <c r="I58" s="253">
        <v>2975.655</v>
      </c>
      <c r="J58" s="253">
        <v>7400.936</v>
      </c>
      <c r="K58" s="253">
        <v>609.46</v>
      </c>
      <c r="L58" s="253">
        <v>225.104</v>
      </c>
      <c r="M58" s="253">
        <v>997.523</v>
      </c>
      <c r="N58" s="253">
        <v>2070.618</v>
      </c>
      <c r="O58" s="253">
        <v>328.757</v>
      </c>
      <c r="P58" s="314"/>
      <c r="Q58" s="314"/>
      <c r="R58" s="167"/>
      <c r="S58" s="167"/>
      <c r="T58" s="167"/>
      <c r="U58" s="167"/>
      <c r="V58" s="167"/>
      <c r="W58" s="167"/>
      <c r="X58" s="167"/>
      <c r="Y58" s="167"/>
      <c r="Z58" s="167"/>
      <c r="AA58" s="167"/>
      <c r="AB58" s="167"/>
      <c r="AC58" s="167"/>
      <c r="AD58" s="167"/>
      <c r="AE58" s="167"/>
      <c r="AF58" s="167"/>
      <c r="AG58" s="167"/>
      <c r="AH58" s="167"/>
      <c r="AI58" s="167"/>
    </row>
    <row r="59" ht="12.75" customHeight="1">
      <c r="A59" s="190">
        <v>1998</v>
      </c>
      <c r="B59" t="s" s="189">
        <v>99</v>
      </c>
      <c r="C59" s="253">
        <f>D59+E59</f>
        <v>12355</v>
      </c>
      <c r="D59" s="253">
        <v>11533</v>
      </c>
      <c r="E59" s="253">
        <v>822</v>
      </c>
      <c r="F59" s="317">
        <v>5412.968000000001</v>
      </c>
      <c r="G59" s="317">
        <v>-6.622</v>
      </c>
      <c r="H59" s="317">
        <v>3212.477</v>
      </c>
      <c r="I59" s="253">
        <v>2762.25</v>
      </c>
      <c r="J59" s="253">
        <v>6386.088</v>
      </c>
      <c r="K59" s="253">
        <v>613.779</v>
      </c>
      <c r="L59" s="253">
        <v>163.552</v>
      </c>
      <c r="M59" s="253">
        <v>1364.337</v>
      </c>
      <c r="N59" s="253">
        <v>2144.05</v>
      </c>
      <c r="O59" s="253">
        <v>170.851</v>
      </c>
      <c r="P59" s="314"/>
      <c r="Q59" s="314"/>
      <c r="R59" s="167"/>
      <c r="S59" s="167"/>
      <c r="T59" s="167"/>
      <c r="U59" s="167"/>
      <c r="V59" s="167"/>
      <c r="W59" s="167"/>
      <c r="X59" s="167"/>
      <c r="Y59" s="167"/>
      <c r="Z59" s="167"/>
      <c r="AA59" s="167"/>
      <c r="AB59" s="167"/>
      <c r="AC59" s="167"/>
      <c r="AD59" s="167"/>
      <c r="AE59" s="167"/>
      <c r="AF59" s="167"/>
      <c r="AG59" s="167"/>
      <c r="AH59" s="167"/>
      <c r="AI59" s="167"/>
    </row>
    <row r="60" ht="12.75" customHeight="1">
      <c r="A60" s="266">
        <v>1999</v>
      </c>
      <c r="B60" t="s" s="189">
        <v>100</v>
      </c>
      <c r="C60" s="253">
        <v>11711</v>
      </c>
      <c r="D60" s="253">
        <v>10887</v>
      </c>
      <c r="E60" s="253">
        <v>823</v>
      </c>
      <c r="F60" s="320">
        <v>4795.198</v>
      </c>
      <c r="G60" s="320">
        <v>61.674</v>
      </c>
      <c r="H60" s="320">
        <v>3070.114</v>
      </c>
      <c r="I60" s="320">
        <v>2928.587</v>
      </c>
      <c r="J60" s="320">
        <v>6351.904</v>
      </c>
      <c r="K60" s="320">
        <v>481.35</v>
      </c>
      <c r="L60" s="320">
        <v>339.823</v>
      </c>
      <c r="M60" s="320">
        <v>667.514</v>
      </c>
      <c r="N60" s="320">
        <v>2101.729</v>
      </c>
      <c r="O60" s="320">
        <v>186.648</v>
      </c>
      <c r="P60" s="314"/>
      <c r="Q60" s="314"/>
      <c r="R60" s="167"/>
      <c r="S60" s="167"/>
      <c r="T60" s="167"/>
      <c r="U60" s="167"/>
      <c r="V60" s="167"/>
      <c r="W60" s="167"/>
      <c r="X60" s="167"/>
      <c r="Y60" s="167"/>
      <c r="Z60" s="167"/>
      <c r="AA60" s="167"/>
      <c r="AB60" s="167"/>
      <c r="AC60" s="167"/>
      <c r="AD60" s="167"/>
      <c r="AE60" s="167"/>
      <c r="AF60" s="167"/>
      <c r="AG60" s="167"/>
      <c r="AH60" s="167"/>
      <c r="AI60" s="167"/>
    </row>
    <row r="61" ht="12.75" customHeight="1">
      <c r="A61" s="266">
        <v>1999</v>
      </c>
      <c r="B61" t="s" s="189">
        <v>86</v>
      </c>
      <c r="C61" s="253">
        <v>10732</v>
      </c>
      <c r="D61" s="253">
        <v>9997</v>
      </c>
      <c r="E61" s="253">
        <v>736</v>
      </c>
      <c r="F61" s="320">
        <v>4154.58</v>
      </c>
      <c r="G61" s="320">
        <v>16.566</v>
      </c>
      <c r="H61" s="320">
        <v>2819.526</v>
      </c>
      <c r="I61" s="320">
        <v>2808.959</v>
      </c>
      <c r="J61" s="320">
        <v>5903.993</v>
      </c>
      <c r="K61" s="320">
        <v>379.43</v>
      </c>
      <c r="L61" s="320">
        <v>368.863</v>
      </c>
      <c r="M61" s="320">
        <v>1281.208</v>
      </c>
      <c r="N61" s="320">
        <v>2102.371</v>
      </c>
      <c r="O61" s="320">
        <v>225.557</v>
      </c>
      <c r="P61" s="314"/>
      <c r="Q61" s="314"/>
      <c r="R61" s="167"/>
      <c r="S61" s="167"/>
      <c r="T61" s="167"/>
      <c r="U61" s="167"/>
      <c r="V61" s="167"/>
      <c r="W61" s="167"/>
      <c r="X61" s="167"/>
      <c r="Y61" s="167"/>
      <c r="Z61" s="167"/>
      <c r="AA61" s="167"/>
      <c r="AB61" s="167"/>
      <c r="AC61" s="167"/>
      <c r="AD61" s="167"/>
      <c r="AE61" s="167"/>
      <c r="AF61" s="167"/>
      <c r="AG61" s="167"/>
      <c r="AH61" s="167"/>
      <c r="AI61" s="167"/>
    </row>
    <row r="62" ht="12.75" customHeight="1">
      <c r="A62" s="266">
        <v>1999</v>
      </c>
      <c r="B62" t="s" s="189">
        <v>164</v>
      </c>
      <c r="C62" s="253">
        <v>11946</v>
      </c>
      <c r="D62" s="253">
        <v>11153</v>
      </c>
      <c r="E62" s="253">
        <v>793</v>
      </c>
      <c r="F62" s="253">
        <v>3986.684999999999</v>
      </c>
      <c r="G62" s="253">
        <v>336.706</v>
      </c>
      <c r="H62" s="253">
        <v>3350.265</v>
      </c>
      <c r="I62" s="253">
        <v>3234.955</v>
      </c>
      <c r="J62" s="253">
        <v>6627.74</v>
      </c>
      <c r="K62" s="253">
        <v>259.403</v>
      </c>
      <c r="L62" s="253">
        <v>144.093</v>
      </c>
      <c r="M62" s="253">
        <v>1540.719</v>
      </c>
      <c r="N62" s="253">
        <v>2216.148</v>
      </c>
      <c r="O62" s="253">
        <v>236.163</v>
      </c>
      <c r="P62" s="314"/>
      <c r="Q62" s="314"/>
      <c r="R62" s="167"/>
      <c r="S62" s="167"/>
      <c r="T62" s="167"/>
      <c r="U62" s="167"/>
      <c r="V62" s="167"/>
      <c r="W62" s="167"/>
      <c r="X62" s="167"/>
      <c r="Y62" s="167"/>
      <c r="Z62" s="167"/>
      <c r="AA62" s="167"/>
      <c r="AB62" s="167"/>
      <c r="AC62" s="167"/>
      <c r="AD62" s="167"/>
      <c r="AE62" s="167"/>
      <c r="AF62" s="167"/>
      <c r="AG62" s="167"/>
      <c r="AH62" s="167"/>
      <c r="AI62" s="167"/>
    </row>
    <row r="63" ht="12.75" customHeight="1">
      <c r="A63" s="266">
        <v>1999</v>
      </c>
      <c r="B63" t="s" s="189">
        <v>165</v>
      </c>
      <c r="C63" s="253">
        <v>11604</v>
      </c>
      <c r="D63" s="253">
        <v>10868</v>
      </c>
      <c r="E63" s="253">
        <v>736</v>
      </c>
      <c r="F63" s="253">
        <v>4056.065000000001</v>
      </c>
      <c r="G63" s="253">
        <v>187.468</v>
      </c>
      <c r="H63" s="253">
        <v>3333.153</v>
      </c>
      <c r="I63" s="253">
        <v>2975.685</v>
      </c>
      <c r="J63" s="253">
        <v>7014.392</v>
      </c>
      <c r="K63" s="253">
        <v>538.884</v>
      </c>
      <c r="L63" s="253">
        <v>181.416</v>
      </c>
      <c r="M63" s="253">
        <v>1136.654</v>
      </c>
      <c r="N63" s="253">
        <v>2383.303</v>
      </c>
      <c r="O63" s="253">
        <v>169.308</v>
      </c>
      <c r="P63" s="314"/>
      <c r="Q63" s="314"/>
      <c r="R63" s="167"/>
      <c r="S63" s="167"/>
      <c r="T63" s="167"/>
      <c r="U63" s="167"/>
      <c r="V63" s="167"/>
      <c r="W63" s="167"/>
      <c r="X63" s="167"/>
      <c r="Y63" s="167"/>
      <c r="Z63" s="167"/>
      <c r="AA63" s="167"/>
      <c r="AB63" s="167"/>
      <c r="AC63" s="167"/>
      <c r="AD63" s="167"/>
      <c r="AE63" s="167"/>
      <c r="AF63" s="167"/>
      <c r="AG63" s="167"/>
      <c r="AH63" s="167"/>
      <c r="AI63" s="167"/>
    </row>
    <row r="64" ht="12.75" customHeight="1">
      <c r="A64" s="266">
        <v>1999</v>
      </c>
      <c r="B64" t="s" s="189">
        <v>156</v>
      </c>
      <c r="C64" s="253">
        <v>11070</v>
      </c>
      <c r="D64" s="253">
        <v>10389</v>
      </c>
      <c r="E64" s="253">
        <v>681</v>
      </c>
      <c r="F64" s="253">
        <v>4243.517</v>
      </c>
      <c r="G64" s="253">
        <v>18.687</v>
      </c>
      <c r="H64" s="253">
        <v>3760.43</v>
      </c>
      <c r="I64" s="253">
        <v>3423.608</v>
      </c>
      <c r="J64" s="253">
        <v>6677.581</v>
      </c>
      <c r="K64" s="253">
        <v>538.72</v>
      </c>
      <c r="L64" s="253">
        <v>201.898</v>
      </c>
      <c r="M64" s="253">
        <v>961.198</v>
      </c>
      <c r="N64" s="253">
        <v>2492.335</v>
      </c>
      <c r="O64" s="253">
        <v>191.243</v>
      </c>
      <c r="P64" s="314"/>
      <c r="Q64" s="314"/>
      <c r="R64" s="167"/>
      <c r="S64" s="167"/>
      <c r="T64" s="167"/>
      <c r="U64" s="167"/>
      <c r="V64" s="167"/>
      <c r="W64" s="167"/>
      <c r="X64" s="167"/>
      <c r="Y64" s="167"/>
      <c r="Z64" s="167"/>
      <c r="AA64" s="167"/>
      <c r="AB64" s="167"/>
      <c r="AC64" s="167"/>
      <c r="AD64" s="167"/>
      <c r="AE64" s="167"/>
      <c r="AF64" s="167"/>
      <c r="AG64" s="167"/>
      <c r="AH64" s="167"/>
      <c r="AI64" s="167"/>
    </row>
    <row r="65" ht="12.75" customHeight="1">
      <c r="A65" s="266">
        <v>1999</v>
      </c>
      <c r="B65" t="s" s="189">
        <v>166</v>
      </c>
      <c r="C65" s="253">
        <v>10393</v>
      </c>
      <c r="D65" s="253">
        <v>9786</v>
      </c>
      <c r="E65" s="253">
        <v>607</v>
      </c>
      <c r="F65" s="253">
        <v>3512.976</v>
      </c>
      <c r="G65" s="253">
        <v>182.256</v>
      </c>
      <c r="H65" s="253">
        <v>3218.219</v>
      </c>
      <c r="I65" s="253">
        <v>2985.569</v>
      </c>
      <c r="J65" s="253">
        <v>6363.05</v>
      </c>
      <c r="K65" s="253">
        <v>432.424</v>
      </c>
      <c r="L65" s="253">
        <v>199.774</v>
      </c>
      <c r="M65" s="253">
        <v>888.941</v>
      </c>
      <c r="N65" s="253">
        <v>2244.508</v>
      </c>
      <c r="O65" s="253">
        <v>205.181</v>
      </c>
      <c r="P65" s="314"/>
      <c r="Q65" s="314"/>
      <c r="R65" s="167"/>
      <c r="S65" s="167"/>
      <c r="T65" s="167"/>
      <c r="U65" s="167"/>
      <c r="V65" s="167"/>
      <c r="W65" s="167"/>
      <c r="X65" s="167"/>
      <c r="Y65" s="167"/>
      <c r="Z65" s="167"/>
      <c r="AA65" s="167"/>
      <c r="AB65" s="167"/>
      <c r="AC65" s="167"/>
      <c r="AD65" s="167"/>
      <c r="AE65" s="167"/>
      <c r="AF65" s="167"/>
      <c r="AG65" s="167"/>
      <c r="AH65" s="167"/>
      <c r="AI65" s="167"/>
    </row>
    <row r="66" ht="12.75" customHeight="1">
      <c r="A66" s="266">
        <v>1999</v>
      </c>
      <c r="B66" t="s" s="189">
        <v>167</v>
      </c>
      <c r="C66" s="253">
        <v>11541</v>
      </c>
      <c r="D66" s="253">
        <v>10807</v>
      </c>
      <c r="E66" s="253">
        <v>734</v>
      </c>
      <c r="F66" s="253">
        <v>4208.514999999999</v>
      </c>
      <c r="G66" s="253">
        <v>110.313</v>
      </c>
      <c r="H66" s="253">
        <v>3320.002</v>
      </c>
      <c r="I66" s="253">
        <v>3268.519</v>
      </c>
      <c r="J66" s="253">
        <v>7819.413</v>
      </c>
      <c r="K66" s="253">
        <v>621.068</v>
      </c>
      <c r="L66" s="253">
        <v>172.378</v>
      </c>
      <c r="M66" s="253">
        <v>992.5599999999999</v>
      </c>
      <c r="N66" s="253">
        <v>2012.233</v>
      </c>
      <c r="O66" s="253">
        <v>192.102</v>
      </c>
      <c r="P66" s="314"/>
      <c r="Q66" s="314"/>
      <c r="R66" s="167"/>
      <c r="S66" s="167"/>
      <c r="T66" s="167"/>
      <c r="U66" s="167"/>
      <c r="V66" s="167"/>
      <c r="W66" s="167"/>
      <c r="X66" s="167"/>
      <c r="Y66" s="167"/>
      <c r="Z66" s="167"/>
      <c r="AA66" s="167"/>
      <c r="AB66" s="167"/>
      <c r="AC66" s="167"/>
      <c r="AD66" s="167"/>
      <c r="AE66" s="167"/>
      <c r="AF66" s="167"/>
      <c r="AG66" s="167"/>
      <c r="AH66" s="167"/>
      <c r="AI66" s="167"/>
    </row>
    <row r="67" ht="12.75" customHeight="1">
      <c r="A67" s="266">
        <v>1999</v>
      </c>
      <c r="B67" t="s" s="189">
        <v>168</v>
      </c>
      <c r="C67" s="253">
        <v>11597</v>
      </c>
      <c r="D67" s="253">
        <v>10970</v>
      </c>
      <c r="E67" s="253">
        <v>627</v>
      </c>
      <c r="F67" s="253">
        <v>4923.102</v>
      </c>
      <c r="G67" s="253">
        <v>193.718</v>
      </c>
      <c r="H67" s="253">
        <v>2803.19</v>
      </c>
      <c r="I67" s="253">
        <v>2765.75</v>
      </c>
      <c r="J67" s="253">
        <v>7058.233</v>
      </c>
      <c r="K67" s="253">
        <v>478.249</v>
      </c>
      <c r="L67" s="253">
        <v>146.714</v>
      </c>
      <c r="M67" s="253">
        <v>1072.595</v>
      </c>
      <c r="N67" s="253">
        <v>1975.987</v>
      </c>
      <c r="O67" s="253">
        <v>222.052</v>
      </c>
      <c r="P67" s="314"/>
      <c r="Q67" s="314"/>
      <c r="R67" s="167"/>
      <c r="S67" s="167"/>
      <c r="T67" s="167"/>
      <c r="U67" s="167"/>
      <c r="V67" s="167"/>
      <c r="W67" s="167"/>
      <c r="X67" s="167"/>
      <c r="Y67" s="167"/>
      <c r="Z67" s="167"/>
      <c r="AA67" s="167"/>
      <c r="AB67" s="167"/>
      <c r="AC67" s="167"/>
      <c r="AD67" s="167"/>
      <c r="AE67" s="167"/>
      <c r="AF67" s="167"/>
      <c r="AG67" s="167"/>
      <c r="AH67" s="167"/>
      <c r="AI67" s="167"/>
    </row>
    <row r="68" ht="12.75" customHeight="1">
      <c r="A68" s="266">
        <v>1999</v>
      </c>
      <c r="B68" t="s" s="189">
        <v>169</v>
      </c>
      <c r="C68" s="253">
        <v>11182</v>
      </c>
      <c r="D68" s="253">
        <v>10491</v>
      </c>
      <c r="E68" s="253">
        <v>692</v>
      </c>
      <c r="F68" s="253">
        <v>4117.87</v>
      </c>
      <c r="G68" s="253">
        <v>268.274</v>
      </c>
      <c r="H68" s="253">
        <v>1943.689</v>
      </c>
      <c r="I68" s="253">
        <v>2315.875</v>
      </c>
      <c r="J68" s="253">
        <v>7954.437</v>
      </c>
      <c r="K68" s="253">
        <v>385.186</v>
      </c>
      <c r="L68" s="253">
        <v>316.478</v>
      </c>
      <c r="M68" s="253">
        <v>1240.569</v>
      </c>
      <c r="N68" s="253">
        <v>1909.339</v>
      </c>
      <c r="O68" s="253">
        <v>188.859</v>
      </c>
      <c r="P68" s="314"/>
      <c r="Q68" s="314"/>
      <c r="R68" s="167"/>
      <c r="S68" s="167"/>
      <c r="T68" s="167"/>
      <c r="U68" s="167"/>
      <c r="V68" s="167"/>
      <c r="W68" s="167"/>
      <c r="X68" s="167"/>
      <c r="Y68" s="167"/>
      <c r="Z68" s="167"/>
      <c r="AA68" s="167"/>
      <c r="AB68" s="167"/>
      <c r="AC68" s="167"/>
      <c r="AD68" s="167"/>
      <c r="AE68" s="167"/>
      <c r="AF68" s="167"/>
      <c r="AG68" s="167"/>
      <c r="AH68" s="167"/>
      <c r="AI68" s="167"/>
    </row>
    <row r="69" ht="12.75" customHeight="1">
      <c r="A69" s="266">
        <v>1999</v>
      </c>
      <c r="B69" t="s" s="189">
        <v>170</v>
      </c>
      <c r="C69" s="253">
        <v>11880</v>
      </c>
      <c r="D69" s="253">
        <v>11101</v>
      </c>
      <c r="E69" s="253">
        <v>780</v>
      </c>
      <c r="F69" s="253">
        <v>4774.498000000001</v>
      </c>
      <c r="G69" s="253">
        <v>291</v>
      </c>
      <c r="H69" s="253">
        <v>2488.647</v>
      </c>
      <c r="I69" s="253">
        <v>2723.839</v>
      </c>
      <c r="J69" s="253">
        <v>7393.606</v>
      </c>
      <c r="K69" s="253">
        <v>433.892</v>
      </c>
      <c r="L69" s="253">
        <v>399.75</v>
      </c>
      <c r="M69" s="253">
        <v>837.977</v>
      </c>
      <c r="N69" s="253">
        <v>1555.381</v>
      </c>
      <c r="O69" s="253">
        <v>165.041</v>
      </c>
      <c r="P69" s="319"/>
      <c r="Q69" s="319"/>
      <c r="R69" s="167"/>
      <c r="S69" s="167"/>
      <c r="T69" s="167"/>
      <c r="U69" s="167"/>
      <c r="V69" s="167"/>
      <c r="W69" s="167"/>
      <c r="X69" s="167"/>
      <c r="Y69" s="167"/>
      <c r="Z69" s="167"/>
      <c r="AA69" s="167"/>
      <c r="AB69" s="167"/>
      <c r="AC69" s="167"/>
      <c r="AD69" s="167"/>
      <c r="AE69" s="167"/>
      <c r="AF69" s="167"/>
      <c r="AG69" s="167"/>
      <c r="AH69" s="167"/>
      <c r="AI69" s="167"/>
    </row>
    <row r="70" ht="12.75" customHeight="1">
      <c r="A70" s="266">
        <v>1999</v>
      </c>
      <c r="B70" t="s" s="189">
        <v>171</v>
      </c>
      <c r="C70" s="253">
        <v>11805</v>
      </c>
      <c r="D70" s="253">
        <v>11001</v>
      </c>
      <c r="E70" s="253">
        <v>803</v>
      </c>
      <c r="F70" s="253">
        <v>3934.665000000001</v>
      </c>
      <c r="G70" s="253">
        <v>140.218</v>
      </c>
      <c r="H70" s="253">
        <v>3343.848</v>
      </c>
      <c r="I70" s="253">
        <v>3239.83</v>
      </c>
      <c r="J70" s="253">
        <v>8536.977999999999</v>
      </c>
      <c r="K70" s="253">
        <v>444.792</v>
      </c>
      <c r="L70" s="253">
        <v>193.937</v>
      </c>
      <c r="M70" s="253">
        <v>1011.85</v>
      </c>
      <c r="N70" s="253">
        <v>1890.834</v>
      </c>
      <c r="O70" s="253">
        <v>184.923</v>
      </c>
      <c r="P70" s="314"/>
      <c r="Q70" s="314"/>
      <c r="R70" s="167"/>
      <c r="S70" s="167"/>
      <c r="T70" s="167"/>
      <c r="U70" s="167"/>
      <c r="V70" s="167"/>
      <c r="W70" s="167"/>
      <c r="X70" s="167"/>
      <c r="Y70" s="167"/>
      <c r="Z70" s="167"/>
      <c r="AA70" s="167"/>
      <c r="AB70" s="167"/>
      <c r="AC70" s="167"/>
      <c r="AD70" s="167"/>
      <c r="AE70" s="167"/>
      <c r="AF70" s="167"/>
      <c r="AG70" s="167"/>
      <c r="AH70" s="167"/>
      <c r="AI70" s="167"/>
    </row>
    <row r="71" ht="12.75" customHeight="1">
      <c r="A71" s="266">
        <v>1999</v>
      </c>
      <c r="B71" t="s" s="189">
        <v>99</v>
      </c>
      <c r="C71" s="253">
        <v>11629</v>
      </c>
      <c r="D71" s="253">
        <v>10804</v>
      </c>
      <c r="E71" s="253">
        <v>825</v>
      </c>
      <c r="F71" s="253">
        <v>4178.76</v>
      </c>
      <c r="G71" s="253">
        <v>306.179</v>
      </c>
      <c r="H71" s="253">
        <v>2894.885</v>
      </c>
      <c r="I71" s="253">
        <v>2671.692</v>
      </c>
      <c r="J71" s="253">
        <v>7837.079</v>
      </c>
      <c r="K71" s="253">
        <v>554.792</v>
      </c>
      <c r="L71" s="253">
        <v>210.347</v>
      </c>
      <c r="M71" s="253">
        <v>1018.621</v>
      </c>
      <c r="N71" s="253">
        <v>1941.707</v>
      </c>
      <c r="O71" s="253">
        <v>162.204</v>
      </c>
      <c r="P71" s="314"/>
      <c r="Q71" s="314"/>
      <c r="R71" s="167"/>
      <c r="S71" s="167"/>
      <c r="T71" s="167"/>
      <c r="U71" s="167"/>
      <c r="V71" s="167"/>
      <c r="W71" s="167"/>
      <c r="X71" s="167"/>
      <c r="Y71" s="167"/>
      <c r="Z71" s="167"/>
      <c r="AA71" s="167"/>
      <c r="AB71" s="167"/>
      <c r="AC71" s="167"/>
      <c r="AD71" s="167"/>
      <c r="AE71" s="167"/>
      <c r="AF71" s="167"/>
      <c r="AG71" s="167"/>
      <c r="AH71" s="167"/>
      <c r="AI71" s="167"/>
    </row>
    <row r="72" ht="12.75" customHeight="1">
      <c r="A72" s="266">
        <v>2000</v>
      </c>
      <c r="B72" t="s" s="189">
        <v>100</v>
      </c>
      <c r="C72" s="253">
        <f>'Month'!C68</f>
        <v>11858.603163203819</v>
      </c>
      <c r="D72" s="253">
        <f>'Month'!D68</f>
        <v>11044.597583634506</v>
      </c>
      <c r="E72" s="253">
        <f>'Month'!E68</f>
        <v>814.005579569314</v>
      </c>
      <c r="F72" s="253">
        <f>'Month'!F68</f>
        <v>7526.041999999999</v>
      </c>
      <c r="G72" s="253">
        <f>'Month'!G68</f>
        <v>3112.148999999999</v>
      </c>
      <c r="H72" s="253">
        <f>'Month'!H68</f>
        <v>-4858.099304886203</v>
      </c>
      <c r="I72" s="253">
        <f>'Month'!I68</f>
        <v>3964.384</v>
      </c>
      <c r="J72" s="253">
        <f>'Month'!J68</f>
        <v>8651.1625535</v>
      </c>
      <c r="K72" s="253">
        <f>'Month'!K68</f>
        <v>449.509</v>
      </c>
      <c r="L72" s="253">
        <f>'Month'!L68</f>
        <v>295.298</v>
      </c>
      <c r="M72" s="253">
        <f>'Month'!M68</f>
        <v>1259.121</v>
      </c>
      <c r="N72" s="253">
        <f>'Month'!N68</f>
        <v>1584.652751386202</v>
      </c>
      <c r="O72" s="253">
        <f>'Month'!O68</f>
        <v>175.599</v>
      </c>
      <c r="P72" s="314"/>
      <c r="Q72" s="314"/>
      <c r="R72" s="167"/>
      <c r="S72" s="167"/>
      <c r="T72" s="167"/>
      <c r="U72" s="167"/>
      <c r="V72" s="167"/>
      <c r="W72" s="167"/>
      <c r="X72" s="167"/>
      <c r="Y72" s="167"/>
      <c r="Z72" s="167"/>
      <c r="AA72" s="167"/>
      <c r="AB72" s="167"/>
      <c r="AC72" s="167"/>
      <c r="AD72" s="167"/>
      <c r="AE72" s="167"/>
      <c r="AF72" s="167"/>
      <c r="AG72" s="167"/>
      <c r="AH72" s="167"/>
      <c r="AI72" s="167"/>
    </row>
    <row r="73" ht="12.75" customHeight="1">
      <c r="A73" s="266">
        <v>2000</v>
      </c>
      <c r="B73" t="s" s="189">
        <v>86</v>
      </c>
      <c r="C73" s="253">
        <f>'Month'!C69+C72</f>
        <v>22649.456965535966</v>
      </c>
      <c r="D73" s="253">
        <f>'Month'!D69+D72</f>
        <v>21064.972390933624</v>
      </c>
      <c r="E73" s="253">
        <f>'Month'!E69+E72</f>
        <v>1584.484574602347</v>
      </c>
      <c r="F73" s="253">
        <f>'Month'!F69+F72</f>
        <v>15330.158</v>
      </c>
      <c r="G73" s="253">
        <f>'Month'!G69+G72</f>
        <v>6907.895</v>
      </c>
      <c r="H73" s="253">
        <f>'Month'!H69+H72</f>
        <v>-8452.067382273155</v>
      </c>
      <c r="I73" s="253">
        <f>'Month'!I69+I72</f>
        <v>7548.484</v>
      </c>
      <c r="J73" s="253">
        <f>'Month'!J69+J72</f>
        <v>15270.7846512609</v>
      </c>
      <c r="K73" s="253">
        <f>'Month'!K69+K72</f>
        <v>873.779</v>
      </c>
      <c r="L73" s="253">
        <f>'Month'!L69+L72</f>
        <v>519.649</v>
      </c>
      <c r="M73" s="253">
        <f>'Month'!M69+M72</f>
        <v>2297.498</v>
      </c>
      <c r="N73" s="253">
        <f>'Month'!N69+N72</f>
        <v>3381.394731012250</v>
      </c>
      <c r="O73" s="253">
        <f>'Month'!O69+O72</f>
        <v>313.306</v>
      </c>
      <c r="P73" s="314"/>
      <c r="Q73" s="314"/>
      <c r="R73" s="167"/>
      <c r="S73" s="167"/>
      <c r="T73" s="167"/>
      <c r="U73" s="167"/>
      <c r="V73" s="167"/>
      <c r="W73" s="167"/>
      <c r="X73" s="167"/>
      <c r="Y73" s="167"/>
      <c r="Z73" s="167"/>
      <c r="AA73" s="167"/>
      <c r="AB73" s="167"/>
      <c r="AC73" s="167"/>
      <c r="AD73" s="167"/>
      <c r="AE73" s="167"/>
      <c r="AF73" s="167"/>
      <c r="AG73" s="167"/>
      <c r="AH73" s="167"/>
      <c r="AI73" s="167"/>
    </row>
    <row r="74" ht="12.75" customHeight="1">
      <c r="A74" s="266">
        <v>2000</v>
      </c>
      <c r="B74" t="s" s="189">
        <v>164</v>
      </c>
      <c r="C74" s="253">
        <f>'Month'!C70+C73</f>
        <v>34217.374929445017</v>
      </c>
      <c r="D74" s="253">
        <f>'Month'!D70+D73</f>
        <v>31815.801360552</v>
      </c>
      <c r="E74" s="253">
        <f>'Month'!E70+E73</f>
        <v>2401.573568893019</v>
      </c>
      <c r="F74" s="253">
        <f>'Month'!F70+F73</f>
        <v>23232.017</v>
      </c>
      <c r="G74" s="253">
        <f>'Month'!G70+G73</f>
        <v>10070.888</v>
      </c>
      <c r="H74" s="253">
        <f>'Month'!H70+H73</f>
        <v>-12732.560184179321</v>
      </c>
      <c r="I74" s="253">
        <f>'Month'!I70+I73</f>
        <v>11813.788</v>
      </c>
      <c r="J74" s="253">
        <f>'Month'!J70+J73</f>
        <v>23952.2645930768</v>
      </c>
      <c r="K74" s="253">
        <f>'Month'!K70+K73</f>
        <v>1347.341</v>
      </c>
      <c r="L74" s="253">
        <f>'Month'!L70+L73</f>
        <v>657.6800000000001</v>
      </c>
      <c r="M74" s="253">
        <f>'Month'!M70+M73</f>
        <v>3812.508</v>
      </c>
      <c r="N74" s="253">
        <f>'Month'!N70+N73</f>
        <v>5096.252591102515</v>
      </c>
      <c r="O74" s="253">
        <f>'Month'!O70+O73</f>
        <v>512.409</v>
      </c>
      <c r="P74" s="314"/>
      <c r="Q74" s="314"/>
      <c r="R74" s="167"/>
      <c r="S74" s="167"/>
      <c r="T74" s="167"/>
      <c r="U74" s="167"/>
      <c r="V74" s="167"/>
      <c r="W74" s="167"/>
      <c r="X74" s="167"/>
      <c r="Y74" s="167"/>
      <c r="Z74" s="167"/>
      <c r="AA74" s="167"/>
      <c r="AB74" s="167"/>
      <c r="AC74" s="167"/>
      <c r="AD74" s="167"/>
      <c r="AE74" s="167"/>
      <c r="AF74" s="167"/>
      <c r="AG74" s="167"/>
      <c r="AH74" s="167"/>
      <c r="AI74" s="167"/>
    </row>
    <row r="75" ht="12.75" customHeight="1">
      <c r="A75" s="266">
        <v>2000</v>
      </c>
      <c r="B75" t="s" s="189">
        <v>165</v>
      </c>
      <c r="C75" s="253">
        <f>'Month'!C71+C74</f>
        <v>44895.453994420393</v>
      </c>
      <c r="D75" s="253">
        <f>'Month'!D71+D74</f>
        <v>41732.890309381968</v>
      </c>
      <c r="E75" s="253">
        <f>'Month'!E71+E74</f>
        <v>3162.563685038425</v>
      </c>
      <c r="F75" s="253">
        <f>'Month'!F71+F74</f>
        <v>30368.131333333335</v>
      </c>
      <c r="G75" s="253">
        <f>'Month'!G71+G74</f>
        <v>12673.735</v>
      </c>
      <c r="H75" s="253">
        <f>'Month'!H71+H74</f>
        <v>-17131.840224747961</v>
      </c>
      <c r="I75" s="253">
        <f>'Month'!I71+I74</f>
        <v>15826.835333333334</v>
      </c>
      <c r="J75" s="253">
        <f>'Month'!J71+J74</f>
        <v>31757.352592080864</v>
      </c>
      <c r="K75" s="253">
        <f>'Month'!K71+K74</f>
        <v>1867.561</v>
      </c>
      <c r="L75" s="253">
        <f>'Month'!L71+L74</f>
        <v>919.6900000000001</v>
      </c>
      <c r="M75" s="253">
        <f>'Month'!M71+M74</f>
        <v>4634.628</v>
      </c>
      <c r="N75" s="253">
        <f>'Month'!N71+N74</f>
        <v>6783.821966000431</v>
      </c>
      <c r="O75" s="253">
        <f>'Month'!O71+O74</f>
        <v>713.171</v>
      </c>
      <c r="P75" s="314"/>
      <c r="Q75" s="314"/>
      <c r="R75" s="167"/>
      <c r="S75" s="167"/>
      <c r="T75" s="167"/>
      <c r="U75" s="167"/>
      <c r="V75" s="167"/>
      <c r="W75" s="167"/>
      <c r="X75" s="167"/>
      <c r="Y75" s="167"/>
      <c r="Z75" s="167"/>
      <c r="AA75" s="167"/>
      <c r="AB75" s="167"/>
      <c r="AC75" s="167"/>
      <c r="AD75" s="167"/>
      <c r="AE75" s="167"/>
      <c r="AF75" s="167"/>
      <c r="AG75" s="167"/>
      <c r="AH75" s="167"/>
      <c r="AI75" s="167"/>
    </row>
    <row r="76" ht="12.75" customHeight="1">
      <c r="A76" s="190">
        <v>2000</v>
      </c>
      <c r="B76" t="s" s="189">
        <v>156</v>
      </c>
      <c r="C76" s="253">
        <f>'Month'!C72+C75</f>
        <v>54760.027670054224</v>
      </c>
      <c r="D76" s="253">
        <f>'Month'!D72+D75</f>
        <v>50932.6229250187</v>
      </c>
      <c r="E76" s="253">
        <f>'Month'!E72+E75</f>
        <v>3827.404745035520</v>
      </c>
      <c r="F76" s="253">
        <f>'Month'!F72+F75</f>
        <v>37583.045666666672</v>
      </c>
      <c r="G76" s="253">
        <f>'Month'!G72+G75</f>
        <v>14803.58</v>
      </c>
      <c r="H76" s="253">
        <f>'Month'!H72+H75</f>
        <v>-21284.682051800606</v>
      </c>
      <c r="I76" s="253">
        <f>'Month'!I72+I75</f>
        <v>20386.241666666669</v>
      </c>
      <c r="J76" s="253">
        <f>'Month'!J72+J75</f>
        <v>39747.018473721946</v>
      </c>
      <c r="K76" s="253">
        <f>'Month'!K72+K75</f>
        <v>2393.224</v>
      </c>
      <c r="L76" s="253">
        <f>'Month'!L72+L75</f>
        <v>1165.269</v>
      </c>
      <c r="M76" s="253">
        <f>'Month'!M72+M75</f>
        <v>5526.197999999999</v>
      </c>
      <c r="N76" s="253">
        <f>'Month'!N72+N75</f>
        <v>8678.058244745327</v>
      </c>
      <c r="O76" s="253">
        <f>'Month'!O72+O75</f>
        <v>929.9250000000001</v>
      </c>
      <c r="P76" s="314"/>
      <c r="Q76" s="314"/>
      <c r="R76" s="167"/>
      <c r="S76" s="167"/>
      <c r="T76" s="167"/>
      <c r="U76" s="167"/>
      <c r="V76" s="167"/>
      <c r="W76" s="167"/>
      <c r="X76" s="167"/>
      <c r="Y76" s="167"/>
      <c r="Z76" s="167"/>
      <c r="AA76" s="167"/>
      <c r="AB76" s="167"/>
      <c r="AC76" s="167"/>
      <c r="AD76" s="167"/>
      <c r="AE76" s="167"/>
      <c r="AF76" s="167"/>
      <c r="AG76" s="167"/>
      <c r="AH76" s="167"/>
      <c r="AI76" s="167"/>
    </row>
    <row r="77" ht="12.75" customHeight="1">
      <c r="A77" s="190">
        <v>2000</v>
      </c>
      <c r="B77" t="s" s="189">
        <v>166</v>
      </c>
      <c r="C77" s="253">
        <f>'Month'!C73+C76</f>
        <v>65019.501669925638</v>
      </c>
      <c r="D77" s="253">
        <f>'Month'!D73+D76</f>
        <v>60575.369617167591</v>
      </c>
      <c r="E77" s="253">
        <f>'Month'!E73+E76</f>
        <v>4444.132052758046</v>
      </c>
      <c r="F77" s="253">
        <f>'Month'!F73+F76</f>
        <v>44545.895</v>
      </c>
      <c r="G77" s="253">
        <f>'Month'!G73+G76</f>
        <v>17761.532</v>
      </c>
      <c r="H77" s="253">
        <f>'Month'!H73+H76</f>
        <v>-25009.663485540652</v>
      </c>
      <c r="I77" s="253">
        <f>'Month'!I73+I76</f>
        <v>23795.209</v>
      </c>
      <c r="J77" s="253">
        <f>'Month'!J73+J76</f>
        <v>47176.277134197429</v>
      </c>
      <c r="K77" s="253">
        <f>'Month'!K73+K76</f>
        <v>2989.154</v>
      </c>
      <c r="L77" s="253">
        <f>'Month'!L73+L76</f>
        <v>1328.206</v>
      </c>
      <c r="M77" s="253">
        <f>'Month'!M73+M76</f>
        <v>6918.643999999999</v>
      </c>
      <c r="N77" s="253">
        <f>'Month'!N73+N76</f>
        <v>10208.187351343222</v>
      </c>
      <c r="O77" s="253">
        <f>'Month'!O73+O76</f>
        <v>1166.131</v>
      </c>
      <c r="P77" s="314"/>
      <c r="Q77" s="314"/>
      <c r="R77" s="167"/>
      <c r="S77" s="167"/>
      <c r="T77" s="167"/>
      <c r="U77" s="167"/>
      <c r="V77" s="167"/>
      <c r="W77" s="167"/>
      <c r="X77" s="167"/>
      <c r="Y77" s="167"/>
      <c r="Z77" s="167"/>
      <c r="AA77" s="167"/>
      <c r="AB77" s="167"/>
      <c r="AC77" s="167"/>
      <c r="AD77" s="167"/>
      <c r="AE77" s="167"/>
      <c r="AF77" s="167"/>
      <c r="AG77" s="167"/>
      <c r="AH77" s="167"/>
      <c r="AI77" s="167"/>
    </row>
    <row r="78" ht="12.75" customHeight="1">
      <c r="A78" s="190">
        <v>2000</v>
      </c>
      <c r="B78" t="s" s="189">
        <v>167</v>
      </c>
      <c r="C78" s="253">
        <f>'Month'!C74+C77</f>
        <v>75666.382748689968</v>
      </c>
      <c r="D78" s="253">
        <f>'Month'!D74+D77</f>
        <v>70620.605148733710</v>
      </c>
      <c r="E78" s="253">
        <f>'Month'!E74+E77</f>
        <v>5045.777599956251</v>
      </c>
      <c r="F78" s="253">
        <f>'Month'!F74+F77</f>
        <v>53096.812000000005</v>
      </c>
      <c r="G78" s="253">
        <f>'Month'!G74+G77</f>
        <v>21336.445</v>
      </c>
      <c r="H78" s="253">
        <f>'Month'!H74+H77</f>
        <v>-28284.142011913318</v>
      </c>
      <c r="I78" s="253">
        <f>'Month'!I74+I77</f>
        <v>28347.959</v>
      </c>
      <c r="J78" s="253">
        <f>'Month'!J74+J77</f>
        <v>54789.793015781790</v>
      </c>
      <c r="K78" s="253">
        <f>'Month'!K74+K77</f>
        <v>3412.408</v>
      </c>
      <c r="L78" s="253">
        <f>'Month'!L74+L77</f>
        <v>1618.964</v>
      </c>
      <c r="M78" s="253">
        <f>'Month'!M74+M77</f>
        <v>8053.672</v>
      </c>
      <c r="N78" s="253">
        <f>'Month'!N74+N77</f>
        <v>11689.423996131531</v>
      </c>
      <c r="O78" s="253">
        <f>'Month'!O74+O77</f>
        <v>1378.876</v>
      </c>
      <c r="P78" s="314"/>
      <c r="Q78" s="314"/>
      <c r="R78" s="167"/>
      <c r="S78" s="167"/>
      <c r="T78" s="167"/>
      <c r="U78" s="167"/>
      <c r="V78" s="167"/>
      <c r="W78" s="167"/>
      <c r="X78" s="167"/>
      <c r="Y78" s="167"/>
      <c r="Z78" s="167"/>
      <c r="AA78" s="167"/>
      <c r="AB78" s="167"/>
      <c r="AC78" s="167"/>
      <c r="AD78" s="167"/>
      <c r="AE78" s="167"/>
      <c r="AF78" s="167"/>
      <c r="AG78" s="167"/>
      <c r="AH78" s="167"/>
      <c r="AI78" s="167"/>
    </row>
    <row r="79" ht="12.75" customHeight="1">
      <c r="A79" s="266">
        <v>2000</v>
      </c>
      <c r="B79" t="s" s="189">
        <v>168</v>
      </c>
      <c r="C79" s="253">
        <f>'Month'!C75+C78</f>
        <v>85833.86977314</v>
      </c>
      <c r="D79" s="253">
        <f>'Month'!D75+D78</f>
        <v>80171.257352820074</v>
      </c>
      <c r="E79" s="253">
        <f>'Month'!E75+E78</f>
        <v>5662.612420319913</v>
      </c>
      <c r="F79" s="253">
        <f>'Month'!F75+F78</f>
        <v>60920.324000000008</v>
      </c>
      <c r="G79" s="253">
        <f>'Month'!G75+G78</f>
        <v>24273.849</v>
      </c>
      <c r="H79" s="253">
        <f>'Month'!H75+H78</f>
        <v>-31742.114738029835</v>
      </c>
      <c r="I79" s="253">
        <f>'Month'!I75+I78</f>
        <v>32746.32</v>
      </c>
      <c r="J79" s="253">
        <f>'Month'!J75+J78</f>
        <v>62255.314810327276</v>
      </c>
      <c r="K79" s="253">
        <f>'Month'!K75+K78</f>
        <v>3900.155</v>
      </c>
      <c r="L79" s="253">
        <f>'Month'!L75+L78</f>
        <v>1813.573</v>
      </c>
      <c r="M79" s="253">
        <f>'Month'!M75+M78</f>
        <v>9225.762999999999</v>
      </c>
      <c r="N79" s="253">
        <f>'Month'!N75+N78</f>
        <v>13545.464927702560</v>
      </c>
      <c r="O79" s="253">
        <f>'Month'!O75+O78</f>
        <v>1553.148</v>
      </c>
      <c r="P79" s="314"/>
      <c r="Q79" s="314"/>
      <c r="R79" s="167"/>
      <c r="S79" s="167"/>
      <c r="T79" s="167"/>
      <c r="U79" s="167"/>
      <c r="V79" s="167"/>
      <c r="W79" s="167"/>
      <c r="X79" s="167"/>
      <c r="Y79" s="167"/>
      <c r="Z79" s="167"/>
      <c r="AA79" s="167"/>
      <c r="AB79" s="167"/>
      <c r="AC79" s="167"/>
      <c r="AD79" s="167"/>
      <c r="AE79" s="167"/>
      <c r="AF79" s="167"/>
      <c r="AG79" s="167"/>
      <c r="AH79" s="167"/>
      <c r="AI79" s="167"/>
    </row>
    <row r="80" ht="14.25" customHeight="1">
      <c r="A80" s="190">
        <v>2000</v>
      </c>
      <c r="B80" t="s" s="189">
        <v>169</v>
      </c>
      <c r="C80" s="253">
        <f>'Month'!C76+C79</f>
        <v>95446.568467199235</v>
      </c>
      <c r="D80" s="253">
        <f>'Month'!D76+D79</f>
        <v>89114.431221172010</v>
      </c>
      <c r="E80" s="253">
        <f>'Month'!E76+E79</f>
        <v>6332.137246027207</v>
      </c>
      <c r="F80" s="253">
        <f>'Month'!F76+F79</f>
        <v>68683.967</v>
      </c>
      <c r="G80" s="253">
        <f>'Month'!G76+G79</f>
        <v>27631.823</v>
      </c>
      <c r="H80" s="253">
        <f>'Month'!H76+H79</f>
        <v>-34755.298745417436</v>
      </c>
      <c r="I80" s="253">
        <f>'Month'!I76+I79</f>
        <v>36696.104000000007</v>
      </c>
      <c r="J80" s="253">
        <f>'Month'!J76+J79</f>
        <v>68783.782413330613</v>
      </c>
      <c r="K80" s="253">
        <f>'Month'!K76+K79</f>
        <v>4356.04</v>
      </c>
      <c r="L80" s="253">
        <f>'Month'!L76+L79</f>
        <v>2024.651</v>
      </c>
      <c r="M80" s="253">
        <f>'Month'!M76+M79</f>
        <v>10319.593</v>
      </c>
      <c r="N80" s="253">
        <f>'Month'!N76+N79</f>
        <v>15318.602332086828</v>
      </c>
      <c r="O80" s="253">
        <f>'Month'!O76+O79</f>
        <v>1718.249</v>
      </c>
      <c r="P80" s="314"/>
      <c r="Q80" s="314"/>
      <c r="R80" s="167"/>
      <c r="S80" s="167"/>
      <c r="T80" s="167"/>
      <c r="U80" s="167"/>
      <c r="V80" s="167"/>
      <c r="W80" s="167"/>
      <c r="X80" s="167"/>
      <c r="Y80" s="167"/>
      <c r="Z80" s="167"/>
      <c r="AA80" s="167"/>
      <c r="AB80" s="167"/>
      <c r="AC80" s="167"/>
      <c r="AD80" s="167"/>
      <c r="AE80" s="167"/>
      <c r="AF80" s="167"/>
      <c r="AG80" s="167"/>
      <c r="AH80" s="167"/>
      <c r="AI80" s="167"/>
    </row>
    <row r="81" ht="12.75" customHeight="1">
      <c r="A81" s="266">
        <v>2000</v>
      </c>
      <c r="B81" t="s" s="189">
        <v>170</v>
      </c>
      <c r="C81" s="253">
        <f>'Month'!C77+C80</f>
        <v>105357.7022447111</v>
      </c>
      <c r="D81" s="253">
        <f>'Month'!D77+D80</f>
        <v>98390.216232528444</v>
      </c>
      <c r="E81" s="253">
        <f>'Month'!E77+E80</f>
        <v>6967.486012182646</v>
      </c>
      <c r="F81" s="253">
        <f>'Month'!F77+F80</f>
        <v>76555.288666666675</v>
      </c>
      <c r="G81" s="253">
        <f>'Month'!G77+G80</f>
        <v>31243.472</v>
      </c>
      <c r="H81" s="253">
        <f>'Month'!H77+H80</f>
        <v>-37705.131296434745</v>
      </c>
      <c r="I81" s="253">
        <f>'Month'!I77+I80</f>
        <v>40574.931666666671</v>
      </c>
      <c r="J81" s="253">
        <f>'Month'!J77+J80</f>
        <v>75579.244074341477</v>
      </c>
      <c r="K81" s="253">
        <f>'Month'!K77+K80</f>
        <v>4736.885</v>
      </c>
      <c r="L81" s="253">
        <f>'Month'!L77+L80</f>
        <v>2348.719</v>
      </c>
      <c r="M81" s="253">
        <f>'Month'!M77+M80</f>
        <v>11762.771</v>
      </c>
      <c r="N81" s="253">
        <f>'Month'!N77+N80</f>
        <v>16851.755888759941</v>
      </c>
      <c r="O81" s="253">
        <f>'Month'!O77+O80</f>
        <v>1845.749</v>
      </c>
      <c r="P81" s="319"/>
      <c r="Q81" s="319"/>
      <c r="R81" s="167"/>
      <c r="S81" s="167"/>
      <c r="T81" s="167"/>
      <c r="U81" s="167"/>
      <c r="V81" s="167"/>
      <c r="W81" s="167"/>
      <c r="X81" s="167"/>
      <c r="Y81" s="167"/>
      <c r="Z81" s="167"/>
      <c r="AA81" s="167"/>
      <c r="AB81" s="167"/>
      <c r="AC81" s="167"/>
      <c r="AD81" s="167"/>
      <c r="AE81" s="167"/>
      <c r="AF81" s="167"/>
      <c r="AG81" s="167"/>
      <c r="AH81" s="167"/>
      <c r="AI81" s="167"/>
    </row>
    <row r="82" ht="12.75" customHeight="1">
      <c r="A82" s="266">
        <v>2000</v>
      </c>
      <c r="B82" t="s" s="189">
        <v>171</v>
      </c>
      <c r="C82" s="253">
        <f>'Month'!C78+C81</f>
        <v>115519.3617479223</v>
      </c>
      <c r="D82" s="253">
        <f>'Month'!D78+D81</f>
        <v>107872.7592449959</v>
      </c>
      <c r="E82" s="253">
        <f>'Month'!E78+E81</f>
        <v>7646.602502926457</v>
      </c>
      <c r="F82" s="253">
        <f>'Month'!F78+F81</f>
        <v>84221.245333333340</v>
      </c>
      <c r="G82" s="253">
        <f>'Month'!G78+G81</f>
        <v>34345.416</v>
      </c>
      <c r="H82" s="253">
        <f>'Month'!H78+H81</f>
        <v>-40606.122983531583</v>
      </c>
      <c r="I82" s="253">
        <f>'Month'!I78+I81</f>
        <v>44745.992333333335</v>
      </c>
      <c r="J82" s="253">
        <f>'Month'!J78+J81</f>
        <v>82496.186201541481</v>
      </c>
      <c r="K82" s="253">
        <f>'Month'!K78+K81</f>
        <v>5129.837</v>
      </c>
      <c r="L82" s="253">
        <f>'Month'!L78+L81</f>
        <v>2610.805</v>
      </c>
      <c r="M82" s="253">
        <f>'Month'!M78+M81</f>
        <v>13221.291</v>
      </c>
      <c r="N82" s="253">
        <f>'Month'!N78+N81</f>
        <v>18596.252115323448</v>
      </c>
      <c r="O82" s="253">
        <f>'Month'!O78+O81</f>
        <v>1972.453</v>
      </c>
      <c r="P82" s="314"/>
      <c r="Q82" s="314"/>
      <c r="R82" s="167"/>
      <c r="S82" s="167"/>
      <c r="T82" s="167"/>
      <c r="U82" s="167"/>
      <c r="V82" s="167"/>
      <c r="W82" s="167"/>
      <c r="X82" s="167"/>
      <c r="Y82" s="167"/>
      <c r="Z82" s="167"/>
      <c r="AA82" s="167"/>
      <c r="AB82" s="167"/>
      <c r="AC82" s="167"/>
      <c r="AD82" s="167"/>
      <c r="AE82" s="167"/>
      <c r="AF82" s="167"/>
      <c r="AG82" s="167"/>
      <c r="AH82" s="167"/>
      <c r="AI82" s="167"/>
    </row>
    <row r="83" ht="12.75" customHeight="1">
      <c r="A83" s="266">
        <v>2000</v>
      </c>
      <c r="B83" t="s" s="189">
        <v>99</v>
      </c>
      <c r="C83" s="253">
        <f>'Month'!C79+C82</f>
        <v>126245</v>
      </c>
      <c r="D83" s="253">
        <f>'Month'!D79+D82</f>
        <v>117882.4889706993</v>
      </c>
      <c r="E83" s="253">
        <f>'Month'!E79+E82</f>
        <v>8362.511029300669</v>
      </c>
      <c r="F83" s="253">
        <f>'Month'!F79+F82</f>
        <v>92072.829000000012</v>
      </c>
      <c r="G83" s="253">
        <f>'Month'!G79+G82</f>
        <v>37686.532000000007</v>
      </c>
      <c r="H83" s="253">
        <f>'Month'!H79+H82</f>
        <v>-44995.346431576145</v>
      </c>
      <c r="I83" s="253">
        <f>'Month'!I79+I82</f>
        <v>48867.686</v>
      </c>
      <c r="J83" s="253">
        <f>'Month'!J79+J82</f>
        <v>90081.375309148483</v>
      </c>
      <c r="K83" s="253">
        <f>'Month'!K79+K82</f>
        <v>5518.611000000001</v>
      </c>
      <c r="L83" s="253">
        <f>'Month'!L79+L82</f>
        <v>2835.813</v>
      </c>
      <c r="M83" s="253">
        <f>'Month'!M79+M82</f>
        <v>14212.136048</v>
      </c>
      <c r="N83" s="253">
        <f>'Month'!N79+N82</f>
        <v>20676.591170427680</v>
      </c>
      <c r="O83" s="253">
        <f>'Month'!O79+O82</f>
        <v>2079.058</v>
      </c>
      <c r="P83" s="314"/>
      <c r="Q83" s="314"/>
      <c r="R83" s="167"/>
      <c r="S83" s="167"/>
      <c r="T83" s="167"/>
      <c r="U83" s="167"/>
      <c r="V83" s="167"/>
      <c r="W83" s="167"/>
      <c r="X83" s="167"/>
      <c r="Y83" s="167"/>
      <c r="Z83" s="167"/>
      <c r="AA83" s="167"/>
      <c r="AB83" s="167"/>
      <c r="AC83" s="167"/>
      <c r="AD83" s="167"/>
      <c r="AE83" s="167"/>
      <c r="AF83" s="167"/>
      <c r="AG83" s="167"/>
      <c r="AH83" s="167"/>
      <c r="AI83" s="167"/>
    </row>
    <row r="84" ht="12.75" customHeight="1">
      <c r="A84" s="266">
        <v>2001</v>
      </c>
      <c r="B84" t="s" s="189">
        <v>100</v>
      </c>
      <c r="C84" s="317">
        <f>'Month'!C80</f>
        <v>10114.429400053372</v>
      </c>
      <c r="D84" s="317">
        <f>'Month'!D80</f>
        <v>9350.797400053372</v>
      </c>
      <c r="E84" s="317">
        <f>'Month'!E80</f>
        <v>763.6320000000001</v>
      </c>
      <c r="F84" s="317">
        <f>'Month'!F80</f>
        <v>7138.082666666667</v>
      </c>
      <c r="G84" s="317">
        <f>'Month'!G80</f>
        <v>2289.285</v>
      </c>
      <c r="H84" s="317">
        <f>'Month'!H80</f>
        <v>-3357.695740224115</v>
      </c>
      <c r="I84" s="317">
        <f>'Month'!I80</f>
        <v>4554.238666666667</v>
      </c>
      <c r="J84" s="317">
        <f>'Month'!J80</f>
        <v>7589.118877954</v>
      </c>
      <c r="K84" s="317">
        <f>'Month'!K80</f>
        <v>294.559</v>
      </c>
      <c r="L84" s="317">
        <f>'Month'!L80</f>
        <v>215.574</v>
      </c>
      <c r="M84" s="317">
        <f>'Month'!M80</f>
        <v>1265.198514333333</v>
      </c>
      <c r="N84" s="317">
        <f>'Month'!N80</f>
        <v>1666.999043270116</v>
      </c>
      <c r="O84" s="317">
        <f>'Month'!O80</f>
        <v>127.4979616536848</v>
      </c>
      <c r="P84" s="314"/>
      <c r="Q84" s="314"/>
      <c r="R84" s="167"/>
      <c r="S84" s="167"/>
      <c r="T84" s="167"/>
      <c r="U84" s="167"/>
      <c r="V84" s="167"/>
      <c r="W84" s="167"/>
      <c r="X84" s="167"/>
      <c r="Y84" s="167"/>
      <c r="Z84" s="167"/>
      <c r="AA84" s="167"/>
      <c r="AB84" s="167"/>
      <c r="AC84" s="167"/>
      <c r="AD84" s="167"/>
      <c r="AE84" s="167"/>
      <c r="AF84" s="167"/>
      <c r="AG84" s="167"/>
      <c r="AH84" s="167"/>
      <c r="AI84" s="167"/>
    </row>
    <row r="85" ht="12.75" customHeight="1">
      <c r="A85" s="266">
        <v>2001</v>
      </c>
      <c r="B85" t="s" s="189">
        <v>86</v>
      </c>
      <c r="C85" s="317">
        <f>'Month'!C81+C84</f>
        <v>19174.969823791085</v>
      </c>
      <c r="D85" s="317">
        <f>'Month'!D81+D84</f>
        <v>17755.466823791088</v>
      </c>
      <c r="E85" s="317">
        <f>'Month'!E81+E84</f>
        <v>1419.503</v>
      </c>
      <c r="F85" s="317">
        <f>'Month'!F81+F84</f>
        <v>13068.480333333333</v>
      </c>
      <c r="G85" s="317">
        <f>'Month'!G81+G84</f>
        <v>4668.1</v>
      </c>
      <c r="H85" s="317">
        <f>'Month'!H81+H84</f>
        <v>-6238.279565322808</v>
      </c>
      <c r="I85" s="317">
        <f>'Month'!I81+I84</f>
        <v>7852.061333333333</v>
      </c>
      <c r="J85" s="317">
        <f>'Month'!J81+J84</f>
        <v>13910.355552954</v>
      </c>
      <c r="K85" s="317">
        <f>'Month'!K81+K84</f>
        <v>548.319</v>
      </c>
      <c r="L85" s="317">
        <f>'Month'!L81+L84</f>
        <v>432.598</v>
      </c>
      <c r="M85" s="317">
        <f>'Month'!M81+M84</f>
        <v>2733.604241666666</v>
      </c>
      <c r="N85" s="317">
        <f>'Month'!N81+N84</f>
        <v>3029.310587368809</v>
      </c>
      <c r="O85" s="317">
        <f>'Month'!O81+O84</f>
        <v>292.1551815458358</v>
      </c>
      <c r="P85" s="314"/>
      <c r="Q85" s="314"/>
      <c r="R85" s="167"/>
      <c r="S85" s="167"/>
      <c r="T85" s="167"/>
      <c r="U85" s="167"/>
      <c r="V85" s="167"/>
      <c r="W85" s="167"/>
      <c r="X85" s="167"/>
      <c r="Y85" s="167"/>
      <c r="Z85" s="167"/>
      <c r="AA85" s="167"/>
      <c r="AB85" s="167"/>
      <c r="AC85" s="167"/>
      <c r="AD85" s="167"/>
      <c r="AE85" s="167"/>
      <c r="AF85" s="167"/>
      <c r="AG85" s="167"/>
      <c r="AH85" s="167"/>
      <c r="AI85" s="167"/>
    </row>
    <row r="86" ht="12.75" customHeight="1">
      <c r="A86" s="266">
        <v>2001</v>
      </c>
      <c r="B86" t="s" s="189">
        <v>164</v>
      </c>
      <c r="C86" s="317">
        <f>'Month'!C82+C85</f>
        <v>29196.340117037125</v>
      </c>
      <c r="D86" s="317">
        <f>'Month'!D82+D85</f>
        <v>27027.793117037130</v>
      </c>
      <c r="E86" s="317">
        <f>'Month'!E82+E85</f>
        <v>2168.547</v>
      </c>
      <c r="F86" s="317">
        <f>'Month'!F82+F85</f>
        <v>20823.912</v>
      </c>
      <c r="G86" s="317">
        <f>'Month'!G82+G85</f>
        <v>8338.748</v>
      </c>
      <c r="H86" s="317">
        <f>'Month'!H82+H85</f>
        <v>-8821.169386705280</v>
      </c>
      <c r="I86" s="317">
        <f>'Month'!I82+I85</f>
        <v>11638.027</v>
      </c>
      <c r="J86" s="317">
        <f>'Month'!J82+J85</f>
        <v>20110.321484154</v>
      </c>
      <c r="K86" s="317">
        <f>'Month'!K82+K85</f>
        <v>847.1369999999999</v>
      </c>
      <c r="L86" s="317">
        <f>'Month'!L82+L85</f>
        <v>721.7460000000001</v>
      </c>
      <c r="M86" s="317">
        <f>'Month'!M82+M85</f>
        <v>4200.991924</v>
      </c>
      <c r="N86" s="317">
        <f>'Month'!N82+N85</f>
        <v>4675.257826551280</v>
      </c>
      <c r="O86" s="317">
        <f>'Month'!O82+O85</f>
        <v>477.2334391851408</v>
      </c>
      <c r="P86" s="314"/>
      <c r="Q86" s="314"/>
      <c r="R86" s="167"/>
      <c r="S86" s="167"/>
      <c r="T86" s="167"/>
      <c r="U86" s="167"/>
      <c r="V86" s="167"/>
      <c r="W86" s="167"/>
      <c r="X86" s="167"/>
      <c r="Y86" s="167"/>
      <c r="Z86" s="167"/>
      <c r="AA86" s="167"/>
      <c r="AB86" s="167"/>
      <c r="AC86" s="167"/>
      <c r="AD86" s="167"/>
      <c r="AE86" s="167"/>
      <c r="AF86" s="167"/>
      <c r="AG86" s="167"/>
      <c r="AH86" s="167"/>
      <c r="AI86" s="167"/>
    </row>
    <row r="87" ht="12.75" customHeight="1">
      <c r="A87" s="266">
        <v>2001</v>
      </c>
      <c r="B87" t="s" s="189">
        <v>165</v>
      </c>
      <c r="C87" s="317">
        <f>'Month'!C83+C86</f>
        <v>38951.641972859652</v>
      </c>
      <c r="D87" s="317">
        <f>'Month'!D83+D86</f>
        <v>36076.496972859655</v>
      </c>
      <c r="E87" s="317">
        <f>'Month'!E83+E86</f>
        <v>2875.145</v>
      </c>
      <c r="F87" s="317">
        <f>'Month'!F83+F86</f>
        <v>26684.871</v>
      </c>
      <c r="G87" s="317">
        <f>'Month'!G83+G86</f>
        <v>9985.547999999999</v>
      </c>
      <c r="H87" s="317">
        <f>'Month'!H83+H86</f>
        <v>-12523.901992699968</v>
      </c>
      <c r="I87" s="317">
        <f>'Month'!I83+I86</f>
        <v>15604.705</v>
      </c>
      <c r="J87" s="317">
        <f>'Month'!J83+J86</f>
        <v>27946.332351234</v>
      </c>
      <c r="K87" s="317">
        <f>'Month'!K83+K86</f>
        <v>1094.618</v>
      </c>
      <c r="L87" s="317">
        <f>'Month'!L83+L86</f>
        <v>906.1020000000001</v>
      </c>
      <c r="M87" s="317">
        <f>'Month'!M83+M86</f>
        <v>5827.650748333333</v>
      </c>
      <c r="N87" s="317">
        <f>'Month'!N83+N86</f>
        <v>6198.441389799301</v>
      </c>
      <c r="O87" s="317">
        <f>'Month'!O83+O86</f>
        <v>655.5114967046136</v>
      </c>
      <c r="P87" s="314"/>
      <c r="Q87" s="314"/>
      <c r="R87" s="167"/>
      <c r="S87" s="167"/>
      <c r="T87" s="167"/>
      <c r="U87" s="167"/>
      <c r="V87" s="167"/>
      <c r="W87" s="167"/>
      <c r="X87" s="167"/>
      <c r="Y87" s="167"/>
      <c r="Z87" s="167"/>
      <c r="AA87" s="167"/>
      <c r="AB87" s="167"/>
      <c r="AC87" s="167"/>
      <c r="AD87" s="167"/>
      <c r="AE87" s="167"/>
      <c r="AF87" s="167"/>
      <c r="AG87" s="167"/>
      <c r="AH87" s="167"/>
      <c r="AI87" s="167"/>
    </row>
    <row r="88" ht="12.75" customHeight="1">
      <c r="A88" s="266">
        <v>2001</v>
      </c>
      <c r="B88" t="s" s="189">
        <v>156</v>
      </c>
      <c r="C88" s="317">
        <f>'Month'!C84+C87</f>
        <v>48763.090124983290</v>
      </c>
      <c r="D88" s="317">
        <f>'Month'!D84+D87</f>
        <v>45186.055124983293</v>
      </c>
      <c r="E88" s="317">
        <f>'Month'!E84+E87</f>
        <v>3577.035</v>
      </c>
      <c r="F88" s="317">
        <f>'Month'!F84+F87</f>
        <v>32712.115</v>
      </c>
      <c r="G88" s="317">
        <f>'Month'!G84+G87</f>
        <v>12138.379</v>
      </c>
      <c r="H88" s="317">
        <f>'Month'!H84+H87</f>
        <v>-15890.578763976657</v>
      </c>
      <c r="I88" s="317">
        <f>'Month'!I84+I87</f>
        <v>19154.799</v>
      </c>
      <c r="J88" s="317">
        <f>'Month'!J84+J87</f>
        <v>35409.587683067</v>
      </c>
      <c r="K88" s="317">
        <f>'Month'!K84+K87</f>
        <v>1418.937</v>
      </c>
      <c r="L88" s="317">
        <f>'Month'!L84+L87</f>
        <v>1141.005</v>
      </c>
      <c r="M88" s="317">
        <f>'Month'!M84+M87</f>
        <v>7675.743689666667</v>
      </c>
      <c r="N88" s="317">
        <f>'Month'!N84+N87</f>
        <v>7589.465770576322</v>
      </c>
      <c r="O88" s="317">
        <f>'Month'!O84+O87</f>
        <v>855.3305608148593</v>
      </c>
      <c r="P88" s="314"/>
      <c r="Q88" s="314"/>
      <c r="R88" s="167"/>
      <c r="S88" s="167"/>
      <c r="T88" s="167"/>
      <c r="U88" s="167"/>
      <c r="V88" s="167"/>
      <c r="W88" s="167"/>
      <c r="X88" s="167"/>
      <c r="Y88" s="167"/>
      <c r="Z88" s="167"/>
      <c r="AA88" s="167"/>
      <c r="AB88" s="167"/>
      <c r="AC88" s="167"/>
      <c r="AD88" s="167"/>
      <c r="AE88" s="167"/>
      <c r="AF88" s="167"/>
      <c r="AG88" s="167"/>
      <c r="AH88" s="167"/>
      <c r="AI88" s="167"/>
    </row>
    <row r="89" ht="12.75" customHeight="1">
      <c r="A89" s="266">
        <v>2001</v>
      </c>
      <c r="B89" t="s" s="189">
        <v>166</v>
      </c>
      <c r="C89" s="317">
        <f>'Month'!C85+C88</f>
        <v>57536.414532153794</v>
      </c>
      <c r="D89" s="317">
        <f>'Month'!D85+D88</f>
        <v>53352.3402502606</v>
      </c>
      <c r="E89" s="317">
        <f>'Month'!E85+E88</f>
        <v>4184.074281893199</v>
      </c>
      <c r="F89" s="317">
        <f>'Month'!F85+F88</f>
        <v>38407.231</v>
      </c>
      <c r="G89" s="317">
        <f>'Month'!G85+G88</f>
        <v>14389.296</v>
      </c>
      <c r="H89" s="317">
        <f>'Month'!H85+H88</f>
        <v>-18161.704852258048</v>
      </c>
      <c r="I89" s="317">
        <f>'Month'!I85+I88</f>
        <v>22235.809</v>
      </c>
      <c r="J89" s="317">
        <f>'Month'!J85+J88</f>
        <v>41754.821317363</v>
      </c>
      <c r="K89" s="317">
        <f>'Month'!K85+K88</f>
        <v>1782.126</v>
      </c>
      <c r="L89" s="317">
        <f>'Month'!L85+L88</f>
        <v>1380.137</v>
      </c>
      <c r="M89" s="317">
        <f>'Month'!M85+M88</f>
        <v>9615.770935</v>
      </c>
      <c r="N89" s="317">
        <f>'Month'!N85+N88</f>
        <v>8660.452469895048</v>
      </c>
      <c r="O89" s="317">
        <f>'Month'!O85+O88</f>
        <v>1028.538783702816</v>
      </c>
      <c r="P89" s="314"/>
      <c r="Q89" s="314"/>
      <c r="R89" s="167"/>
      <c r="S89" s="167"/>
      <c r="T89" s="167"/>
      <c r="U89" s="167"/>
      <c r="V89" s="167"/>
      <c r="W89" s="167"/>
      <c r="X89" s="167"/>
      <c r="Y89" s="167"/>
      <c r="Z89" s="167"/>
      <c r="AA89" s="167"/>
      <c r="AB89" s="167"/>
      <c r="AC89" s="167"/>
      <c r="AD89" s="167"/>
      <c r="AE89" s="167"/>
      <c r="AF89" s="167"/>
      <c r="AG89" s="167"/>
      <c r="AH89" s="167"/>
      <c r="AI89" s="167"/>
    </row>
    <row r="90" ht="12.75" customHeight="1">
      <c r="A90" s="266">
        <v>2001</v>
      </c>
      <c r="B90" t="s" s="189">
        <v>167</v>
      </c>
      <c r="C90" s="317">
        <f>'Month'!C86+C89</f>
        <v>67237.514195512267</v>
      </c>
      <c r="D90" s="317">
        <f>'Month'!D86+D89</f>
        <v>62404.956989907070</v>
      </c>
      <c r="E90" s="317">
        <f>'Month'!E86+E89</f>
        <v>4832.5572056052</v>
      </c>
      <c r="F90" s="317">
        <f>'Month'!F86+F89</f>
        <v>45282.142</v>
      </c>
      <c r="G90" s="317">
        <f>'Month'!G86+G89</f>
        <v>16894.939</v>
      </c>
      <c r="H90" s="317">
        <f>'Month'!H86+H89</f>
        <v>-20828.049026225213</v>
      </c>
      <c r="I90" s="317">
        <f>'Month'!I86+I89</f>
        <v>26026.884</v>
      </c>
      <c r="J90" s="317">
        <f>'Month'!J86+J89</f>
        <v>48421.483190749670</v>
      </c>
      <c r="K90" s="317">
        <f>'Month'!K86+K89</f>
        <v>2360.319</v>
      </c>
      <c r="L90" s="317">
        <f>'Month'!L86+L89</f>
        <v>1539.909</v>
      </c>
      <c r="M90" s="317">
        <f>'Month'!M86+M89</f>
        <v>11128.637062333333</v>
      </c>
      <c r="N90" s="317">
        <f>'Month'!N86+N89</f>
        <v>10382.496897808876</v>
      </c>
      <c r="O90" s="317">
        <f>'Month'!O86+O89</f>
        <v>1230.706784901138</v>
      </c>
      <c r="P90" s="314"/>
      <c r="Q90" s="314"/>
      <c r="R90" s="167"/>
      <c r="S90" s="167"/>
      <c r="T90" s="167"/>
      <c r="U90" s="167"/>
      <c r="V90" s="167"/>
      <c r="W90" s="167"/>
      <c r="X90" s="167"/>
      <c r="Y90" s="167"/>
      <c r="Z90" s="167"/>
      <c r="AA90" s="167"/>
      <c r="AB90" s="167"/>
      <c r="AC90" s="167"/>
      <c r="AD90" s="167"/>
      <c r="AE90" s="167"/>
      <c r="AF90" s="167"/>
      <c r="AG90" s="167"/>
      <c r="AH90" s="167"/>
      <c r="AI90" s="167"/>
    </row>
    <row r="91" ht="12.75" customHeight="1">
      <c r="A91" s="266">
        <v>2001</v>
      </c>
      <c r="B91" t="s" s="189">
        <v>168</v>
      </c>
      <c r="C91" s="317">
        <f>'Month'!C87+C90</f>
        <v>76731.809848558129</v>
      </c>
      <c r="D91" s="317">
        <f>'Month'!D87+D90</f>
        <v>71245.838822488120</v>
      </c>
      <c r="E91" s="317">
        <f>'Month'!E87+E90</f>
        <v>5485.971026069999</v>
      </c>
      <c r="F91" s="317">
        <f>'Month'!F87+F90</f>
        <v>52378.607</v>
      </c>
      <c r="G91" s="317">
        <f>'Month'!G87+G90</f>
        <v>19256.899</v>
      </c>
      <c r="H91" s="317">
        <f>'Month'!H87+H90</f>
        <v>-23608.256580308131</v>
      </c>
      <c r="I91" s="317">
        <f>'Month'!I87+I90</f>
        <v>30316.413</v>
      </c>
      <c r="J91" s="317">
        <f>'Month'!J87+J90</f>
        <v>55302.235287351337</v>
      </c>
      <c r="K91" s="317">
        <f>'Month'!K87+K90</f>
        <v>2805.295</v>
      </c>
      <c r="L91" s="317">
        <f>'Month'!L87+L90</f>
        <v>1771.088</v>
      </c>
      <c r="M91" s="317">
        <f>'Month'!M87+M90</f>
        <v>12489.255901666667</v>
      </c>
      <c r="N91" s="317">
        <f>'Month'!N87+N90</f>
        <v>12145.897194623460</v>
      </c>
      <c r="O91" s="317">
        <f>'Month'!O87+O90</f>
        <v>1494.308210904733</v>
      </c>
      <c r="P91" s="314"/>
      <c r="Q91" s="314"/>
      <c r="R91" s="167"/>
      <c r="S91" s="167"/>
      <c r="T91" s="167"/>
      <c r="U91" s="167"/>
      <c r="V91" s="167"/>
      <c r="W91" s="167"/>
      <c r="X91" s="167"/>
      <c r="Y91" s="167"/>
      <c r="Z91" s="167"/>
      <c r="AA91" s="167"/>
      <c r="AB91" s="167"/>
      <c r="AC91" s="167"/>
      <c r="AD91" s="167"/>
      <c r="AE91" s="167"/>
      <c r="AF91" s="167"/>
      <c r="AG91" s="167"/>
      <c r="AH91" s="167"/>
      <c r="AI91" s="167"/>
    </row>
    <row r="92" ht="12.75" customHeight="1">
      <c r="A92" s="266">
        <v>2001</v>
      </c>
      <c r="B92" t="s" s="189">
        <v>169</v>
      </c>
      <c r="C92" s="317">
        <f>'Month'!C88+C91</f>
        <v>85864.733054494645</v>
      </c>
      <c r="D92" s="317">
        <f>'Month'!D88+D91</f>
        <v>79758.137142011037</v>
      </c>
      <c r="E92" s="317">
        <f>'Month'!E88+E91</f>
        <v>6106.595912483599</v>
      </c>
      <c r="F92" s="317">
        <f>'Month'!F88+F91</f>
        <v>59709.607</v>
      </c>
      <c r="G92" s="317">
        <f>'Month'!G88+G91</f>
        <v>21272.015</v>
      </c>
      <c r="H92" s="317">
        <f>'Month'!H88+H91</f>
        <v>-25725.087303551132</v>
      </c>
      <c r="I92" s="317">
        <f>'Month'!I88+I91</f>
        <v>35158.187</v>
      </c>
      <c r="J92" s="317">
        <f>'Month'!J88+J91</f>
        <v>62141.183042831006</v>
      </c>
      <c r="K92" s="317">
        <f>'Month'!K88+K91</f>
        <v>3279.405</v>
      </c>
      <c r="L92" s="317">
        <f>'Month'!L88+L91</f>
        <v>1883.578</v>
      </c>
      <c r="M92" s="317">
        <f>'Month'!M88+M91</f>
        <v>13708.485659</v>
      </c>
      <c r="N92" s="317">
        <f>'Month'!N88+N91</f>
        <v>13846.403919720127</v>
      </c>
      <c r="O92" s="317">
        <f>'Month'!O88+O91</f>
        <v>1694.307124026363</v>
      </c>
      <c r="P92" s="314"/>
      <c r="Q92" s="314"/>
      <c r="R92" s="167"/>
      <c r="S92" s="167"/>
      <c r="T92" s="167"/>
      <c r="U92" s="167"/>
      <c r="V92" s="167"/>
      <c r="W92" s="167"/>
      <c r="X92" s="167"/>
      <c r="Y92" s="167"/>
      <c r="Z92" s="167"/>
      <c r="AA92" s="167"/>
      <c r="AB92" s="167"/>
      <c r="AC92" s="167"/>
      <c r="AD92" s="167"/>
      <c r="AE92" s="167"/>
      <c r="AF92" s="167"/>
      <c r="AG92" s="167"/>
      <c r="AH92" s="167"/>
      <c r="AI92" s="167"/>
    </row>
    <row r="93" ht="12.75" customHeight="1">
      <c r="A93" s="266">
        <v>2001</v>
      </c>
      <c r="B93" t="s" s="189">
        <v>170</v>
      </c>
      <c r="C93" s="317">
        <f>'Month'!C89+C92</f>
        <v>96042.955330618992</v>
      </c>
      <c r="D93" s="317">
        <f>'Month'!D89+D92</f>
        <v>89230.490680644187</v>
      </c>
      <c r="E93" s="317">
        <f>'Month'!E89+E92</f>
        <v>6812.464649974799</v>
      </c>
      <c r="F93" s="317">
        <f>'Month'!F89+F92</f>
        <v>67910.7</v>
      </c>
      <c r="G93" s="317">
        <f>'Month'!G89+G92</f>
        <v>24485.631</v>
      </c>
      <c r="H93" s="317">
        <f>'Month'!H89+H92</f>
        <v>-28369.015486146072</v>
      </c>
      <c r="I93" s="317">
        <f>'Month'!I89+I92</f>
        <v>39617.756</v>
      </c>
      <c r="J93" s="317">
        <f>'Month'!J89+J92</f>
        <v>69190.668114433007</v>
      </c>
      <c r="K93" s="317">
        <f>'Month'!K89+K92</f>
        <v>3807.313</v>
      </c>
      <c r="L93" s="317">
        <f>'Month'!L89+L92</f>
        <v>2018.277</v>
      </c>
      <c r="M93" s="317">
        <f>'Month'!M89+M92</f>
        <v>14908.057936333333</v>
      </c>
      <c r="N93" s="317">
        <f>'Month'!N89+N92</f>
        <v>15493.1973080464</v>
      </c>
      <c r="O93" s="317">
        <f>'Month'!O89+O92</f>
        <v>1914.834711803475</v>
      </c>
      <c r="P93" s="314"/>
      <c r="Q93" s="314"/>
      <c r="R93" s="167"/>
      <c r="S93" s="167"/>
      <c r="T93" s="167"/>
      <c r="U93" s="167"/>
      <c r="V93" s="167"/>
      <c r="W93" s="167"/>
      <c r="X93" s="167"/>
      <c r="Y93" s="167"/>
      <c r="Z93" s="167"/>
      <c r="AA93" s="167"/>
      <c r="AB93" s="167"/>
      <c r="AC93" s="167"/>
      <c r="AD93" s="167"/>
      <c r="AE93" s="167"/>
      <c r="AF93" s="167"/>
      <c r="AG93" s="167"/>
      <c r="AH93" s="167"/>
      <c r="AI93" s="167"/>
    </row>
    <row r="94" ht="12.75" customHeight="1">
      <c r="A94" s="266">
        <v>2001</v>
      </c>
      <c r="B94" t="s" s="189">
        <v>171</v>
      </c>
      <c r="C94" s="317">
        <f>'Month'!C90+C93</f>
        <v>105925.7077035415</v>
      </c>
      <c r="D94" s="317">
        <f>'Month'!D90+D93</f>
        <v>98384.713350789054</v>
      </c>
      <c r="E94" s="317">
        <f>'Month'!E90+E93</f>
        <v>7540.994352752399</v>
      </c>
      <c r="F94" s="317">
        <f>'Month'!F90+F93</f>
        <v>75379.898</v>
      </c>
      <c r="G94" s="317">
        <f>'Month'!G90+G93</f>
        <v>26723.652</v>
      </c>
      <c r="H94" s="317">
        <f>'Month'!H90+H93</f>
        <v>-31532.390216503030</v>
      </c>
      <c r="I94" s="317">
        <f>'Month'!I90+I93</f>
        <v>44480.127</v>
      </c>
      <c r="J94" s="317">
        <f>'Month'!J90+J93</f>
        <v>76637.751765419</v>
      </c>
      <c r="K94" s="317">
        <f>'Month'!K90+K93</f>
        <v>4176.119</v>
      </c>
      <c r="L94" s="317">
        <f>'Month'!L90+L93</f>
        <v>2243.441</v>
      </c>
      <c r="M94" s="317">
        <f>'Month'!M90+M93</f>
        <v>16080.850282666666</v>
      </c>
      <c r="N94" s="317">
        <f>'Month'!N90+N93</f>
        <v>17388.293733750692</v>
      </c>
      <c r="O94" s="317">
        <f>'Month'!O90+O93</f>
        <v>2095.889529059317</v>
      </c>
      <c r="P94" s="314"/>
      <c r="Q94" s="314"/>
      <c r="R94" s="167"/>
      <c r="S94" s="167"/>
      <c r="T94" s="167"/>
      <c r="U94" s="167"/>
      <c r="V94" s="167"/>
      <c r="W94" s="167"/>
      <c r="X94" s="167"/>
      <c r="Y94" s="167"/>
      <c r="Z94" s="167"/>
      <c r="AA94" s="167"/>
      <c r="AB94" s="167"/>
      <c r="AC94" s="167"/>
      <c r="AD94" s="167"/>
      <c r="AE94" s="167"/>
      <c r="AF94" s="167"/>
      <c r="AG94" s="167"/>
      <c r="AH94" s="167"/>
      <c r="AI94" s="167"/>
    </row>
    <row r="95" ht="12.75" customHeight="1">
      <c r="A95" s="266">
        <v>2001</v>
      </c>
      <c r="B95" t="s" s="189">
        <v>99</v>
      </c>
      <c r="C95" s="317">
        <f>'Month'!C91+C94</f>
        <v>116678.3860032143</v>
      </c>
      <c r="D95" s="317">
        <f>'Month'!D91+D94</f>
        <v>108386.558532215</v>
      </c>
      <c r="E95" s="317">
        <f>'Month'!E91+E94</f>
        <v>8291.827470999298</v>
      </c>
      <c r="F95" s="317">
        <f>'Month'!F91+F94</f>
        <v>82954.746</v>
      </c>
      <c r="G95" s="317">
        <f>'Month'!G91+G94</f>
        <v>29403.314</v>
      </c>
      <c r="H95" s="317">
        <f>'Month'!H91+H94</f>
        <v>-35232.731245201649</v>
      </c>
      <c r="I95" s="317">
        <f>'Month'!I91+I94</f>
        <v>48992.272</v>
      </c>
      <c r="J95" s="317">
        <f>'Month'!J91+J94</f>
        <v>84440.745816223</v>
      </c>
      <c r="K95" s="317">
        <f>'Month'!K91+K94</f>
        <v>4559.16</v>
      </c>
      <c r="L95" s="317">
        <f>'Month'!L91+L94</f>
        <v>2488.995</v>
      </c>
      <c r="M95" s="317">
        <f>'Month'!M91+M94</f>
        <v>17233.580207</v>
      </c>
      <c r="N95" s="317">
        <f>'Month'!N91+N94</f>
        <v>19088.002635978643</v>
      </c>
      <c r="O95" s="317">
        <f>'Month'!O91+O94</f>
        <v>2274.431910125824</v>
      </c>
      <c r="P95" s="314"/>
      <c r="Q95" s="314"/>
      <c r="R95" s="167"/>
      <c r="S95" s="167"/>
      <c r="T95" s="167"/>
      <c r="U95" s="167"/>
      <c r="V95" s="167"/>
      <c r="W95" s="167"/>
      <c r="X95" s="167"/>
      <c r="Y95" s="167"/>
      <c r="Z95" s="167"/>
      <c r="AA95" s="167"/>
      <c r="AB95" s="167"/>
      <c r="AC95" s="167"/>
      <c r="AD95" s="167"/>
      <c r="AE95" s="167"/>
      <c r="AF95" s="167"/>
      <c r="AG95" s="167"/>
      <c r="AH95" s="167"/>
      <c r="AI95" s="167"/>
    </row>
    <row r="96" ht="12.75" customHeight="1">
      <c r="A96" s="190">
        <v>2002</v>
      </c>
      <c r="B96" t="s" s="189">
        <v>100</v>
      </c>
      <c r="C96" s="317">
        <f>'Month'!C92</f>
        <v>10547.734152482572</v>
      </c>
      <c r="D96" s="317">
        <f>'Month'!D92</f>
        <v>9802.040416690272</v>
      </c>
      <c r="E96" s="317">
        <f>'Month'!E92</f>
        <v>745.6937357923</v>
      </c>
      <c r="F96" s="317">
        <f>'Month'!F92</f>
        <v>7300.683333333333</v>
      </c>
      <c r="G96" s="317">
        <f>'Month'!G92</f>
        <v>3286.869</v>
      </c>
      <c r="H96" s="317">
        <f>'Month'!H92</f>
        <v>-3860.143309994233</v>
      </c>
      <c r="I96" s="317">
        <f>'Month'!I92</f>
        <v>3754.058333333333</v>
      </c>
      <c r="J96" s="317">
        <f>'Month'!J92</f>
        <v>7021.384029729465</v>
      </c>
      <c r="K96" s="317">
        <f>'Month'!K92</f>
        <v>259.756</v>
      </c>
      <c r="L96" s="317">
        <f>'Month'!L92</f>
        <v>153.903</v>
      </c>
      <c r="M96" s="317">
        <f>'Month'!M92</f>
        <v>947.639835012148</v>
      </c>
      <c r="N96" s="317">
        <f>'Month'!N92</f>
        <v>1646.310448610250</v>
      </c>
      <c r="O96" s="317">
        <f>'Month'!O92</f>
        <v>140.605</v>
      </c>
      <c r="P96" s="314"/>
      <c r="Q96" s="314"/>
      <c r="R96" s="167"/>
      <c r="S96" s="167"/>
      <c r="T96" s="167"/>
      <c r="U96" s="167"/>
      <c r="V96" s="167"/>
      <c r="W96" s="167"/>
      <c r="X96" s="167"/>
      <c r="Y96" s="167"/>
      <c r="Z96" s="167"/>
      <c r="AA96" s="167"/>
      <c r="AB96" s="167"/>
      <c r="AC96" s="167"/>
      <c r="AD96" s="167"/>
      <c r="AE96" s="167"/>
      <c r="AF96" s="167"/>
      <c r="AG96" s="167"/>
      <c r="AH96" s="167"/>
      <c r="AI96" s="167"/>
    </row>
    <row r="97" ht="12.75" customHeight="1">
      <c r="A97" s="266">
        <v>2002</v>
      </c>
      <c r="B97" t="s" s="189">
        <v>86</v>
      </c>
      <c r="C97" s="317">
        <f>'Month'!C93+C96</f>
        <v>19741.171493113179</v>
      </c>
      <c r="D97" s="317">
        <f>'Month'!D93+D96</f>
        <v>18321.121653528178</v>
      </c>
      <c r="E97" s="317">
        <f>'Month'!E93+E96</f>
        <v>1420.049839585</v>
      </c>
      <c r="F97" s="317">
        <f>'Month'!F93+F96</f>
        <v>14020.418666666666</v>
      </c>
      <c r="G97" s="317">
        <f>'Month'!G93+G96</f>
        <v>5100.362</v>
      </c>
      <c r="H97" s="317">
        <f>'Month'!H93+H96</f>
        <v>-6962.224721686554</v>
      </c>
      <c r="I97" s="317">
        <f>'Month'!I93+I96</f>
        <v>8352.170666666667</v>
      </c>
      <c r="J97" s="317">
        <f>'Month'!J93+J96</f>
        <v>14230.496514226130</v>
      </c>
      <c r="K97" s="317">
        <f>'Month'!K93+K96</f>
        <v>567.886</v>
      </c>
      <c r="L97" s="317">
        <f>'Month'!L93+L96</f>
        <v>276.048</v>
      </c>
      <c r="M97" s="317">
        <f>'Month'!M93+M96</f>
        <v>1977.189962239658</v>
      </c>
      <c r="N97" s="317">
        <f>'Month'!N93+N96</f>
        <v>3352.926836366750</v>
      </c>
      <c r="O97" s="317">
        <f>'Month'!O93+O96</f>
        <v>285.962</v>
      </c>
      <c r="P97" s="314"/>
      <c r="Q97" s="314"/>
      <c r="R97" s="167"/>
      <c r="S97" s="167"/>
      <c r="T97" s="167"/>
      <c r="U97" s="167"/>
      <c r="V97" s="167"/>
      <c r="W97" s="167"/>
      <c r="X97" s="167"/>
      <c r="Y97" s="167"/>
      <c r="Z97" s="167"/>
      <c r="AA97" s="167"/>
      <c r="AB97" s="167"/>
      <c r="AC97" s="167"/>
      <c r="AD97" s="167"/>
      <c r="AE97" s="167"/>
      <c r="AF97" s="167"/>
      <c r="AG97" s="167"/>
      <c r="AH97" s="167"/>
      <c r="AI97" s="167"/>
    </row>
    <row r="98" ht="12.75" customHeight="1">
      <c r="A98" s="266">
        <v>2002</v>
      </c>
      <c r="B98" t="s" s="189">
        <v>164</v>
      </c>
      <c r="C98" s="317">
        <f>'Month'!C94+C97</f>
        <v>29652.433477394265</v>
      </c>
      <c r="D98" s="317">
        <f>'Month'!D94+D97</f>
        <v>27460.5790184354</v>
      </c>
      <c r="E98" s="317">
        <f>'Month'!E94+E97</f>
        <v>2191.854458958860</v>
      </c>
      <c r="F98" s="317">
        <f>'Month'!F94+F97</f>
        <v>20892.232</v>
      </c>
      <c r="G98" s="317">
        <f>'Month'!G94+G97</f>
        <v>6944.616</v>
      </c>
      <c r="H98" s="317">
        <f>'Month'!H94+H97</f>
        <v>-10250.875571643617</v>
      </c>
      <c r="I98" s="317">
        <f>'Month'!I94+I97</f>
        <v>13091.305</v>
      </c>
      <c r="J98" s="317">
        <f>'Month'!J94+J97</f>
        <v>22074.494503619655</v>
      </c>
      <c r="K98" s="317">
        <f>'Month'!K94+K97</f>
        <v>856.3109999999999</v>
      </c>
      <c r="L98" s="317">
        <f>'Month'!L94+L97</f>
        <v>390.562</v>
      </c>
      <c r="M98" s="317">
        <f>'Month'!M94+M97</f>
        <v>3274.555923632788</v>
      </c>
      <c r="N98" s="317">
        <f>'Month'!N94+N97</f>
        <v>5007.990991656749</v>
      </c>
      <c r="O98" s="317">
        <f>'Month'!O94+O97</f>
        <v>427.121</v>
      </c>
      <c r="P98" s="314"/>
      <c r="Q98" s="314"/>
      <c r="R98" s="167"/>
      <c r="S98" s="167"/>
      <c r="T98" s="167"/>
      <c r="U98" s="167"/>
      <c r="V98" s="167"/>
      <c r="W98" s="167"/>
      <c r="X98" s="167"/>
      <c r="Y98" s="167"/>
      <c r="Z98" s="167"/>
      <c r="AA98" s="167"/>
      <c r="AB98" s="167"/>
      <c r="AC98" s="167"/>
      <c r="AD98" s="167"/>
      <c r="AE98" s="167"/>
      <c r="AF98" s="167"/>
      <c r="AG98" s="167"/>
      <c r="AH98" s="167"/>
      <c r="AI98" s="167"/>
    </row>
    <row r="99" ht="12.75" customHeight="1">
      <c r="A99" s="266">
        <v>2002</v>
      </c>
      <c r="B99" t="s" s="189">
        <v>165</v>
      </c>
      <c r="C99" s="317">
        <f>'Month'!C95+C98</f>
        <v>39483.139209476416</v>
      </c>
      <c r="D99" s="317">
        <f>'Month'!D95+D98</f>
        <v>36586.658958031883</v>
      </c>
      <c r="E99" s="317">
        <f>'Month'!E95+E98</f>
        <v>2896.480251444530</v>
      </c>
      <c r="F99" s="317">
        <f>'Month'!F95+F98</f>
        <v>28368.808</v>
      </c>
      <c r="G99" s="317">
        <f>'Month'!G95+G98</f>
        <v>8644.722</v>
      </c>
      <c r="H99" s="317">
        <f>'Month'!H95+H98</f>
        <v>-12980.189222603356</v>
      </c>
      <c r="I99" s="317">
        <f>'Month'!I95+I98</f>
        <v>18523.731</v>
      </c>
      <c r="J99" s="317">
        <f>'Month'!J95+J98</f>
        <v>29962.947208189726</v>
      </c>
      <c r="K99" s="317">
        <f>'Month'!K95+K98</f>
        <v>1200.355</v>
      </c>
      <c r="L99" s="317">
        <f>'Month'!L95+L98</f>
        <v>505.788</v>
      </c>
      <c r="M99" s="317">
        <f>'Month'!M95+M98</f>
        <v>4389.397506364118</v>
      </c>
      <c r="N99" s="317">
        <f>'Month'!N95+N98</f>
        <v>6624.937520777748</v>
      </c>
      <c r="O99" s="317">
        <f>'Month'!O95+O98</f>
        <v>588.572</v>
      </c>
      <c r="P99" s="314"/>
      <c r="Q99" s="314"/>
      <c r="R99" s="167"/>
      <c r="S99" s="167"/>
      <c r="T99" s="167"/>
      <c r="U99" s="167"/>
      <c r="V99" s="167"/>
      <c r="W99" s="167"/>
      <c r="X99" s="167"/>
      <c r="Y99" s="167"/>
      <c r="Z99" s="167"/>
      <c r="AA99" s="167"/>
      <c r="AB99" s="167"/>
      <c r="AC99" s="167"/>
      <c r="AD99" s="167"/>
      <c r="AE99" s="167"/>
      <c r="AF99" s="167"/>
      <c r="AG99" s="167"/>
      <c r="AH99" s="167"/>
      <c r="AI99" s="167"/>
    </row>
    <row r="100" ht="12.75" customHeight="1">
      <c r="A100" s="266">
        <v>2002</v>
      </c>
      <c r="B100" t="s" s="189">
        <v>156</v>
      </c>
      <c r="C100" s="317">
        <f>'Month'!C96+C99</f>
        <v>49505.569293534245</v>
      </c>
      <c r="D100" s="317">
        <f>'Month'!D96+D99</f>
        <v>45895.638545199006</v>
      </c>
      <c r="E100" s="317">
        <f>'Month'!E96+E99</f>
        <v>3609.930748335230</v>
      </c>
      <c r="F100" s="317">
        <f>'Month'!F96+F99</f>
        <v>35144.763</v>
      </c>
      <c r="G100" s="317">
        <f>'Month'!G96+G99</f>
        <v>9990.092000000001</v>
      </c>
      <c r="H100" s="317">
        <f>'Month'!H96+H99</f>
        <v>-17123.458388930514</v>
      </c>
      <c r="I100" s="317">
        <f>'Month'!I96+I99</f>
        <v>23501.821</v>
      </c>
      <c r="J100" s="317">
        <f>'Month'!J96+J99</f>
        <v>38407.396998996926</v>
      </c>
      <c r="K100" s="317">
        <f>'Month'!K96+K99</f>
        <v>1652.85</v>
      </c>
      <c r="L100" s="317">
        <f>'Month'!L96+L99</f>
        <v>821.4929999999999</v>
      </c>
      <c r="M100" s="317">
        <f>'Month'!M96+M99</f>
        <v>5782.123095535908</v>
      </c>
      <c r="N100" s="317">
        <f>'Month'!N96+N99</f>
        <v>8831.362485469497</v>
      </c>
      <c r="O100" s="317">
        <f>'Month'!O96+O99</f>
        <v>774.165</v>
      </c>
      <c r="P100" s="314"/>
      <c r="Q100" s="314"/>
      <c r="R100" s="167"/>
      <c r="S100" s="167"/>
      <c r="T100" s="167"/>
      <c r="U100" s="167"/>
      <c r="V100" s="167"/>
      <c r="W100" s="167"/>
      <c r="X100" s="167"/>
      <c r="Y100" s="167"/>
      <c r="Z100" s="167"/>
      <c r="AA100" s="167"/>
      <c r="AB100" s="167"/>
      <c r="AC100" s="167"/>
      <c r="AD100" s="167"/>
      <c r="AE100" s="167"/>
      <c r="AF100" s="167"/>
      <c r="AG100" s="167"/>
      <c r="AH100" s="167"/>
      <c r="AI100" s="167"/>
    </row>
    <row r="101" ht="12.75" customHeight="1">
      <c r="A101" s="266">
        <v>2002</v>
      </c>
      <c r="B101" t="s" s="189">
        <v>166</v>
      </c>
      <c r="C101" s="317">
        <f>'Month'!C97+C100</f>
        <v>59179.880276789641</v>
      </c>
      <c r="D101" s="317">
        <f>'Month'!D97+D100</f>
        <v>54950.772159480563</v>
      </c>
      <c r="E101" s="317">
        <f>'Month'!E97+E100</f>
        <v>4229.108117309070</v>
      </c>
      <c r="F101" s="317">
        <f>'Month'!F97+F100</f>
        <v>43022.336</v>
      </c>
      <c r="G101" s="317">
        <f>'Month'!G97+G100</f>
        <v>11838.742</v>
      </c>
      <c r="H101" s="317">
        <f>'Month'!H97+H100</f>
        <v>-19394.003996342311</v>
      </c>
      <c r="I101" s="317">
        <f>'Month'!I97+I100</f>
        <v>29027.412</v>
      </c>
      <c r="J101" s="317">
        <f>'Month'!J97+J100</f>
        <v>46043.324036495767</v>
      </c>
      <c r="K101" s="317">
        <f>'Month'!K97+K100</f>
        <v>2156.182</v>
      </c>
      <c r="L101" s="317">
        <f>'Month'!L97+L100</f>
        <v>969.8589999999999</v>
      </c>
      <c r="M101" s="317">
        <f>'Month'!M97+M100</f>
        <v>7103.611048651198</v>
      </c>
      <c r="N101" s="317">
        <f>'Month'!N97+N100</f>
        <v>10668.026008497747</v>
      </c>
      <c r="O101" s="317">
        <f>'Month'!O97+O100</f>
        <v>934.163</v>
      </c>
      <c r="P101" s="314"/>
      <c r="Q101" s="314"/>
      <c r="R101" s="167"/>
      <c r="S101" s="167"/>
      <c r="T101" s="167"/>
      <c r="U101" s="167"/>
      <c r="V101" s="167"/>
      <c r="W101" s="167"/>
      <c r="X101" s="167"/>
      <c r="Y101" s="167"/>
      <c r="Z101" s="167"/>
      <c r="AA101" s="167"/>
      <c r="AB101" s="167"/>
      <c r="AC101" s="167"/>
      <c r="AD101" s="167"/>
      <c r="AE101" s="167"/>
      <c r="AF101" s="167"/>
      <c r="AG101" s="167"/>
      <c r="AH101" s="167"/>
      <c r="AI101" s="167"/>
    </row>
    <row r="102" ht="12.75" customHeight="1">
      <c r="A102" s="266">
        <v>2002</v>
      </c>
      <c r="B102" t="s" s="189">
        <v>167</v>
      </c>
      <c r="C102" s="317">
        <f>'Month'!C98+C101</f>
        <v>68038.670620226752</v>
      </c>
      <c r="D102" s="317">
        <f>'Month'!D98+D101</f>
        <v>63129.038263275979</v>
      </c>
      <c r="E102" s="317">
        <f>'Month'!E98+E101</f>
        <v>4909.632356950769</v>
      </c>
      <c r="F102" s="317">
        <f>'Month'!F98+F101</f>
        <v>50383.254666666660</v>
      </c>
      <c r="G102" s="317">
        <f>'Month'!G98+G101</f>
        <v>14457.012</v>
      </c>
      <c r="H102" s="317">
        <f>'Month'!H98+H101</f>
        <v>-21491.900865633273</v>
      </c>
      <c r="I102" s="317">
        <f>'Month'!I98+I101</f>
        <v>33252.401666666665</v>
      </c>
      <c r="J102" s="317">
        <f>'Month'!J98+J101</f>
        <v>51971.326343118330</v>
      </c>
      <c r="K102" s="317">
        <f>'Month'!K98+K101</f>
        <v>2673.841</v>
      </c>
      <c r="L102" s="317">
        <f>'Month'!L98+L101</f>
        <v>1095.267</v>
      </c>
      <c r="M102" s="317">
        <f>'Month'!M98+M101</f>
        <v>8517.000368810388</v>
      </c>
      <c r="N102" s="317">
        <f>'Month'!N98+N101</f>
        <v>12868.550557992</v>
      </c>
      <c r="O102" s="317">
        <f>'Month'!O98+O101</f>
        <v>1127.521</v>
      </c>
      <c r="P102" s="314"/>
      <c r="Q102" s="314"/>
      <c r="R102" s="167"/>
      <c r="S102" s="167"/>
      <c r="T102" s="167"/>
      <c r="U102" s="167"/>
      <c r="V102" s="167"/>
      <c r="W102" s="167"/>
      <c r="X102" s="167"/>
      <c r="Y102" s="167"/>
      <c r="Z102" s="167"/>
      <c r="AA102" s="167"/>
      <c r="AB102" s="167"/>
      <c r="AC102" s="167"/>
      <c r="AD102" s="167"/>
      <c r="AE102" s="167"/>
      <c r="AF102" s="167"/>
      <c r="AG102" s="167"/>
      <c r="AH102" s="167"/>
      <c r="AI102" s="167"/>
    </row>
    <row r="103" ht="12.75" customHeight="1">
      <c r="A103" s="266">
        <v>2002</v>
      </c>
      <c r="B103" t="s" s="189">
        <v>168</v>
      </c>
      <c r="C103" s="317">
        <f>'Month'!C99+C102</f>
        <v>76442.072314081990</v>
      </c>
      <c r="D103" s="317">
        <f>'Month'!D99+D102</f>
        <v>70897.650396593192</v>
      </c>
      <c r="E103" s="317">
        <f>'Month'!E99+E102</f>
        <v>5544.421917488789</v>
      </c>
      <c r="F103" s="317">
        <f>'Month'!F99+F102</f>
        <v>57200.301333333329</v>
      </c>
      <c r="G103" s="317">
        <f>'Month'!G99+G102</f>
        <v>17103.718</v>
      </c>
      <c r="H103" s="317">
        <f>'Month'!H99+H102</f>
        <v>-24350.003312714573</v>
      </c>
      <c r="I103" s="317">
        <f>'Month'!I99+I102</f>
        <v>36756.791333333334</v>
      </c>
      <c r="J103" s="317">
        <f>'Month'!J99+J102</f>
        <v>57580.623595187615</v>
      </c>
      <c r="K103" s="317">
        <f>'Month'!K99+K102</f>
        <v>3339.792</v>
      </c>
      <c r="L103" s="317">
        <f>'Month'!L99+L102</f>
        <v>1428.849</v>
      </c>
      <c r="M103" s="317">
        <f>'Month'!M99+M102</f>
        <v>9809.119981041207</v>
      </c>
      <c r="N103" s="317">
        <f>'Month'!N99+N102</f>
        <v>15246.2340319015</v>
      </c>
      <c r="O103" s="317">
        <f>'Month'!O99+O102</f>
        <v>1304.13</v>
      </c>
      <c r="P103" s="314"/>
      <c r="Q103" s="314"/>
      <c r="R103" s="167"/>
      <c r="S103" s="167"/>
      <c r="T103" s="167"/>
      <c r="U103" s="167"/>
      <c r="V103" s="167"/>
      <c r="W103" s="167"/>
      <c r="X103" s="167"/>
      <c r="Y103" s="167"/>
      <c r="Z103" s="167"/>
      <c r="AA103" s="167"/>
      <c r="AB103" s="167"/>
      <c r="AC103" s="167"/>
      <c r="AD103" s="167"/>
      <c r="AE103" s="167"/>
      <c r="AF103" s="167"/>
      <c r="AG103" s="167"/>
      <c r="AH103" s="167"/>
      <c r="AI103" s="167"/>
    </row>
    <row r="104" ht="12.75" customHeight="1">
      <c r="A104" s="266">
        <v>2002</v>
      </c>
      <c r="B104" t="s" s="189">
        <v>169</v>
      </c>
      <c r="C104" s="317">
        <f>'Month'!C100+C103</f>
        <v>85661.707359937078</v>
      </c>
      <c r="D104" s="317">
        <f>'Month'!D100+D103</f>
        <v>79484.805516080276</v>
      </c>
      <c r="E104" s="317">
        <f>'Month'!E100+E103</f>
        <v>6176.901843856789</v>
      </c>
      <c r="F104" s="317">
        <f>'Month'!F100+F103</f>
        <v>64555.41</v>
      </c>
      <c r="G104" s="317">
        <f>'Month'!G100+G103</f>
        <v>20054.053</v>
      </c>
      <c r="H104" s="317">
        <f>'Month'!H100+H103</f>
        <v>-27005.464750486561</v>
      </c>
      <c r="I104" s="317">
        <f>'Month'!I100+I103</f>
        <v>40771.19</v>
      </c>
      <c r="J104" s="317">
        <f>'Month'!J100+J103</f>
        <v>63733.409564294481</v>
      </c>
      <c r="K104" s="317">
        <f>'Month'!K100+K103</f>
        <v>3730.167</v>
      </c>
      <c r="L104" s="317">
        <f>'Month'!L100+L103</f>
        <v>1583.233</v>
      </c>
      <c r="M104" s="317">
        <f>'Month'!M100+M103</f>
        <v>11109.505146370917</v>
      </c>
      <c r="N104" s="317">
        <f>'Month'!N100+N103</f>
        <v>17299.684332563</v>
      </c>
      <c r="O104" s="317">
        <f>'Month'!O100+O103</f>
        <v>1476.782</v>
      </c>
      <c r="P104" s="314"/>
      <c r="Q104" s="314"/>
      <c r="R104" s="167"/>
      <c r="S104" s="167"/>
      <c r="T104" s="167"/>
      <c r="U104" s="167"/>
      <c r="V104" s="167"/>
      <c r="W104" s="167"/>
      <c r="X104" s="167"/>
      <c r="Y104" s="167"/>
      <c r="Z104" s="167"/>
      <c r="AA104" s="167"/>
      <c r="AB104" s="167"/>
      <c r="AC104" s="167"/>
      <c r="AD104" s="167"/>
      <c r="AE104" s="167"/>
      <c r="AF104" s="167"/>
      <c r="AG104" s="167"/>
      <c r="AH104" s="167"/>
      <c r="AI104" s="167"/>
    </row>
    <row r="105" ht="12.75" customHeight="1">
      <c r="A105" s="266">
        <v>2002</v>
      </c>
      <c r="B105" t="s" s="189">
        <v>170</v>
      </c>
      <c r="C105" s="317">
        <f>'Month'!C101+C104</f>
        <v>95709.756126607128</v>
      </c>
      <c r="D105" s="317">
        <f>'Month'!D101+D104</f>
        <v>88727.615889220149</v>
      </c>
      <c r="E105" s="317">
        <f>'Month'!E101+E104</f>
        <v>6982.140237386970</v>
      </c>
      <c r="F105" s="317">
        <f>'Month'!F101+F104</f>
        <v>71997.363333333327</v>
      </c>
      <c r="G105" s="317">
        <f>'Month'!G101+G104</f>
        <v>24000.94</v>
      </c>
      <c r="H105" s="317">
        <f>'Month'!H101+H104</f>
        <v>-30110.368799299526</v>
      </c>
      <c r="I105" s="317">
        <f>'Month'!I101+I104</f>
        <v>43919.490333333335</v>
      </c>
      <c r="J105" s="317">
        <f>'Month'!J101+J104</f>
        <v>69737.648585620860</v>
      </c>
      <c r="K105" s="317">
        <f>'Month'!K101+K104</f>
        <v>4076.933</v>
      </c>
      <c r="L105" s="317">
        <f>'Month'!L101+L104</f>
        <v>1720.055</v>
      </c>
      <c r="M105" s="317">
        <f>'Month'!M101+M104</f>
        <v>12540.613535019247</v>
      </c>
      <c r="N105" s="317">
        <f>'Month'!N101+N104</f>
        <v>19189.702082031250</v>
      </c>
      <c r="O105" s="317">
        <f>'Month'!O101+O104</f>
        <v>1638.716</v>
      </c>
      <c r="P105" s="321"/>
      <c r="Q105" s="321"/>
      <c r="R105" s="167"/>
      <c r="S105" s="167"/>
      <c r="T105" s="167"/>
      <c r="U105" s="167"/>
      <c r="V105" s="167"/>
      <c r="W105" s="167"/>
      <c r="X105" s="167"/>
      <c r="Y105" s="167"/>
      <c r="Z105" s="167"/>
      <c r="AA105" s="167"/>
      <c r="AB105" s="167"/>
      <c r="AC105" s="167"/>
      <c r="AD105" s="167"/>
      <c r="AE105" s="167"/>
      <c r="AF105" s="167"/>
      <c r="AG105" s="167"/>
      <c r="AH105" s="167"/>
      <c r="AI105" s="167"/>
    </row>
    <row r="106" ht="12.75" customHeight="1">
      <c r="A106" s="266">
        <v>2002</v>
      </c>
      <c r="B106" t="s" s="189">
        <v>171</v>
      </c>
      <c r="C106" s="317">
        <f>'Month'!C102+C105</f>
        <v>105397.0981106303</v>
      </c>
      <c r="D106" s="317">
        <f>'Month'!D102+D105</f>
        <v>97656.075110452031</v>
      </c>
      <c r="E106" s="317">
        <f>'Month'!E102+E105</f>
        <v>7741.023000178229</v>
      </c>
      <c r="F106" s="317">
        <f>'Month'!F102+F105</f>
        <v>78897.318666666659</v>
      </c>
      <c r="G106" s="317">
        <f>'Month'!G102+G105</f>
        <v>26772.977</v>
      </c>
      <c r="H106" s="317">
        <f>'Month'!H102+H105</f>
        <v>-33337.362719173681</v>
      </c>
      <c r="I106" s="317">
        <f>'Month'!I102+I105</f>
        <v>47676.404666666669</v>
      </c>
      <c r="J106" s="317">
        <f>'Month'!J102+J105</f>
        <v>76439.482525640924</v>
      </c>
      <c r="K106" s="317">
        <f>'Month'!K102+K105</f>
        <v>4447.937</v>
      </c>
      <c r="L106" s="317">
        <f>'Month'!L102+L105</f>
        <v>1860.971</v>
      </c>
      <c r="M106" s="317">
        <f>'Month'!M102+M105</f>
        <v>13869.755028493817</v>
      </c>
      <c r="N106" s="317">
        <f>'Month'!N102+N105</f>
        <v>21031.005888693249</v>
      </c>
      <c r="O106" s="317">
        <f>'Month'!O102+O105</f>
        <v>1797.667</v>
      </c>
      <c r="P106" s="314"/>
      <c r="Q106" s="314"/>
      <c r="R106" s="167"/>
      <c r="S106" s="167"/>
      <c r="T106" s="167"/>
      <c r="U106" s="167"/>
      <c r="V106" s="167"/>
      <c r="W106" s="167"/>
      <c r="X106" s="167"/>
      <c r="Y106" s="167"/>
      <c r="Z106" s="167"/>
      <c r="AA106" s="167"/>
      <c r="AB106" s="167"/>
      <c r="AC106" s="167"/>
      <c r="AD106" s="167"/>
      <c r="AE106" s="167"/>
      <c r="AF106" s="167"/>
      <c r="AG106" s="167"/>
      <c r="AH106" s="167"/>
      <c r="AI106" s="167"/>
    </row>
    <row r="107" ht="12.75" customHeight="1">
      <c r="A107" s="266">
        <v>2002</v>
      </c>
      <c r="B107" t="s" s="189">
        <v>99</v>
      </c>
      <c r="C107" s="317">
        <f>'Month'!C103+C106</f>
        <v>115944.2525444437</v>
      </c>
      <c r="D107" s="317">
        <f>'Month'!D103+D106</f>
        <v>107430.1925876456</v>
      </c>
      <c r="E107" s="317">
        <f>'Month'!E103+E106</f>
        <v>8514.059956798130</v>
      </c>
      <c r="F107" s="317">
        <f>'Month'!F103+F106</f>
        <v>85511.920999999988</v>
      </c>
      <c r="G107" s="317">
        <f>'Month'!G103+G106</f>
        <v>28544.005</v>
      </c>
      <c r="H107" s="317">
        <f>'Month'!H103+H106</f>
        <v>-38719.581427396828</v>
      </c>
      <c r="I107" s="317">
        <f>'Month'!I103+I106</f>
        <v>52041.526000000005</v>
      </c>
      <c r="J107" s="317">
        <f>'Month'!J103+J106</f>
        <v>85028.099758753320</v>
      </c>
      <c r="K107" s="317">
        <f>'Month'!K103+K106</f>
        <v>4926.389999999999</v>
      </c>
      <c r="L107" s="317">
        <f>'Month'!L103+L106</f>
        <v>2115.614</v>
      </c>
      <c r="M107" s="317">
        <f>'Month'!M103+M106</f>
        <v>14900.444498859986</v>
      </c>
      <c r="N107" s="317">
        <f>'Month'!N103+N106</f>
        <v>23444.2281675035</v>
      </c>
      <c r="O107" s="317">
        <f>'Month'!O103+O106</f>
        <v>1913.239</v>
      </c>
      <c r="P107" s="314"/>
      <c r="Q107" s="314"/>
      <c r="R107" s="167"/>
      <c r="S107" s="167"/>
      <c r="T107" s="167"/>
      <c r="U107" s="167"/>
      <c r="V107" s="167"/>
      <c r="W107" s="167"/>
      <c r="X107" s="167"/>
      <c r="Y107" s="167"/>
      <c r="Z107" s="167"/>
      <c r="AA107" s="167"/>
      <c r="AB107" s="167"/>
      <c r="AC107" s="167"/>
      <c r="AD107" s="167"/>
      <c r="AE107" s="167"/>
      <c r="AF107" s="167"/>
      <c r="AG107" s="167"/>
      <c r="AH107" s="167"/>
      <c r="AI107" s="167"/>
    </row>
    <row r="108" ht="12.75" customHeight="1">
      <c r="A108" s="190">
        <v>2003</v>
      </c>
      <c r="B108" t="s" s="189">
        <v>100</v>
      </c>
      <c r="C108" s="317">
        <f>'Month'!C104</f>
        <v>9816.012315086686</v>
      </c>
      <c r="D108" s="317">
        <f>'Month'!D104</f>
        <v>9012.325161906885</v>
      </c>
      <c r="E108" s="317">
        <f>'Month'!E104</f>
        <v>803.6871531797999</v>
      </c>
      <c r="F108" s="317">
        <f>'Month'!F104</f>
        <v>7235.128333333334</v>
      </c>
      <c r="G108" s="317">
        <f>'Month'!G104</f>
        <v>3205.184</v>
      </c>
      <c r="H108" s="317">
        <f>'Month'!H104</f>
        <v>-2850.609268413291</v>
      </c>
      <c r="I108" s="317">
        <f>'Month'!I104</f>
        <v>3524.103333333334</v>
      </c>
      <c r="J108" s="317">
        <f>'Month'!J104</f>
        <v>6358.051293243733</v>
      </c>
      <c r="K108" s="317">
        <f>'Month'!K104</f>
        <v>505.841</v>
      </c>
      <c r="L108" s="317">
        <f>'Month'!L104</f>
        <v>139.313</v>
      </c>
      <c r="M108" s="317">
        <f>'Month'!M104</f>
        <v>1590.373166219867</v>
      </c>
      <c r="N108" s="317">
        <f>'Month'!N104</f>
        <v>1973.562474722758</v>
      </c>
      <c r="O108" s="317">
        <f>'Month'!O104</f>
        <v>150.9457943214423</v>
      </c>
      <c r="P108" s="314"/>
      <c r="Q108" s="314"/>
      <c r="R108" s="167"/>
      <c r="S108" s="167"/>
      <c r="T108" s="167"/>
      <c r="U108" s="167"/>
      <c r="V108" s="167"/>
      <c r="W108" s="167"/>
      <c r="X108" s="167"/>
      <c r="Y108" s="167"/>
      <c r="Z108" s="167"/>
      <c r="AA108" s="167"/>
      <c r="AB108" s="167"/>
      <c r="AC108" s="167"/>
      <c r="AD108" s="167"/>
      <c r="AE108" s="167"/>
      <c r="AF108" s="167"/>
      <c r="AG108" s="167"/>
      <c r="AH108" s="167"/>
      <c r="AI108" s="167"/>
    </row>
    <row r="109" ht="12.75" customHeight="1">
      <c r="A109" s="266">
        <v>2003</v>
      </c>
      <c r="B109" t="s" s="189">
        <v>86</v>
      </c>
      <c r="C109" s="317">
        <f>'Month'!C105+C108</f>
        <v>18887.0901516586</v>
      </c>
      <c r="D109" s="317">
        <f>'Month'!D105+D108</f>
        <v>17336.343290487759</v>
      </c>
      <c r="E109" s="317">
        <f>'Month'!E105+E108</f>
        <v>1550.746861170840</v>
      </c>
      <c r="F109" s="317">
        <f>'Month'!F105+F108</f>
        <v>14069.089666666667</v>
      </c>
      <c r="G109" s="317">
        <f>'Month'!G105+G108</f>
        <v>5680.129000000001</v>
      </c>
      <c r="H109" s="317">
        <f>'Month'!H105+H108</f>
        <v>-5671.805784018266</v>
      </c>
      <c r="I109" s="317">
        <f>'Month'!I105+I108</f>
        <v>7489.238666666668</v>
      </c>
      <c r="J109" s="317">
        <f>'Month'!J105+J108</f>
        <v>12767.729136587306</v>
      </c>
      <c r="K109" s="317">
        <f>'Month'!K105+K108</f>
        <v>899.722</v>
      </c>
      <c r="L109" s="317">
        <f>'Month'!L105+L108</f>
        <v>314.515</v>
      </c>
      <c r="M109" s="317">
        <f>'Month'!M105+M108</f>
        <v>2975.878505248564</v>
      </c>
      <c r="N109" s="317">
        <f>'Month'!N105+N108</f>
        <v>3954.400819346190</v>
      </c>
      <c r="O109" s="317">
        <f>'Month'!O105+O108</f>
        <v>290.6581423849158</v>
      </c>
      <c r="P109" s="314"/>
      <c r="Q109" s="314"/>
      <c r="R109" s="167"/>
      <c r="S109" s="167"/>
      <c r="T109" s="167"/>
      <c r="U109" s="167"/>
      <c r="V109" s="167"/>
      <c r="W109" s="167"/>
      <c r="X109" s="167"/>
      <c r="Y109" s="167"/>
      <c r="Z109" s="167"/>
      <c r="AA109" s="167"/>
      <c r="AB109" s="167"/>
      <c r="AC109" s="167"/>
      <c r="AD109" s="167"/>
      <c r="AE109" s="167"/>
      <c r="AF109" s="167"/>
      <c r="AG109" s="167"/>
      <c r="AH109" s="167"/>
      <c r="AI109" s="167"/>
    </row>
    <row r="110" ht="12.75" customHeight="1">
      <c r="A110" s="190">
        <v>2003</v>
      </c>
      <c r="B110" t="s" s="189">
        <v>164</v>
      </c>
      <c r="C110" s="317">
        <f>'Month'!C106+C109</f>
        <v>28679.690599729824</v>
      </c>
      <c r="D110" s="317">
        <f>'Month'!D106+D109</f>
        <v>26339.362014891842</v>
      </c>
      <c r="E110" s="317">
        <f>'Month'!E106+E109</f>
        <v>2340.328584837980</v>
      </c>
      <c r="F110" s="317">
        <f>'Month'!F106+F109</f>
        <v>21873.132671655</v>
      </c>
      <c r="G110" s="317">
        <f>'Month'!G106+G109</f>
        <v>8268.426000000001</v>
      </c>
      <c r="H110" s="317">
        <f>'Month'!H106+H109</f>
        <v>-8417.460764402998</v>
      </c>
      <c r="I110" s="317">
        <f>'Month'!I106+I109</f>
        <v>12247.217671655</v>
      </c>
      <c r="J110" s="317">
        <f>'Month'!J106+J109</f>
        <v>19719.957421369778</v>
      </c>
      <c r="K110" s="317">
        <f>'Month'!K106+K109</f>
        <v>1357.489</v>
      </c>
      <c r="L110" s="317">
        <f>'Month'!L106+L109</f>
        <v>560.883</v>
      </c>
      <c r="M110" s="317">
        <f>'Month'!M106+M109</f>
        <v>4315.665627869641</v>
      </c>
      <c r="N110" s="317">
        <f>'Month'!N106+N109</f>
        <v>6056.992642557858</v>
      </c>
      <c r="O110" s="317">
        <f>'Month'!O106+O109</f>
        <v>456.5556413380181</v>
      </c>
      <c r="P110" s="314"/>
      <c r="Q110" s="314"/>
      <c r="R110" s="167"/>
      <c r="S110" s="167"/>
      <c r="T110" s="167"/>
      <c r="U110" s="167"/>
      <c r="V110" s="167"/>
      <c r="W110" s="167"/>
      <c r="X110" s="167"/>
      <c r="Y110" s="167"/>
      <c r="Z110" s="167"/>
      <c r="AA110" s="167"/>
      <c r="AB110" s="167"/>
      <c r="AC110" s="167"/>
      <c r="AD110" s="167"/>
      <c r="AE110" s="167"/>
      <c r="AF110" s="167"/>
      <c r="AG110" s="167"/>
      <c r="AH110" s="167"/>
      <c r="AI110" s="167"/>
    </row>
    <row r="111" ht="12.75" customHeight="1">
      <c r="A111" s="266">
        <v>2003</v>
      </c>
      <c r="B111" t="s" s="189">
        <v>165</v>
      </c>
      <c r="C111" s="317">
        <f>'Month'!C107+C110</f>
        <v>37645.980538726391</v>
      </c>
      <c r="D111" s="317">
        <f>'Month'!D107+D110</f>
        <v>34582.308150505007</v>
      </c>
      <c r="E111" s="317">
        <f>'Month'!E107+E110</f>
        <v>3063.672388221380</v>
      </c>
      <c r="F111" s="317">
        <f>'Month'!F107+F110</f>
        <v>29092.824671655</v>
      </c>
      <c r="G111" s="317">
        <f>'Month'!G107+G110</f>
        <v>11267.755</v>
      </c>
      <c r="H111" s="317">
        <f>'Month'!H107+H110</f>
        <v>-10858.256328588412</v>
      </c>
      <c r="I111" s="317">
        <f>'Month'!I107+I110</f>
        <v>15824.352671655</v>
      </c>
      <c r="J111" s="317">
        <f>'Month'!J107+J110</f>
        <v>25438.743648456111</v>
      </c>
      <c r="K111" s="317">
        <f>'Month'!K107+K110</f>
        <v>2000.717</v>
      </c>
      <c r="L111" s="317">
        <f>'Month'!L107+L110</f>
        <v>748.51</v>
      </c>
      <c r="M111" s="317">
        <f>'Month'!M107+M110</f>
        <v>5617.064460085874</v>
      </c>
      <c r="N111" s="317">
        <f>'Month'!N107+N110</f>
        <v>8113.136811873170</v>
      </c>
      <c r="O111" s="317">
        <f>'Month'!O107+O110</f>
        <v>614.5303727177671</v>
      </c>
      <c r="P111" s="314"/>
      <c r="Q111" s="314"/>
      <c r="R111" s="167"/>
      <c r="S111" s="167"/>
      <c r="T111" s="167"/>
      <c r="U111" s="167"/>
      <c r="V111" s="167"/>
      <c r="W111" s="167"/>
      <c r="X111" s="167"/>
      <c r="Y111" s="167"/>
      <c r="Z111" s="167"/>
      <c r="AA111" s="167"/>
      <c r="AB111" s="167"/>
      <c r="AC111" s="167"/>
      <c r="AD111" s="167"/>
      <c r="AE111" s="167"/>
      <c r="AF111" s="167"/>
      <c r="AG111" s="167"/>
      <c r="AH111" s="167"/>
      <c r="AI111" s="167"/>
    </row>
    <row r="112" ht="12.75" customHeight="1">
      <c r="A112" s="190">
        <v>2003</v>
      </c>
      <c r="B112" t="s" s="189">
        <v>156</v>
      </c>
      <c r="C112" s="317">
        <f>'Month'!C108+C111</f>
        <v>46401.434052026336</v>
      </c>
      <c r="D112" s="317">
        <f>'Month'!D108+D111</f>
        <v>42663.752344187953</v>
      </c>
      <c r="E112" s="317">
        <f>'Month'!E108+E111</f>
        <v>3737.681707838380</v>
      </c>
      <c r="F112" s="317">
        <f>'Month'!F108+F111</f>
        <v>36546.475671655</v>
      </c>
      <c r="G112" s="317">
        <f>'Month'!G108+G111</f>
        <v>14472.501</v>
      </c>
      <c r="H112" s="317">
        <f>'Month'!H108+H111</f>
        <v>-13331.980582753724</v>
      </c>
      <c r="I112" s="317">
        <f>'Month'!I108+I111</f>
        <v>19603.940671655</v>
      </c>
      <c r="J112" s="317">
        <f>'Month'!J108+J111</f>
        <v>30801.440594186446</v>
      </c>
      <c r="K112" s="317">
        <f>'Month'!K108+K111</f>
        <v>2470.034</v>
      </c>
      <c r="L112" s="317">
        <f>'Month'!L108+L111</f>
        <v>974.139</v>
      </c>
      <c r="M112" s="317">
        <f>'Month'!M108+M111</f>
        <v>6684.936890750458</v>
      </c>
      <c r="N112" s="317">
        <f>'Month'!N108+N111</f>
        <v>10315.312550972731</v>
      </c>
      <c r="O112" s="317">
        <f>'Month'!O108+O111</f>
        <v>782.3844603060845</v>
      </c>
      <c r="P112" s="314"/>
      <c r="Q112" s="314"/>
      <c r="R112" s="167"/>
      <c r="S112" s="167"/>
      <c r="T112" s="167"/>
      <c r="U112" s="167"/>
      <c r="V112" s="167"/>
      <c r="W112" s="167"/>
      <c r="X112" s="167"/>
      <c r="Y112" s="167"/>
      <c r="Z112" s="167"/>
      <c r="AA112" s="167"/>
      <c r="AB112" s="167"/>
      <c r="AC112" s="167"/>
      <c r="AD112" s="167"/>
      <c r="AE112" s="167"/>
      <c r="AF112" s="167"/>
      <c r="AG112" s="167"/>
      <c r="AH112" s="167"/>
      <c r="AI112" s="167"/>
    </row>
    <row r="113" ht="12.75" customHeight="1">
      <c r="A113" s="266">
        <v>2003</v>
      </c>
      <c r="B113" t="s" s="189">
        <v>166</v>
      </c>
      <c r="C113" s="317">
        <f>'Month'!C109+C112</f>
        <v>54705.191156337969</v>
      </c>
      <c r="D113" s="317">
        <f>'Month'!D109+D112</f>
        <v>50307.762172129187</v>
      </c>
      <c r="E113" s="317">
        <f>'Month'!E109+E112</f>
        <v>4397.428984208780</v>
      </c>
      <c r="F113" s="317">
        <f>'Month'!F109+F112</f>
        <v>43424.030820392094</v>
      </c>
      <c r="G113" s="317">
        <f>'Month'!G109+G112</f>
        <v>16822.238</v>
      </c>
      <c r="H113" s="317">
        <f>'Month'!H109+H112</f>
        <v>-15774.090439269934</v>
      </c>
      <c r="I113" s="317">
        <f>'Month'!I109+I112</f>
        <v>23641.0538203921</v>
      </c>
      <c r="J113" s="317">
        <f>'Month'!J109+J112</f>
        <v>36505.867447914978</v>
      </c>
      <c r="K113" s="317">
        <f>'Month'!K109+K112</f>
        <v>2960.739</v>
      </c>
      <c r="L113" s="317">
        <f>'Month'!L109+L112</f>
        <v>1190.208</v>
      </c>
      <c r="M113" s="317">
        <f>'Month'!M109+M112</f>
        <v>7641.564348603511</v>
      </c>
      <c r="N113" s="317">
        <f>'Month'!N109+N112</f>
        <v>12321.372160350560</v>
      </c>
      <c r="O113" s="317">
        <f>'Month'!O109+O112</f>
        <v>926.3837676321533</v>
      </c>
      <c r="P113" s="314"/>
      <c r="Q113" s="314"/>
      <c r="R113" s="167"/>
      <c r="S113" s="167"/>
      <c r="T113" s="167"/>
      <c r="U113" s="167"/>
      <c r="V113" s="167"/>
      <c r="W113" s="167"/>
      <c r="X113" s="167"/>
      <c r="Y113" s="167"/>
      <c r="Z113" s="167"/>
      <c r="AA113" s="167"/>
      <c r="AB113" s="167"/>
      <c r="AC113" s="167"/>
      <c r="AD113" s="167"/>
      <c r="AE113" s="167"/>
      <c r="AF113" s="167"/>
      <c r="AG113" s="167"/>
      <c r="AH113" s="167"/>
      <c r="AI113" s="167"/>
    </row>
    <row r="114" ht="12.75" customHeight="1">
      <c r="A114" s="190">
        <v>2003</v>
      </c>
      <c r="B114" t="s" s="189">
        <v>167</v>
      </c>
      <c r="C114" s="317">
        <f>'Month'!C110+C113</f>
        <v>63606.587305262008</v>
      </c>
      <c r="D114" s="317">
        <f>'Month'!D110+D113</f>
        <v>58498.978421334221</v>
      </c>
      <c r="E114" s="317">
        <f>'Month'!E110+E113</f>
        <v>5107.608883927780</v>
      </c>
      <c r="F114" s="317">
        <f>'Month'!F110+F113</f>
        <v>50875.0728203921</v>
      </c>
      <c r="G114" s="317">
        <f>'Month'!G110+G113</f>
        <v>19168.771</v>
      </c>
      <c r="H114" s="317">
        <f>'Month'!H110+H113</f>
        <v>-17713.902749060224</v>
      </c>
      <c r="I114" s="317">
        <f>'Month'!I110+I113</f>
        <v>28321.5648203921</v>
      </c>
      <c r="J114" s="317">
        <f>'Month'!J110+J113</f>
        <v>42794.680407464315</v>
      </c>
      <c r="K114" s="317">
        <f>'Month'!K110+K113</f>
        <v>3384.737</v>
      </c>
      <c r="L114" s="317">
        <f>'Month'!L110+L113</f>
        <v>1430.292</v>
      </c>
      <c r="M114" s="317">
        <f>'Month'!M110+M113</f>
        <v>8776.459381937375</v>
      </c>
      <c r="N114" s="317">
        <f>'Month'!N110+N113</f>
        <v>13971.691543925379</v>
      </c>
      <c r="O114" s="317">
        <f>'Month'!O110+O113</f>
        <v>1093.993090026392</v>
      </c>
      <c r="P114" s="314"/>
      <c r="Q114" s="314"/>
      <c r="R114" s="167"/>
      <c r="S114" s="167"/>
      <c r="T114" s="167"/>
      <c r="U114" s="167"/>
      <c r="V114" s="167"/>
      <c r="W114" s="167"/>
      <c r="X114" s="167"/>
      <c r="Y114" s="167"/>
      <c r="Z114" s="167"/>
      <c r="AA114" s="167"/>
      <c r="AB114" s="167"/>
      <c r="AC114" s="167"/>
      <c r="AD114" s="167"/>
      <c r="AE114" s="167"/>
      <c r="AF114" s="167"/>
      <c r="AG114" s="167"/>
      <c r="AH114" s="167"/>
      <c r="AI114" s="167"/>
    </row>
    <row r="115" ht="12.75" customHeight="1">
      <c r="A115" s="266">
        <v>2003</v>
      </c>
      <c r="B115" t="s" s="189">
        <v>168</v>
      </c>
      <c r="C115" s="317">
        <f>'Month'!C111+C114</f>
        <v>71638.646498171394</v>
      </c>
      <c r="D115" s="317">
        <f>'Month'!D111+D114</f>
        <v>65949.500570887394</v>
      </c>
      <c r="E115" s="317">
        <f>'Month'!E111+E114</f>
        <v>5689.145927283992</v>
      </c>
      <c r="F115" s="317">
        <f>'Month'!F111+F114</f>
        <v>57310.656797518532</v>
      </c>
      <c r="G115" s="317">
        <f>'Month'!G111+G114</f>
        <v>21205.659</v>
      </c>
      <c r="H115" s="317">
        <f>'Month'!H111+H114</f>
        <v>-19765.820222170452</v>
      </c>
      <c r="I115" s="317">
        <f>'Month'!I111+I114</f>
        <v>32231.2797553921</v>
      </c>
      <c r="J115" s="317">
        <f>'Month'!J111+J114</f>
        <v>48579.587504932460</v>
      </c>
      <c r="K115" s="317">
        <f>'Month'!K111+K114</f>
        <v>3873.718042126438</v>
      </c>
      <c r="L115" s="317">
        <f>'Month'!L111+L114</f>
        <v>1693.686689</v>
      </c>
      <c r="M115" s="317">
        <f>'Month'!M111+M114</f>
        <v>10170.220330989758</v>
      </c>
      <c r="N115" s="317">
        <f>'Month'!N111+N114</f>
        <v>15767.764156746285</v>
      </c>
      <c r="O115" s="317">
        <f>'Month'!O111+O114</f>
        <v>1221.802531313458</v>
      </c>
      <c r="P115" s="314"/>
      <c r="Q115" s="314"/>
      <c r="R115" s="167"/>
      <c r="S115" s="167"/>
      <c r="T115" s="167"/>
      <c r="U115" s="167"/>
      <c r="V115" s="167"/>
      <c r="W115" s="167"/>
      <c r="X115" s="167"/>
      <c r="Y115" s="167"/>
      <c r="Z115" s="167"/>
      <c r="AA115" s="167"/>
      <c r="AB115" s="167"/>
      <c r="AC115" s="167"/>
      <c r="AD115" s="167"/>
      <c r="AE115" s="167"/>
      <c r="AF115" s="167"/>
      <c r="AG115" s="167"/>
      <c r="AH115" s="167"/>
      <c r="AI115" s="167"/>
    </row>
    <row r="116" ht="12.75" customHeight="1">
      <c r="A116" s="190">
        <v>2003</v>
      </c>
      <c r="B116" t="s" s="189">
        <v>169</v>
      </c>
      <c r="C116" s="317">
        <f>'Month'!C112+C115</f>
        <v>79662.998387919128</v>
      </c>
      <c r="D116" s="317">
        <f>'Month'!D112+D115</f>
        <v>73411.001511548136</v>
      </c>
      <c r="E116" s="317">
        <f>'Month'!E112+E115</f>
        <v>6251.996876370992</v>
      </c>
      <c r="F116" s="317">
        <f>'Month'!F112+F115</f>
        <v>63779.963558088333</v>
      </c>
      <c r="G116" s="317">
        <f>'Month'!G112+G115</f>
        <v>22942.851</v>
      </c>
      <c r="H116" s="317">
        <f>'Month'!H112+H115</f>
        <v>-21174.810698278539</v>
      </c>
      <c r="I116" s="317">
        <f>'Month'!I112+I115</f>
        <v>36524.1565159619</v>
      </c>
      <c r="J116" s="317">
        <f>'Month'!J112+J115</f>
        <v>54657.561831535393</v>
      </c>
      <c r="K116" s="317">
        <f>'Month'!K112+K115</f>
        <v>4312.956042126439</v>
      </c>
      <c r="L116" s="317">
        <f>'Month'!L112+L115</f>
        <v>1877.933689</v>
      </c>
      <c r="M116" s="317">
        <f>'Month'!M112+M115</f>
        <v>11871.918120229571</v>
      </c>
      <c r="N116" s="317">
        <f>'Month'!N112+N115</f>
        <v>17348.345856061052</v>
      </c>
      <c r="O116" s="317">
        <f>'Month'!O112+O115</f>
        <v>1358.037754859980</v>
      </c>
      <c r="P116" s="314"/>
      <c r="Q116" s="314"/>
      <c r="R116" s="167"/>
      <c r="S116" s="167"/>
      <c r="T116" s="167"/>
      <c r="U116" s="167"/>
      <c r="V116" s="167"/>
      <c r="W116" s="167"/>
      <c r="X116" s="167"/>
      <c r="Y116" s="167"/>
      <c r="Z116" s="167"/>
      <c r="AA116" s="167"/>
      <c r="AB116" s="167"/>
      <c r="AC116" s="167"/>
      <c r="AD116" s="167"/>
      <c r="AE116" s="167"/>
      <c r="AF116" s="167"/>
      <c r="AG116" s="167"/>
      <c r="AH116" s="167"/>
      <c r="AI116" s="167"/>
    </row>
    <row r="117" ht="12.75" customHeight="1">
      <c r="A117" s="266">
        <v>2003</v>
      </c>
      <c r="B117" t="s" s="189">
        <v>170</v>
      </c>
      <c r="C117" s="317">
        <f>'Month'!C113+C116</f>
        <v>88628.408615662687</v>
      </c>
      <c r="D117" s="317">
        <f>'Month'!D113+D116</f>
        <v>81738.980275939190</v>
      </c>
      <c r="E117" s="317">
        <f>'Month'!E113+E116</f>
        <v>6889.428339723492</v>
      </c>
      <c r="F117" s="317">
        <f>'Month'!F113+F116</f>
        <v>70809.898224755</v>
      </c>
      <c r="G117" s="317">
        <f>'Month'!G113+G116</f>
        <v>25685.643</v>
      </c>
      <c r="H117" s="317">
        <f>'Month'!H113+H116</f>
        <v>-23334.761258730367</v>
      </c>
      <c r="I117" s="317">
        <f>'Month'!I113+I116</f>
        <v>40369.745182628569</v>
      </c>
      <c r="J117" s="317">
        <f>'Month'!J113+J116</f>
        <v>60780.032309833026</v>
      </c>
      <c r="K117" s="317">
        <f>'Month'!K113+K116</f>
        <v>4754.510042126439</v>
      </c>
      <c r="L117" s="317">
        <f>'Month'!L113+L116</f>
        <v>2015.094689</v>
      </c>
      <c r="M117" s="317">
        <f>'Month'!M113+M116</f>
        <v>13319.666687370569</v>
      </c>
      <c r="N117" s="317">
        <f>'Month'!N113+N116</f>
        <v>18983.556172022909</v>
      </c>
      <c r="O117" s="317">
        <f>'Month'!O113+O116</f>
        <v>1490.829593199527</v>
      </c>
      <c r="P117" s="321"/>
      <c r="Q117" s="321"/>
      <c r="R117" s="167"/>
      <c r="S117" s="167"/>
      <c r="T117" s="167"/>
      <c r="U117" s="167"/>
      <c r="V117" s="167"/>
      <c r="W117" s="167"/>
      <c r="X117" s="167"/>
      <c r="Y117" s="167"/>
      <c r="Z117" s="167"/>
      <c r="AA117" s="167"/>
      <c r="AB117" s="167"/>
      <c r="AC117" s="167"/>
      <c r="AD117" s="167"/>
      <c r="AE117" s="167"/>
      <c r="AF117" s="167"/>
      <c r="AG117" s="167"/>
      <c r="AH117" s="167"/>
      <c r="AI117" s="167"/>
    </row>
    <row r="118" ht="12.75" customHeight="1">
      <c r="A118" s="190">
        <v>2003</v>
      </c>
      <c r="B118" t="s" s="189">
        <v>171</v>
      </c>
      <c r="C118" s="317">
        <f>'Month'!C114+C117</f>
        <v>97057.138160719565</v>
      </c>
      <c r="D118" s="317">
        <f>'Month'!D114+D117</f>
        <v>89537.858077138473</v>
      </c>
      <c r="E118" s="317">
        <f>'Month'!E114+E117</f>
        <v>7519.280083581092</v>
      </c>
      <c r="F118" s="317">
        <f>'Month'!F114+F117</f>
        <v>78109.673309889011</v>
      </c>
      <c r="G118" s="317">
        <f>'Month'!G114+G117</f>
        <v>28287.507187325395</v>
      </c>
      <c r="H118" s="317">
        <f>'Month'!H114+H117</f>
        <v>-24803.015116452283</v>
      </c>
      <c r="I118" s="317">
        <f>'Month'!I114+I117</f>
        <v>44628.265080437181</v>
      </c>
      <c r="J118" s="317">
        <f>'Month'!J114+J117</f>
        <v>66349.101199436453</v>
      </c>
      <c r="K118" s="317">
        <f>'Month'!K114+K117</f>
        <v>5193.901042126438</v>
      </c>
      <c r="L118" s="317">
        <f>'Month'!L114+L117</f>
        <v>2179.605149021048</v>
      </c>
      <c r="M118" s="317">
        <f>'Month'!M114+M117</f>
        <v>14892.830025626155</v>
      </c>
      <c r="N118" s="317">
        <f>'Month'!N114+N117</f>
        <v>20989.304916184545</v>
      </c>
      <c r="O118" s="317">
        <f>'Month'!O114+O117</f>
        <v>1618.558316239904</v>
      </c>
      <c r="P118" s="314"/>
      <c r="Q118" s="314"/>
      <c r="R118" s="167"/>
      <c r="S118" s="167"/>
      <c r="T118" s="167"/>
      <c r="U118" s="167"/>
      <c r="V118" s="167"/>
      <c r="W118" s="167"/>
      <c r="X118" s="167"/>
      <c r="Y118" s="167"/>
      <c r="Z118" s="167"/>
      <c r="AA118" s="167"/>
      <c r="AB118" s="167"/>
      <c r="AC118" s="167"/>
      <c r="AD118" s="167"/>
      <c r="AE118" s="167"/>
      <c r="AF118" s="167"/>
      <c r="AG118" s="167"/>
      <c r="AH118" s="167"/>
      <c r="AI118" s="167"/>
    </row>
    <row r="119" ht="12.75" customHeight="1">
      <c r="A119" s="266">
        <v>2003</v>
      </c>
      <c r="B119" t="s" s="189">
        <v>99</v>
      </c>
      <c r="C119" s="317">
        <f>'Month'!C115+C118</f>
        <v>106072.932708994</v>
      </c>
      <c r="D119" s="317">
        <f>'Month'!D115+D118</f>
        <v>97834.921491821442</v>
      </c>
      <c r="E119" s="317">
        <f>'Month'!E115+E118</f>
        <v>8238.011217172572</v>
      </c>
      <c r="F119" s="317">
        <f>'Month'!F115+F118</f>
        <v>85006.164609822314</v>
      </c>
      <c r="G119" s="317">
        <f>'Month'!G115+G118</f>
        <v>30828.838342570751</v>
      </c>
      <c r="H119" s="317">
        <f>'Month'!H115+H118</f>
        <v>-27571.150333704521</v>
      </c>
      <c r="I119" s="317">
        <f>'Month'!I115+I118</f>
        <v>48588.917255125125</v>
      </c>
      <c r="J119" s="317">
        <f>'Month'!J115+J118</f>
        <v>72526.194046038465</v>
      </c>
      <c r="K119" s="317">
        <f>'Month'!K115+K118</f>
        <v>5588.409012126438</v>
      </c>
      <c r="L119" s="317">
        <f>'Month'!L115+L118</f>
        <v>2371.559399018290</v>
      </c>
      <c r="M119" s="317">
        <f>'Month'!M115+M118</f>
        <v>16472.136751586833</v>
      </c>
      <c r="N119" s="317">
        <f>'Month'!N115+N118</f>
        <v>23322.859907486145</v>
      </c>
      <c r="O119" s="317">
        <f>'Month'!O115+O118</f>
        <v>1764.041195689991</v>
      </c>
      <c r="P119" s="314"/>
      <c r="Q119" s="314"/>
      <c r="R119" s="167"/>
      <c r="S119" s="167"/>
      <c r="T119" s="167"/>
      <c r="U119" s="167"/>
      <c r="V119" s="167"/>
      <c r="W119" s="167"/>
      <c r="X119" s="167"/>
      <c r="Y119" s="167"/>
      <c r="Z119" s="167"/>
      <c r="AA119" s="167"/>
      <c r="AB119" s="167"/>
      <c r="AC119" s="167"/>
      <c r="AD119" s="167"/>
      <c r="AE119" s="167"/>
      <c r="AF119" s="167"/>
      <c r="AG119" s="167"/>
      <c r="AH119" s="167"/>
      <c r="AI119" s="167"/>
    </row>
    <row r="120" ht="12.75" customHeight="1">
      <c r="A120" s="190">
        <v>2004</v>
      </c>
      <c r="B120" t="s" s="189">
        <v>100</v>
      </c>
      <c r="C120" s="317">
        <f>'Month'!C116</f>
        <v>8798.104419940799</v>
      </c>
      <c r="D120" s="317">
        <f>'Month'!D116</f>
        <v>8099.741084302598</v>
      </c>
      <c r="E120" s="317">
        <f>'Month'!E116</f>
        <v>698.3633356381999</v>
      </c>
      <c r="F120" s="317">
        <f>'Month'!F116</f>
        <v>7584.212395565698</v>
      </c>
      <c r="G120" s="317">
        <f>'Month'!G116</f>
        <v>2579.250617977752</v>
      </c>
      <c r="H120" s="317">
        <f>'Month'!H116</f>
        <v>-1570.379611042214</v>
      </c>
      <c r="I120" s="317">
        <f>'Month'!I116</f>
        <v>4257.281727113901</v>
      </c>
      <c r="J120" s="317">
        <f>'Month'!J116</f>
        <v>5856.142610733467</v>
      </c>
      <c r="K120" s="317">
        <f>'Month'!K116</f>
        <v>747.6800504740451</v>
      </c>
      <c r="L120" s="317">
        <f>'Month'!L116</f>
        <v>136.0332828679839</v>
      </c>
      <c r="M120" s="317">
        <f>'Month'!M116</f>
        <v>1641.483928992131</v>
      </c>
      <c r="N120" s="317">
        <f>'Month'!N116</f>
        <v>2224.649424020840</v>
      </c>
      <c r="O120" s="317">
        <f>'Month'!O116</f>
        <v>137.5501419610948</v>
      </c>
      <c r="P120" s="314"/>
      <c r="Q120" s="314"/>
      <c r="R120" s="167"/>
      <c r="S120" s="167"/>
      <c r="T120" s="167"/>
      <c r="U120" s="167"/>
      <c r="V120" s="167"/>
      <c r="W120" s="167"/>
      <c r="X120" s="167"/>
      <c r="Y120" s="167"/>
      <c r="Z120" s="167"/>
      <c r="AA120" s="167"/>
      <c r="AB120" s="167"/>
      <c r="AC120" s="167"/>
      <c r="AD120" s="167"/>
      <c r="AE120" s="167"/>
      <c r="AF120" s="167"/>
      <c r="AG120" s="167"/>
      <c r="AH120" s="167"/>
      <c r="AI120" s="167"/>
    </row>
    <row r="121" ht="12.75" customHeight="1">
      <c r="A121" s="190">
        <v>2004</v>
      </c>
      <c r="B121" t="s" s="189">
        <v>86</v>
      </c>
      <c r="C121" s="317">
        <f>'Month'!C117+C120</f>
        <v>16565.770831753660</v>
      </c>
      <c r="D121" s="317">
        <f>'Month'!D117+D120</f>
        <v>15201.256764866008</v>
      </c>
      <c r="E121" s="317">
        <f>'Month'!E117+E120</f>
        <v>1364.514066887650</v>
      </c>
      <c r="F121" s="317">
        <f>'Month'!F117+F120</f>
        <v>14632.651474413960</v>
      </c>
      <c r="G121" s="317">
        <f>'Month'!G117+G120</f>
        <v>5110.061455322827</v>
      </c>
      <c r="H121" s="317">
        <f>'Month'!H117+H120</f>
        <v>-3191.930342893016</v>
      </c>
      <c r="I121" s="317">
        <f>'Month'!I117+I120</f>
        <v>8325.073866507302</v>
      </c>
      <c r="J121" s="317">
        <f>'Month'!J117+J120</f>
        <v>10733.309934748686</v>
      </c>
      <c r="K121" s="317">
        <f>'Month'!K117+K120</f>
        <v>1197.516152583831</v>
      </c>
      <c r="L121" s="317">
        <f>'Month'!L117+L120</f>
        <v>273.463352222563</v>
      </c>
      <c r="M121" s="317">
        <f>'Month'!M117+M120</f>
        <v>3012.679385086549</v>
      </c>
      <c r="N121" s="317">
        <f>'Month'!N117+N120</f>
        <v>4720.426460099450</v>
      </c>
      <c r="O121" s="317">
        <f>'Month'!O117+O120</f>
        <v>270.2641699221896</v>
      </c>
      <c r="P121" s="314"/>
      <c r="Q121" s="314"/>
      <c r="R121" s="167"/>
      <c r="S121" s="167"/>
      <c r="T121" s="167"/>
      <c r="U121" s="167"/>
      <c r="V121" s="167"/>
      <c r="W121" s="167"/>
      <c r="X121" s="167"/>
      <c r="Y121" s="167"/>
      <c r="Z121" s="167"/>
      <c r="AA121" s="167"/>
      <c r="AB121" s="167"/>
      <c r="AC121" s="167"/>
      <c r="AD121" s="167"/>
      <c r="AE121" s="167"/>
      <c r="AF121" s="167"/>
      <c r="AG121" s="167"/>
      <c r="AH121" s="167"/>
      <c r="AI121" s="167"/>
    </row>
    <row r="122" ht="12.75" customHeight="1">
      <c r="A122" s="190">
        <v>2004</v>
      </c>
      <c r="B122" t="s" s="189">
        <v>164</v>
      </c>
      <c r="C122" s="317">
        <f>'Month'!C118+C121</f>
        <v>25434.188713652446</v>
      </c>
      <c r="D122" s="317">
        <f>'Month'!D118+D121</f>
        <v>23314.658932843893</v>
      </c>
      <c r="E122" s="317">
        <f>'Month'!E118+E121</f>
        <v>2119.529780808550</v>
      </c>
      <c r="F122" s="317">
        <f>'Month'!F118+F121</f>
        <v>21938.502749381350</v>
      </c>
      <c r="G122" s="317">
        <f>'Month'!G118+G121</f>
        <v>6975.030994876292</v>
      </c>
      <c r="H122" s="317">
        <f>'Month'!H118+H121</f>
        <v>-5397.064905590370</v>
      </c>
      <c r="I122" s="317">
        <f>'Month'!I118+I121</f>
        <v>13357.1218744793</v>
      </c>
      <c r="J122" s="317">
        <f>'Month'!J118+J121</f>
        <v>17403.594029360851</v>
      </c>
      <c r="K122" s="317">
        <f>'Month'!K118+K121</f>
        <v>1606.349880025754</v>
      </c>
      <c r="L122" s="317">
        <f>'Month'!L118+L121</f>
        <v>384.5098280844185</v>
      </c>
      <c r="M122" s="317">
        <f>'Month'!M118+M121</f>
        <v>4668.227684133150</v>
      </c>
      <c r="N122" s="317">
        <f>'Month'!N118+N121</f>
        <v>7240.660486783310</v>
      </c>
      <c r="O122" s="317">
        <f>'Month'!O118+O121</f>
        <v>376.8142637831008</v>
      </c>
      <c r="P122" s="314"/>
      <c r="Q122" s="314"/>
      <c r="R122" s="167"/>
      <c r="S122" s="167"/>
      <c r="T122" s="167"/>
      <c r="U122" s="167"/>
      <c r="V122" s="167"/>
      <c r="W122" s="167"/>
      <c r="X122" s="167"/>
      <c r="Y122" s="167"/>
      <c r="Z122" s="167"/>
      <c r="AA122" s="167"/>
      <c r="AB122" s="167"/>
      <c r="AC122" s="167"/>
      <c r="AD122" s="167"/>
      <c r="AE122" s="167"/>
      <c r="AF122" s="167"/>
      <c r="AG122" s="167"/>
      <c r="AH122" s="167"/>
      <c r="AI122" s="167"/>
    </row>
    <row r="123" ht="12.75" customHeight="1">
      <c r="A123" s="190">
        <v>2004</v>
      </c>
      <c r="B123" t="s" s="189">
        <v>165</v>
      </c>
      <c r="C123" s="317">
        <f>'Month'!C119+C122</f>
        <v>33766.6607714508</v>
      </c>
      <c r="D123" s="317">
        <f>'Month'!D119+D122</f>
        <v>30939.731057478850</v>
      </c>
      <c r="E123" s="317">
        <f>'Month'!E119+E122</f>
        <v>2826.929713971950</v>
      </c>
      <c r="F123" s="317">
        <f>'Month'!F119+F122</f>
        <v>29683.267169215440</v>
      </c>
      <c r="G123" s="317">
        <f>'Month'!G119+G122</f>
        <v>9518.253214716713</v>
      </c>
      <c r="H123" s="317">
        <f>'Month'!H119+H122</f>
        <v>-6720.215074398297</v>
      </c>
      <c r="I123" s="317">
        <f>'Month'!I119+I122</f>
        <v>18135.985348711605</v>
      </c>
      <c r="J123" s="317">
        <f>'Month'!J119+J122</f>
        <v>22817.825612897919</v>
      </c>
      <c r="K123" s="317">
        <f>'Month'!K119+K122</f>
        <v>2029.028605787124</v>
      </c>
      <c r="L123" s="317">
        <f>'Month'!L119+L122</f>
        <v>459.0114681794786</v>
      </c>
      <c r="M123" s="317">
        <f>'Month'!M119+M122</f>
        <v>6136.504497595783</v>
      </c>
      <c r="N123" s="317">
        <f>'Month'!N119+N122</f>
        <v>9744.896445415410</v>
      </c>
      <c r="O123" s="317">
        <f>'Month'!O119+O122</f>
        <v>565.7710910575295</v>
      </c>
      <c r="P123" s="314"/>
      <c r="Q123" s="314"/>
      <c r="R123" s="167"/>
      <c r="S123" s="167"/>
      <c r="T123" s="167"/>
      <c r="U123" s="167"/>
      <c r="V123" s="167"/>
      <c r="W123" s="167"/>
      <c r="X123" s="167"/>
      <c r="Y123" s="167"/>
      <c r="Z123" s="167"/>
      <c r="AA123" s="167"/>
      <c r="AB123" s="167"/>
      <c r="AC123" s="167"/>
      <c r="AD123" s="167"/>
      <c r="AE123" s="167"/>
      <c r="AF123" s="167"/>
      <c r="AG123" s="167"/>
      <c r="AH123" s="167"/>
      <c r="AI123" s="167"/>
    </row>
    <row r="124" ht="12.75" customHeight="1">
      <c r="A124" s="190">
        <v>2004</v>
      </c>
      <c r="B124" t="s" s="189">
        <v>156</v>
      </c>
      <c r="C124" s="317">
        <f>'Month'!C120+C123</f>
        <v>41614.668357637456</v>
      </c>
      <c r="D124" s="317">
        <f>'Month'!D120+D123</f>
        <v>38151.052990858268</v>
      </c>
      <c r="E124" s="317">
        <f>'Month'!E120+E123</f>
        <v>3463.615366779190</v>
      </c>
      <c r="F124" s="317">
        <f>'Month'!F120+F123</f>
        <v>37055.117493965023</v>
      </c>
      <c r="G124" s="317">
        <f>'Month'!G120+G123</f>
        <v>11516.567322213485</v>
      </c>
      <c r="H124" s="317">
        <f>'Month'!H120+H123</f>
        <v>-7857.528581131857</v>
      </c>
      <c r="I124" s="317">
        <f>'Month'!I120+I123</f>
        <v>22950.970949772007</v>
      </c>
      <c r="J124" s="317">
        <f>'Month'!J120+J123</f>
        <v>28372.783141217329</v>
      </c>
      <c r="K124" s="317">
        <f>'Month'!K120+K123</f>
        <v>2587.579221979534</v>
      </c>
      <c r="L124" s="317">
        <f>'Month'!L120+L123</f>
        <v>550.9494681794786</v>
      </c>
      <c r="M124" s="317">
        <f>'Month'!M120+M123</f>
        <v>7643.893063972961</v>
      </c>
      <c r="N124" s="317">
        <f>'Month'!N120+N123</f>
        <v>12116.239207459550</v>
      </c>
      <c r="O124" s="317">
        <f>'Month'!O120+O123</f>
        <v>772.6291544891317</v>
      </c>
      <c r="P124" s="314"/>
      <c r="Q124" s="314"/>
      <c r="R124" s="167"/>
      <c r="S124" s="167"/>
      <c r="T124" s="167"/>
      <c r="U124" s="167"/>
      <c r="V124" s="167"/>
      <c r="W124" s="167"/>
      <c r="X124" s="167"/>
      <c r="Y124" s="167"/>
      <c r="Z124" s="167"/>
      <c r="AA124" s="167"/>
      <c r="AB124" s="167"/>
      <c r="AC124" s="167"/>
      <c r="AD124" s="167"/>
      <c r="AE124" s="167"/>
      <c r="AF124" s="167"/>
      <c r="AG124" s="167"/>
      <c r="AH124" s="167"/>
      <c r="AI124" s="167"/>
    </row>
    <row r="125" ht="12.75" customHeight="1">
      <c r="A125" s="190">
        <v>2004</v>
      </c>
      <c r="B125" t="s" s="189">
        <v>166</v>
      </c>
      <c r="C125" s="317">
        <f>'Month'!C121+C124</f>
        <v>49779.433529706548</v>
      </c>
      <c r="D125" s="317">
        <f>'Month'!D121+D124</f>
        <v>45634.066097715979</v>
      </c>
      <c r="E125" s="317">
        <f>'Month'!E121+E124</f>
        <v>4145.367431990569</v>
      </c>
      <c r="F125" s="317">
        <f>'Month'!F121+F124</f>
        <v>44448.924327802968</v>
      </c>
      <c r="G125" s="317">
        <f>'Month'!G121+G124</f>
        <v>13819.923891274861</v>
      </c>
      <c r="H125" s="317">
        <f>'Month'!H121+H124</f>
        <v>-9000.502497050678</v>
      </c>
      <c r="I125" s="317">
        <f>'Month'!I121+I124</f>
        <v>27421.133468802007</v>
      </c>
      <c r="J125" s="317">
        <f>'Month'!J121+J124</f>
        <v>33816.011175438980</v>
      </c>
      <c r="K125" s="317">
        <f>'Month'!K121+K124</f>
        <v>3207.8669677261</v>
      </c>
      <c r="L125" s="317">
        <f>'Month'!L121+L124</f>
        <v>616.0353581794786</v>
      </c>
      <c r="M125" s="317">
        <f>'Month'!M121+M124</f>
        <v>9300.056519419641</v>
      </c>
      <c r="N125" s="317">
        <f>'Month'!N121+N124</f>
        <v>14497.512919379969</v>
      </c>
      <c r="O125" s="317">
        <f>'Month'!O121+O124</f>
        <v>969.0411992976035</v>
      </c>
      <c r="P125" s="314"/>
      <c r="Q125" s="314"/>
      <c r="R125" s="167"/>
      <c r="S125" s="167"/>
      <c r="T125" s="167"/>
      <c r="U125" s="167"/>
      <c r="V125" s="167"/>
      <c r="W125" s="167"/>
      <c r="X125" s="167"/>
      <c r="Y125" s="167"/>
      <c r="Z125" s="167"/>
      <c r="AA125" s="167"/>
      <c r="AB125" s="167"/>
      <c r="AC125" s="167"/>
      <c r="AD125" s="167"/>
      <c r="AE125" s="167"/>
      <c r="AF125" s="167"/>
      <c r="AG125" s="167"/>
      <c r="AH125" s="167"/>
      <c r="AI125" s="167"/>
    </row>
    <row r="126" ht="12.75" customHeight="1">
      <c r="A126" s="190">
        <v>2004</v>
      </c>
      <c r="B126" t="s" s="189">
        <v>167</v>
      </c>
      <c r="C126" s="317">
        <f>'Month'!C122+C125</f>
        <v>57980.5788104275</v>
      </c>
      <c r="D126" s="317">
        <f>'Month'!D122+D125</f>
        <v>53163.905377151830</v>
      </c>
      <c r="E126" s="317">
        <f>'Month'!E122+E125</f>
        <v>4816.673433275670</v>
      </c>
      <c r="F126" s="317">
        <f>'Month'!F122+F125</f>
        <v>52611.246607095716</v>
      </c>
      <c r="G126" s="317">
        <f>'Month'!G122+G125</f>
        <v>15935.306039067025</v>
      </c>
      <c r="H126" s="317">
        <f>'Month'!H122+H125</f>
        <v>-9752.128247116107</v>
      </c>
      <c r="I126" s="317">
        <f>'Month'!I122+I125</f>
        <v>32769.466484066841</v>
      </c>
      <c r="J126" s="317">
        <f>'Month'!J122+J125</f>
        <v>39548.908810067580</v>
      </c>
      <c r="K126" s="317">
        <f>'Month'!K122+K125</f>
        <v>3906.474083961853</v>
      </c>
      <c r="L126" s="317">
        <f>'Month'!L122+L125</f>
        <v>741.3955671794786</v>
      </c>
      <c r="M126" s="317">
        <f>'Month'!M122+M125</f>
        <v>10933.206845913615</v>
      </c>
      <c r="N126" s="317">
        <f>'Month'!N122+N125</f>
        <v>17070.971283811359</v>
      </c>
      <c r="O126" s="317">
        <f>'Month'!O122+O125</f>
        <v>1170.268902502137</v>
      </c>
      <c r="P126" s="314"/>
      <c r="Q126" s="314"/>
      <c r="R126" s="167"/>
      <c r="S126" s="167"/>
      <c r="T126" s="167"/>
      <c r="U126" s="167"/>
      <c r="V126" s="167"/>
      <c r="W126" s="167"/>
      <c r="X126" s="167"/>
      <c r="Y126" s="167"/>
      <c r="Z126" s="167"/>
      <c r="AA126" s="167"/>
      <c r="AB126" s="167"/>
      <c r="AC126" s="167"/>
      <c r="AD126" s="167"/>
      <c r="AE126" s="167"/>
      <c r="AF126" s="167"/>
      <c r="AG126" s="167"/>
      <c r="AH126" s="167"/>
      <c r="AI126" s="167"/>
    </row>
    <row r="127" ht="12.75" customHeight="1">
      <c r="A127" s="190">
        <v>2004</v>
      </c>
      <c r="B127" t="s" s="189">
        <v>168</v>
      </c>
      <c r="C127" s="317">
        <f>'Month'!C123+C126</f>
        <v>65173.8617150252</v>
      </c>
      <c r="D127" s="317">
        <f>'Month'!D123+D126</f>
        <v>59807.661187678154</v>
      </c>
      <c r="E127" s="317">
        <f>'Month'!E123+E126</f>
        <v>5366.200527347050</v>
      </c>
      <c r="F127" s="317">
        <f>'Month'!F123+F126</f>
        <v>59011.455265971672</v>
      </c>
      <c r="G127" s="317">
        <f>'Month'!G123+G126</f>
        <v>17438.662332058364</v>
      </c>
      <c r="H127" s="317">
        <f>'Month'!H123+H126</f>
        <v>-11621.631861720223</v>
      </c>
      <c r="I127" s="317">
        <f>'Month'!I123+I126</f>
        <v>37112.855332180872</v>
      </c>
      <c r="J127" s="317">
        <f>'Month'!J123+J126</f>
        <v>44936.567970784461</v>
      </c>
      <c r="K127" s="317">
        <f>'Month'!K123+K126</f>
        <v>4459.937601732437</v>
      </c>
      <c r="L127" s="317">
        <f>'Month'!L123+L126</f>
        <v>809.2732061794786</v>
      </c>
      <c r="M127" s="317">
        <f>'Month'!M123+M126</f>
        <v>12129.123429489220</v>
      </c>
      <c r="N127" s="317">
        <f>'Month'!N123+N126</f>
        <v>19577.707048158820</v>
      </c>
      <c r="O127" s="317">
        <f>'Month'!O123+O126</f>
        <v>1364.441794706670</v>
      </c>
      <c r="P127" s="314"/>
      <c r="Q127" s="314"/>
      <c r="R127" s="167"/>
      <c r="S127" s="167"/>
      <c r="T127" s="167"/>
      <c r="U127" s="167"/>
      <c r="V127" s="167"/>
      <c r="W127" s="167"/>
      <c r="X127" s="167"/>
      <c r="Y127" s="167"/>
      <c r="Z127" s="167"/>
      <c r="AA127" s="167"/>
      <c r="AB127" s="167"/>
      <c r="AC127" s="167"/>
      <c r="AD127" s="167"/>
      <c r="AE127" s="167"/>
      <c r="AF127" s="167"/>
      <c r="AG127" s="167"/>
      <c r="AH127" s="167"/>
      <c r="AI127" s="167"/>
    </row>
    <row r="128" ht="12.75" customHeight="1">
      <c r="A128" s="190">
        <v>2004</v>
      </c>
      <c r="B128" t="s" s="189">
        <v>169</v>
      </c>
      <c r="C128" s="317">
        <f>'Month'!C124+C127</f>
        <v>71856.929474414472</v>
      </c>
      <c r="D128" s="317">
        <f>'Month'!D124+D127</f>
        <v>66008.787640574388</v>
      </c>
      <c r="E128" s="317">
        <f>'Month'!E124+E127</f>
        <v>5848.141833840089</v>
      </c>
      <c r="F128" s="317">
        <f>'Month'!F124+F127</f>
        <v>67146.4630451229</v>
      </c>
      <c r="G128" s="317">
        <f>'Month'!G124+G127</f>
        <v>20074.233727058363</v>
      </c>
      <c r="H128" s="317">
        <f>'Month'!H124+H127</f>
        <v>-10841.189301904556</v>
      </c>
      <c r="I128" s="317">
        <f>'Month'!I124+I127</f>
        <v>41870.363344729</v>
      </c>
      <c r="J128" s="317">
        <f>'Month'!J124+J127</f>
        <v>48629.8412179035</v>
      </c>
      <c r="K128" s="317">
        <f>'Month'!K124+K127</f>
        <v>5201.865973335529</v>
      </c>
      <c r="L128" s="317">
        <f>'Month'!L124+L127</f>
        <v>897.6060931794786</v>
      </c>
      <c r="M128" s="317">
        <f>'Month'!M124+M127</f>
        <v>13812.424759970490</v>
      </c>
      <c r="N128" s="317">
        <f>'Month'!N124+N127</f>
        <v>22198.396068856611</v>
      </c>
      <c r="O128" s="317">
        <f>'Month'!O124+O127</f>
        <v>1552.749541393247</v>
      </c>
      <c r="P128" s="314"/>
      <c r="Q128" s="314"/>
      <c r="R128" s="167"/>
      <c r="S128" s="167"/>
      <c r="T128" s="167"/>
      <c r="U128" s="167"/>
      <c r="V128" s="167"/>
      <c r="W128" s="167"/>
      <c r="X128" s="167"/>
      <c r="Y128" s="167"/>
      <c r="Z128" s="167"/>
      <c r="AA128" s="167"/>
      <c r="AB128" s="167"/>
      <c r="AC128" s="167"/>
      <c r="AD128" s="167"/>
      <c r="AE128" s="167"/>
      <c r="AF128" s="167"/>
      <c r="AG128" s="167"/>
      <c r="AH128" s="167"/>
      <c r="AI128" s="167"/>
    </row>
    <row r="129" ht="12.75" customHeight="1">
      <c r="A129" s="190">
        <v>2004</v>
      </c>
      <c r="B129" t="s" s="189">
        <v>170</v>
      </c>
      <c r="C129" s="317">
        <f>'Month'!C125+C128</f>
        <v>79319.622474261210</v>
      </c>
      <c r="D129" s="317">
        <f>'Month'!D125+D128</f>
        <v>72785.322005010865</v>
      </c>
      <c r="E129" s="317">
        <f>'Month'!E125+E128</f>
        <v>6534.300469250349</v>
      </c>
      <c r="F129" s="317">
        <f>'Month'!F125+F128</f>
        <v>74228.704634257854</v>
      </c>
      <c r="G129" s="317">
        <f>'Month'!G125+G128</f>
        <v>22159.412727058363</v>
      </c>
      <c r="H129" s="317">
        <f>'Month'!H125+H128</f>
        <v>-12034.478337676339</v>
      </c>
      <c r="I129" s="317">
        <f>'Month'!I125+I128</f>
        <v>46335.025011354606</v>
      </c>
      <c r="J129" s="317">
        <f>'Month'!J125+J128</f>
        <v>53531.311472540452</v>
      </c>
      <c r="K129" s="317">
        <f>'Month'!K125+K128</f>
        <v>5734.266895844885</v>
      </c>
      <c r="L129" s="317">
        <f>'Month'!L125+L128</f>
        <v>1017.590046179479</v>
      </c>
      <c r="M129" s="317">
        <f>'Month'!M125+M128</f>
        <v>15365.120400539015</v>
      </c>
      <c r="N129" s="317">
        <f>'Month'!N125+N128</f>
        <v>24919.989126694920</v>
      </c>
      <c r="O129" s="317">
        <f>'Month'!O125+O128</f>
        <v>1741.307527672295</v>
      </c>
      <c r="P129" s="321"/>
      <c r="Q129" s="321"/>
      <c r="R129" s="167"/>
      <c r="S129" s="167"/>
      <c r="T129" s="167"/>
      <c r="U129" s="167"/>
      <c r="V129" s="167"/>
      <c r="W129" s="167"/>
      <c r="X129" s="167"/>
      <c r="Y129" s="167"/>
      <c r="Z129" s="167"/>
      <c r="AA129" s="167"/>
      <c r="AB129" s="167"/>
      <c r="AC129" s="167"/>
      <c r="AD129" s="167"/>
      <c r="AE129" s="167"/>
      <c r="AF129" s="167"/>
      <c r="AG129" s="167"/>
      <c r="AH129" s="167"/>
      <c r="AI129" s="167"/>
    </row>
    <row r="130" ht="12.75" customHeight="1">
      <c r="A130" s="190">
        <v>2004</v>
      </c>
      <c r="B130" t="s" s="189">
        <v>171</v>
      </c>
      <c r="C130" s="317">
        <f>'Month'!C126+C129</f>
        <v>87176.615243402106</v>
      </c>
      <c r="D130" s="317">
        <f>'Month'!D126+D129</f>
        <v>79984.235182718607</v>
      </c>
      <c r="E130" s="317">
        <f>'Month'!E126+E129</f>
        <v>7192.380060683509</v>
      </c>
      <c r="F130" s="317">
        <f>'Month'!F126+F129</f>
        <v>82626.683782864216</v>
      </c>
      <c r="G130" s="317">
        <f>'Month'!G126+G129</f>
        <v>25221.086727058362</v>
      </c>
      <c r="H130" s="317">
        <f>'Month'!H126+H129</f>
        <v>-12372.6703395636</v>
      </c>
      <c r="I130" s="317">
        <f>'Month'!I126+I129</f>
        <v>51267.315423300606</v>
      </c>
      <c r="J130" s="317">
        <f>'Month'!J126+J129</f>
        <v>57866.593001136906</v>
      </c>
      <c r="K130" s="317">
        <f>'Month'!K126+K129</f>
        <v>6138.281632505254</v>
      </c>
      <c r="L130" s="317">
        <f>'Month'!L126+L129</f>
        <v>1076.017540101560</v>
      </c>
      <c r="M130" s="317">
        <f>'Month'!M126+M129</f>
        <v>16845.709748405316</v>
      </c>
      <c r="N130" s="317">
        <f>'Month'!N126+N129</f>
        <v>27681.366602536320</v>
      </c>
      <c r="O130" s="317">
        <f>'Month'!O126+O129</f>
        <v>1915.606447288619</v>
      </c>
      <c r="P130" s="314"/>
      <c r="Q130" s="314"/>
      <c r="R130" s="167"/>
      <c r="S130" s="167"/>
      <c r="T130" s="167"/>
      <c r="U130" s="167"/>
      <c r="V130" s="167"/>
      <c r="W130" s="167"/>
      <c r="X130" s="167"/>
      <c r="Y130" s="167"/>
      <c r="Z130" s="167"/>
      <c r="AA130" s="167"/>
      <c r="AB130" s="167"/>
      <c r="AC130" s="167"/>
      <c r="AD130" s="167"/>
      <c r="AE130" s="167"/>
      <c r="AF130" s="167"/>
      <c r="AG130" s="167"/>
      <c r="AH130" s="167"/>
      <c r="AI130" s="167"/>
    </row>
    <row r="131" ht="12.75" customHeight="1">
      <c r="A131" s="190">
        <v>2004</v>
      </c>
      <c r="B131" t="s" s="189">
        <v>99</v>
      </c>
      <c r="C131" s="317">
        <f>'Month'!C127+C130</f>
        <v>95374.015400863806</v>
      </c>
      <c r="D131" s="317">
        <f>'Month'!D127+D130</f>
        <v>87516.430920413753</v>
      </c>
      <c r="E131" s="317">
        <f>'Month'!E127+E130</f>
        <v>7857.584480450069</v>
      </c>
      <c r="F131" s="317">
        <f>'Month'!F127+F130</f>
        <v>90021.987808959937</v>
      </c>
      <c r="G131" s="317">
        <f>'Month'!G127+G130</f>
        <v>27505.206742471884</v>
      </c>
      <c r="H131" s="317">
        <f>'Month'!H127+H130</f>
        <v>-13937.053358136849</v>
      </c>
      <c r="I131" s="317">
        <f>'Month'!I127+I130</f>
        <v>55858.078433982810</v>
      </c>
      <c r="J131" s="317">
        <f>'Month'!J127+J130</f>
        <v>63412.830951208758</v>
      </c>
      <c r="K131" s="317">
        <f>'Month'!K127+K130</f>
        <v>6658.702632505255</v>
      </c>
      <c r="L131" s="317">
        <f>'Month'!L127+L130</f>
        <v>1091.161247547170</v>
      </c>
      <c r="M131" s="317">
        <f>'Month'!M127+M130</f>
        <v>18544.730766813762</v>
      </c>
      <c r="N131" s="317">
        <f>'Month'!N127+N130</f>
        <v>30494.572992682748</v>
      </c>
      <c r="O131" s="317">
        <f>'Month'!O127+O130</f>
        <v>2085.416096639645</v>
      </c>
      <c r="P131" s="314"/>
      <c r="Q131" s="314"/>
      <c r="R131" s="167"/>
      <c r="S131" s="167"/>
      <c r="T131" s="167"/>
      <c r="U131" s="167"/>
      <c r="V131" s="167"/>
      <c r="W131" s="167"/>
      <c r="X131" s="167"/>
      <c r="Y131" s="167"/>
      <c r="Z131" s="167"/>
      <c r="AA131" s="167"/>
      <c r="AB131" s="167"/>
      <c r="AC131" s="167"/>
      <c r="AD131" s="167"/>
      <c r="AE131" s="167"/>
      <c r="AF131" s="167"/>
      <c r="AG131" s="167"/>
      <c r="AH131" s="167"/>
      <c r="AI131" s="167"/>
    </row>
    <row r="132" ht="12.75" customHeight="1">
      <c r="A132" s="190">
        <v>2005</v>
      </c>
      <c r="B132" t="s" s="189">
        <v>100</v>
      </c>
      <c r="C132" s="317">
        <f>'Month'!C128</f>
        <v>7799.953111318617</v>
      </c>
      <c r="D132" s="317">
        <f>'Month'!D128</f>
        <v>7036.228746713737</v>
      </c>
      <c r="E132" s="317">
        <f>'Month'!E128</f>
        <v>763.7243646048801</v>
      </c>
      <c r="F132" s="317">
        <f>'Month'!F128</f>
        <v>8119.074107088373</v>
      </c>
      <c r="G132" s="317">
        <f>'Month'!G128</f>
        <v>3235.666627870441</v>
      </c>
      <c r="H132" s="317">
        <f>'Month'!H128</f>
        <v>-1153.506558999155</v>
      </c>
      <c r="I132" s="317">
        <f>'Month'!I128</f>
        <v>4499.726999999999</v>
      </c>
      <c r="J132" s="317">
        <f>'Month'!J128</f>
        <v>4800.527701066280</v>
      </c>
      <c r="K132" s="317">
        <f>'Month'!K128</f>
        <v>383.6804792179337</v>
      </c>
      <c r="L132" s="317">
        <f>'Month'!L128</f>
        <v>111.0447893148394</v>
      </c>
      <c r="M132" s="317">
        <f>'Month'!M128</f>
        <v>1503.648336970107</v>
      </c>
      <c r="N132" s="317">
        <f>'Month'!N128</f>
        <v>2628.989884806075</v>
      </c>
      <c r="O132" s="317">
        <f>'Month'!O128</f>
        <v>147.014994</v>
      </c>
      <c r="P132" s="314"/>
      <c r="Q132" s="314"/>
      <c r="R132" s="167"/>
      <c r="S132" s="167"/>
      <c r="T132" s="167"/>
      <c r="U132" s="167"/>
      <c r="V132" s="167"/>
      <c r="W132" s="167"/>
      <c r="X132" s="167"/>
      <c r="Y132" s="167"/>
      <c r="Z132" s="167"/>
      <c r="AA132" s="167"/>
      <c r="AB132" s="167"/>
      <c r="AC132" s="167"/>
      <c r="AD132" s="167"/>
      <c r="AE132" s="167"/>
      <c r="AF132" s="167"/>
      <c r="AG132" s="167"/>
      <c r="AH132" s="167"/>
      <c r="AI132" s="167"/>
    </row>
    <row r="133" ht="12.75" customHeight="1">
      <c r="A133" s="190">
        <v>2005</v>
      </c>
      <c r="B133" t="s" s="189">
        <v>86</v>
      </c>
      <c r="C133" s="317">
        <f>'Month'!C129+C132</f>
        <v>14835.920172396352</v>
      </c>
      <c r="D133" s="317">
        <f>'Month'!D129+D132</f>
        <v>13395.100640572662</v>
      </c>
      <c r="E133" s="317">
        <f>'Month'!E129+E132</f>
        <v>1440.819531823690</v>
      </c>
      <c r="F133" s="317">
        <f>'Month'!F129+F132</f>
        <v>14464.747205021562</v>
      </c>
      <c r="G133" s="317">
        <f>'Month'!G129+G132</f>
        <v>5417.177303188240</v>
      </c>
      <c r="H133" s="317">
        <f>'Month'!H129+H132</f>
        <v>-1159.250486931182</v>
      </c>
      <c r="I133" s="317">
        <f>'Month'!I129+I132</f>
        <v>8229.767</v>
      </c>
      <c r="J133" s="317">
        <f>'Month'!J129+J132</f>
        <v>8955.227719489490</v>
      </c>
      <c r="K133" s="317">
        <f>'Month'!K129+K132</f>
        <v>817.8029018333219</v>
      </c>
      <c r="L133" s="317">
        <f>'Month'!L129+L132</f>
        <v>313.0397893148394</v>
      </c>
      <c r="M133" s="317">
        <f>'Month'!M129+M132</f>
        <v>3726.528946152374</v>
      </c>
      <c r="N133" s="317">
        <f>'Month'!N129+N132</f>
        <v>4665.081826112547</v>
      </c>
      <c r="O133" s="317">
        <f>'Month'!O129+O132</f>
        <v>298.903994</v>
      </c>
      <c r="P133" s="314"/>
      <c r="Q133" s="314"/>
      <c r="R133" s="167"/>
      <c r="S133" s="167"/>
      <c r="T133" s="167"/>
      <c r="U133" s="167"/>
      <c r="V133" s="167"/>
      <c r="W133" s="167"/>
      <c r="X133" s="167"/>
      <c r="Y133" s="167"/>
      <c r="Z133" s="167"/>
      <c r="AA133" s="167"/>
      <c r="AB133" s="167"/>
      <c r="AC133" s="167"/>
      <c r="AD133" s="167"/>
      <c r="AE133" s="167"/>
      <c r="AF133" s="167"/>
      <c r="AG133" s="167"/>
      <c r="AH133" s="167"/>
      <c r="AI133" s="167"/>
    </row>
    <row r="134" ht="12.75" customHeight="1">
      <c r="A134" s="190">
        <v>2005</v>
      </c>
      <c r="B134" t="s" s="189">
        <v>164</v>
      </c>
      <c r="C134" s="317">
        <f>'Month'!C130+C133</f>
        <v>22714.075736935174</v>
      </c>
      <c r="D134" s="317">
        <f>'Month'!D130+D133</f>
        <v>20545.927113925882</v>
      </c>
      <c r="E134" s="317">
        <f>'Month'!E130+E133</f>
        <v>2168.148623009290</v>
      </c>
      <c r="F134" s="317">
        <f>'Month'!F130+F133</f>
        <v>21215.319351184233</v>
      </c>
      <c r="G134" s="317">
        <f>'Month'!G130+G133</f>
        <v>7521.480437169547</v>
      </c>
      <c r="H134" s="317">
        <f>'Month'!H130+H133</f>
        <v>-2743.070199829979</v>
      </c>
      <c r="I134" s="317">
        <f>'Month'!I130+I133</f>
        <v>12468.674</v>
      </c>
      <c r="J134" s="317">
        <f>'Month'!J130+J133</f>
        <v>14045.355394504892</v>
      </c>
      <c r="K134" s="317">
        <f>'Month'!K130+K133</f>
        <v>1225.164914014686</v>
      </c>
      <c r="L134" s="317">
        <f>'Month'!L130+L133</f>
        <v>507.7330682072874</v>
      </c>
      <c r="M134" s="317">
        <f>'Month'!M130+M133</f>
        <v>5513.038255463282</v>
      </c>
      <c r="N134" s="317">
        <f>'Month'!N130+N133</f>
        <v>7396.858906595768</v>
      </c>
      <c r="O134" s="317">
        <f>'Month'!O130+O133</f>
        <v>465.630994</v>
      </c>
      <c r="P134" s="314"/>
      <c r="Q134" s="314"/>
      <c r="R134" s="167"/>
      <c r="S134" s="167"/>
      <c r="T134" s="167"/>
      <c r="U134" s="167"/>
      <c r="V134" s="167"/>
      <c r="W134" s="167"/>
      <c r="X134" s="167"/>
      <c r="Y134" s="167"/>
      <c r="Z134" s="167"/>
      <c r="AA134" s="167"/>
      <c r="AB134" s="167"/>
      <c r="AC134" s="167"/>
      <c r="AD134" s="167"/>
      <c r="AE134" s="167"/>
      <c r="AF134" s="167"/>
      <c r="AG134" s="167"/>
      <c r="AH134" s="167"/>
      <c r="AI134" s="167"/>
    </row>
    <row r="135" ht="12.75" customHeight="1">
      <c r="A135" s="190">
        <v>2005</v>
      </c>
      <c r="B135" t="s" s="189">
        <v>165</v>
      </c>
      <c r="C135" s="317">
        <f>'Month'!C131+C134</f>
        <v>30194.421102834836</v>
      </c>
      <c r="D135" s="317">
        <f>'Month'!D131+D134</f>
        <v>27333.973158121342</v>
      </c>
      <c r="E135" s="317">
        <f>'Month'!E131+E134</f>
        <v>2860.447944713490</v>
      </c>
      <c r="F135" s="317">
        <f>'Month'!F131+F134</f>
        <v>28286.637142046588</v>
      </c>
      <c r="G135" s="317">
        <f>'Month'!G131+G134</f>
        <v>9346.652315747420</v>
      </c>
      <c r="H135" s="317">
        <f>'Month'!H131+H134</f>
        <v>-2752.001511211864</v>
      </c>
      <c r="I135" s="317">
        <f>'Month'!I131+I134</f>
        <v>16974.779</v>
      </c>
      <c r="J135" s="317">
        <f>'Month'!J131+J134</f>
        <v>18951.574325772293</v>
      </c>
      <c r="K135" s="317">
        <f>'Month'!K131+K134</f>
        <v>1965.205826299169</v>
      </c>
      <c r="L135" s="317">
        <f>'Month'!L131+L134</f>
        <v>592.9949168298808</v>
      </c>
      <c r="M135" s="317">
        <f>'Month'!M131+M134</f>
        <v>7333.342848192588</v>
      </c>
      <c r="N135" s="317">
        <f>'Month'!N131+N134</f>
        <v>9480.759943101446</v>
      </c>
      <c r="O135" s="317">
        <f>'Month'!O131+O134</f>
        <v>635.2769940000001</v>
      </c>
      <c r="P135" s="314"/>
      <c r="Q135" s="314"/>
      <c r="R135" s="167"/>
      <c r="S135" s="167"/>
      <c r="T135" s="167"/>
      <c r="U135" s="167"/>
      <c r="V135" s="167"/>
      <c r="W135" s="167"/>
      <c r="X135" s="167"/>
      <c r="Y135" s="167"/>
      <c r="Z135" s="167"/>
      <c r="AA135" s="167"/>
      <c r="AB135" s="167"/>
      <c r="AC135" s="167"/>
      <c r="AD135" s="167"/>
      <c r="AE135" s="167"/>
      <c r="AF135" s="167"/>
      <c r="AG135" s="167"/>
      <c r="AH135" s="167"/>
      <c r="AI135" s="167"/>
    </row>
    <row r="136" ht="12.75" customHeight="1">
      <c r="A136" s="190">
        <v>2005</v>
      </c>
      <c r="B136" t="s" s="189">
        <v>156</v>
      </c>
      <c r="C136" s="317">
        <f>'Month'!C132+C135</f>
        <v>37824.090108298311</v>
      </c>
      <c r="D136" s="317">
        <f>'Month'!D132+D135</f>
        <v>34283.435988955556</v>
      </c>
      <c r="E136" s="317">
        <f>'Month'!E132+E135</f>
        <v>3540.654119342750</v>
      </c>
      <c r="F136" s="317">
        <f>'Month'!F132+F135</f>
        <v>35924.018415219020</v>
      </c>
      <c r="G136" s="317">
        <f>'Month'!G132+G135</f>
        <v>11525.969599728238</v>
      </c>
      <c r="H136" s="317">
        <f>'Month'!H132+H135</f>
        <v>-3238.489373679484</v>
      </c>
      <c r="I136" s="317">
        <f>'Month'!I132+I135</f>
        <v>21911.787</v>
      </c>
      <c r="J136" s="317">
        <f>'Month'!J132+J135</f>
        <v>24292.443628414905</v>
      </c>
      <c r="K136" s="317">
        <f>'Month'!K132+K135</f>
        <v>2486.261815490782</v>
      </c>
      <c r="L136" s="317">
        <f>'Month'!L132+L135</f>
        <v>646.634357422874</v>
      </c>
      <c r="M136" s="317">
        <f>'Month'!M132+M135</f>
        <v>9091.987365390078</v>
      </c>
      <c r="N136" s="317">
        <f>'Month'!N132+N135</f>
        <v>11789.447568722568</v>
      </c>
      <c r="O136" s="317">
        <f>'Month'!O132+O135</f>
        <v>823.634994</v>
      </c>
      <c r="P136" s="314"/>
      <c r="Q136" s="314"/>
      <c r="R136" s="167"/>
      <c r="S136" s="167"/>
      <c r="T136" s="167"/>
      <c r="U136" s="167"/>
      <c r="V136" s="167"/>
      <c r="W136" s="167"/>
      <c r="X136" s="167"/>
      <c r="Y136" s="167"/>
      <c r="Z136" s="167"/>
      <c r="AA136" s="167"/>
      <c r="AB136" s="167"/>
      <c r="AC136" s="167"/>
      <c r="AD136" s="167"/>
      <c r="AE136" s="167"/>
      <c r="AF136" s="167"/>
      <c r="AG136" s="167"/>
      <c r="AH136" s="167"/>
      <c r="AI136" s="167"/>
    </row>
    <row r="137" ht="12.75" customHeight="1">
      <c r="A137" s="190">
        <v>2005</v>
      </c>
      <c r="B137" t="s" s="189">
        <v>166</v>
      </c>
      <c r="C137" s="317">
        <f>'Month'!C133+C136</f>
        <v>44704.0520781473</v>
      </c>
      <c r="D137" s="317">
        <f>'Month'!D133+D136</f>
        <v>40617.089031746742</v>
      </c>
      <c r="E137" s="317">
        <f>'Month'!E133+E136</f>
        <v>4086.963046400550</v>
      </c>
      <c r="F137" s="317">
        <f>'Month'!F133+F136</f>
        <v>42963.995999406747</v>
      </c>
      <c r="G137" s="317">
        <f>'Month'!G133+G136</f>
        <v>13473.899503176086</v>
      </c>
      <c r="H137" s="317">
        <f>'Month'!H133+H136</f>
        <v>-3802.756996321895</v>
      </c>
      <c r="I137" s="317">
        <f>'Month'!I133+I136</f>
        <v>26364.699</v>
      </c>
      <c r="J137" s="317">
        <f>'Month'!J133+J136</f>
        <v>29081.8333293437</v>
      </c>
      <c r="K137" s="317">
        <f>'Month'!K133+K136</f>
        <v>3125.397496230663</v>
      </c>
      <c r="L137" s="317">
        <f>'Month'!L133+L136</f>
        <v>814.082702246913</v>
      </c>
      <c r="M137" s="317">
        <f>'Month'!M133+M136</f>
        <v>10989.693183063708</v>
      </c>
      <c r="N137" s="317">
        <f>'Month'!N133+N136</f>
        <v>14386.630644025649</v>
      </c>
      <c r="O137" s="317">
        <f>'Month'!O133+O136</f>
        <v>998.9779940000001</v>
      </c>
      <c r="P137" s="314"/>
      <c r="Q137" s="314"/>
      <c r="R137" s="167"/>
      <c r="S137" s="167"/>
      <c r="T137" s="167"/>
      <c r="U137" s="167"/>
      <c r="V137" s="167"/>
      <c r="W137" s="167"/>
      <c r="X137" s="167"/>
      <c r="Y137" s="167"/>
      <c r="Z137" s="167"/>
      <c r="AA137" s="167"/>
      <c r="AB137" s="167"/>
      <c r="AC137" s="167"/>
      <c r="AD137" s="167"/>
      <c r="AE137" s="167"/>
      <c r="AF137" s="167"/>
      <c r="AG137" s="167"/>
      <c r="AH137" s="167"/>
      <c r="AI137" s="167"/>
    </row>
    <row r="138" ht="12.75" customHeight="1">
      <c r="A138" s="190">
        <v>2005</v>
      </c>
      <c r="B138" t="s" s="189">
        <v>167</v>
      </c>
      <c r="C138" s="317">
        <f>'Month'!C134+C137</f>
        <v>51764.066610334652</v>
      </c>
      <c r="D138" s="317">
        <f>'Month'!D134+D137</f>
        <v>47100.0765430321</v>
      </c>
      <c r="E138" s="317">
        <f>'Month'!E134+E137</f>
        <v>4663.990067302550</v>
      </c>
      <c r="F138" s="317">
        <f>'Month'!F134+F137</f>
        <v>50615.429456536767</v>
      </c>
      <c r="G138" s="317">
        <f>'Month'!G134+G137</f>
        <v>15906.628526501674</v>
      </c>
      <c r="H138" s="317">
        <f>'Month'!H134+H137</f>
        <v>-4114.719489589468</v>
      </c>
      <c r="I138" s="317">
        <f>'Month'!I134+I137</f>
        <v>30856.799</v>
      </c>
      <c r="J138" s="317">
        <f>'Month'!J134+J137</f>
        <v>33665.9570930273</v>
      </c>
      <c r="K138" s="317">
        <f>'Month'!K134+K137</f>
        <v>3852.001930035093</v>
      </c>
      <c r="L138" s="317">
        <f>'Month'!L134+L137</f>
        <v>967.6862357070379</v>
      </c>
      <c r="M138" s="317">
        <f>'Month'!M134+M137</f>
        <v>12712.9218540403</v>
      </c>
      <c r="N138" s="317">
        <f>'Month'!N134+N137</f>
        <v>16902.798944930517</v>
      </c>
      <c r="O138" s="317">
        <f>'Month'!O134+O137</f>
        <v>1185.60801</v>
      </c>
      <c r="P138" s="314"/>
      <c r="Q138" s="314"/>
      <c r="R138" s="167"/>
      <c r="S138" s="167"/>
      <c r="T138" s="167"/>
      <c r="U138" s="167"/>
      <c r="V138" s="167"/>
      <c r="W138" s="167"/>
      <c r="X138" s="167"/>
      <c r="Y138" s="167"/>
      <c r="Z138" s="167"/>
      <c r="AA138" s="167"/>
      <c r="AB138" s="167"/>
      <c r="AC138" s="167"/>
      <c r="AD138" s="167"/>
      <c r="AE138" s="167"/>
      <c r="AF138" s="167"/>
      <c r="AG138" s="167"/>
      <c r="AH138" s="167"/>
      <c r="AI138" s="167"/>
    </row>
    <row r="139" ht="12.75" customHeight="1">
      <c r="A139" s="190">
        <v>2005</v>
      </c>
      <c r="B139" t="s" s="189">
        <v>168</v>
      </c>
      <c r="C139" s="317">
        <f>'Month'!C135+C138</f>
        <v>57618.7186660451</v>
      </c>
      <c r="D139" s="317">
        <f>'Month'!D135+D138</f>
        <v>52445.899885146340</v>
      </c>
      <c r="E139" s="317">
        <f>'Month'!E135+E138</f>
        <v>5172.818780898750</v>
      </c>
      <c r="F139" s="317">
        <f>'Month'!F135+F138</f>
        <v>57938.292548328129</v>
      </c>
      <c r="G139" s="317">
        <f>'Month'!G135+G138</f>
        <v>17968.6186560709</v>
      </c>
      <c r="H139" s="317">
        <f>'Month'!H135+H138</f>
        <v>-2599.068966297373</v>
      </c>
      <c r="I139" s="317">
        <f>'Month'!I135+I138</f>
        <v>35579.087</v>
      </c>
      <c r="J139" s="317">
        <f>'Month'!J135+J138</f>
        <v>36724.5478798117</v>
      </c>
      <c r="K139" s="317">
        <f>'Month'!K135+K138</f>
        <v>4390.586892257230</v>
      </c>
      <c r="L139" s="317">
        <f>'Month'!L135+L138</f>
        <v>1133.457860592665</v>
      </c>
      <c r="M139" s="317">
        <f>'Month'!M135+M138</f>
        <v>14627.665599352436</v>
      </c>
      <c r="N139" s="317">
        <f>'Month'!N135+N138</f>
        <v>19338.402717502668</v>
      </c>
      <c r="O139" s="317">
        <f>'Month'!O135+O138</f>
        <v>1381.78001</v>
      </c>
      <c r="P139" s="314"/>
      <c r="Q139" s="314"/>
      <c r="R139" s="167"/>
      <c r="S139" s="167"/>
      <c r="T139" s="167"/>
      <c r="U139" s="167"/>
      <c r="V139" s="167"/>
      <c r="W139" s="167"/>
      <c r="X139" s="167"/>
      <c r="Y139" s="167"/>
      <c r="Z139" s="167"/>
      <c r="AA139" s="167"/>
      <c r="AB139" s="167"/>
      <c r="AC139" s="167"/>
      <c r="AD139" s="167"/>
      <c r="AE139" s="167"/>
      <c r="AF139" s="167"/>
      <c r="AG139" s="167"/>
      <c r="AH139" s="167"/>
      <c r="AI139" s="167"/>
    </row>
    <row r="140" ht="12.75" customHeight="1">
      <c r="A140" s="190">
        <v>2005</v>
      </c>
      <c r="B140" t="s" s="189">
        <v>169</v>
      </c>
      <c r="C140" s="317">
        <f>'Month'!C136+C139</f>
        <v>64011.5581245163</v>
      </c>
      <c r="D140" s="317">
        <f>'Month'!D136+D139</f>
        <v>58279.764697583822</v>
      </c>
      <c r="E140" s="317">
        <f>'Month'!E136+E139</f>
        <v>5731.793426932471</v>
      </c>
      <c r="F140" s="317">
        <f>'Month'!F136+F139</f>
        <v>65020.312527408736</v>
      </c>
      <c r="G140" s="317">
        <f>'Month'!G136+G139</f>
        <v>19978.635159761223</v>
      </c>
      <c r="H140" s="317">
        <f>'Month'!H136+H139</f>
        <v>-1454.032799503091</v>
      </c>
      <c r="I140" s="317">
        <f>'Month'!I136+I139</f>
        <v>40020.487</v>
      </c>
      <c r="J140" s="317">
        <f>'Month'!J136+J139</f>
        <v>39983.278795187027</v>
      </c>
      <c r="K140" s="317">
        <f>'Month'!K136+K139</f>
        <v>5021.190367647516</v>
      </c>
      <c r="L140" s="317">
        <f>'Month'!L136+L139</f>
        <v>1318.355813353504</v>
      </c>
      <c r="M140" s="317">
        <f>'Month'!M136+M139</f>
        <v>16648.679363062511</v>
      </c>
      <c r="N140" s="317">
        <f>'Month'!N136+N139</f>
        <v>21842.754921672586</v>
      </c>
      <c r="O140" s="317">
        <f>'Month'!O136+O139</f>
        <v>1565.088367</v>
      </c>
      <c r="P140" s="314"/>
      <c r="Q140" s="314"/>
      <c r="R140" s="167"/>
      <c r="S140" s="167"/>
      <c r="T140" s="167"/>
      <c r="U140" s="167"/>
      <c r="V140" s="167"/>
      <c r="W140" s="167"/>
      <c r="X140" s="167"/>
      <c r="Y140" s="167"/>
      <c r="Z140" s="167"/>
      <c r="AA140" s="167"/>
      <c r="AB140" s="167"/>
      <c r="AC140" s="167"/>
      <c r="AD140" s="167"/>
      <c r="AE140" s="167"/>
      <c r="AF140" s="167"/>
      <c r="AG140" s="167"/>
      <c r="AH140" s="167"/>
      <c r="AI140" s="167"/>
    </row>
    <row r="141" ht="12.75" customHeight="1">
      <c r="A141" s="190">
        <v>2005</v>
      </c>
      <c r="B141" t="s" s="189">
        <v>170</v>
      </c>
      <c r="C141" s="317">
        <f>'Month'!C137+C140</f>
        <v>71145.6802644441</v>
      </c>
      <c r="D141" s="317">
        <f>'Month'!D137+D140</f>
        <v>64797.478542246026</v>
      </c>
      <c r="E141" s="317">
        <f>'Month'!E137+E140</f>
        <v>6348.201722198070</v>
      </c>
      <c r="F141" s="317">
        <f>'Month'!F137+F140</f>
        <v>72555.394311403550</v>
      </c>
      <c r="G141" s="317">
        <f>'Month'!G137+G140</f>
        <v>22373.942995984671</v>
      </c>
      <c r="H141" s="317">
        <f>'Month'!H137+H140</f>
        <v>-1438.044009979731</v>
      </c>
      <c r="I141" s="317">
        <f>'Month'!I137+I140</f>
        <v>44505.487</v>
      </c>
      <c r="J141" s="317">
        <f>'Month'!J137+J140</f>
        <v>44086.981080335128</v>
      </c>
      <c r="K141" s="317">
        <f>'Month'!K137+K140</f>
        <v>5675.964315418882</v>
      </c>
      <c r="L141" s="317">
        <f>'Month'!L137+L140</f>
        <v>1520.410098621834</v>
      </c>
      <c r="M141" s="317">
        <f>'Month'!M137+M140</f>
        <v>18515.377447076415</v>
      </c>
      <c r="N141" s="317">
        <f>'Month'!N137+N140</f>
        <v>24527.481593518067</v>
      </c>
      <c r="O141" s="317">
        <f>'Month'!O137+O140</f>
        <v>1743.177799</v>
      </c>
      <c r="P141" s="321"/>
      <c r="Q141" s="321"/>
      <c r="R141" s="167"/>
      <c r="S141" s="167"/>
      <c r="T141" s="167"/>
      <c r="U141" s="167"/>
      <c r="V141" s="167"/>
      <c r="W141" s="167"/>
      <c r="X141" s="167"/>
      <c r="Y141" s="167"/>
      <c r="Z141" s="167"/>
      <c r="AA141" s="167"/>
      <c r="AB141" s="167"/>
      <c r="AC141" s="167"/>
      <c r="AD141" s="167"/>
      <c r="AE141" s="167"/>
      <c r="AF141" s="167"/>
      <c r="AG141" s="167"/>
      <c r="AH141" s="167"/>
      <c r="AI141" s="167"/>
    </row>
    <row r="142" ht="12.75" customHeight="1">
      <c r="A142" s="190">
        <v>2005</v>
      </c>
      <c r="B142" t="s" s="189">
        <v>171</v>
      </c>
      <c r="C142" s="317">
        <f>'Month'!C138+C141</f>
        <v>77680.773634875921</v>
      </c>
      <c r="D142" s="317">
        <f>'Month'!D138+D141</f>
        <v>70726.373620742655</v>
      </c>
      <c r="E142" s="317">
        <f>'Month'!E138+E141</f>
        <v>6954.400014133251</v>
      </c>
      <c r="F142" s="317">
        <f>'Month'!F138+F141</f>
        <v>78849.970094792909</v>
      </c>
      <c r="G142" s="317">
        <f>'Month'!G138+G141</f>
        <v>24342.639819443750</v>
      </c>
      <c r="H142" s="317">
        <f>'Month'!H138+H141</f>
        <v>-1581.882120944930</v>
      </c>
      <c r="I142" s="317">
        <f>'Month'!I138+I141</f>
        <v>48319.487</v>
      </c>
      <c r="J142" s="317">
        <f>'Month'!J138+J141</f>
        <v>47559.650815263660</v>
      </c>
      <c r="K142" s="317">
        <f>'Month'!K138+K141</f>
        <v>6187.843275349160</v>
      </c>
      <c r="L142" s="317">
        <f>'Month'!L138+L141</f>
        <v>1762.180900406209</v>
      </c>
      <c r="M142" s="317">
        <f>'Month'!M138+M141</f>
        <v>20364.099582878152</v>
      </c>
      <c r="N142" s="317">
        <f>'Month'!N138+N141</f>
        <v>27131.480263502373</v>
      </c>
      <c r="O142" s="317">
        <f>'Month'!O138+O141</f>
        <v>1899.924372</v>
      </c>
      <c r="P142" s="314"/>
      <c r="Q142" s="314"/>
      <c r="R142" s="167"/>
      <c r="S142" s="167"/>
      <c r="T142" s="167"/>
      <c r="U142" s="167"/>
      <c r="V142" s="167"/>
      <c r="W142" s="167"/>
      <c r="X142" s="167"/>
      <c r="Y142" s="167"/>
      <c r="Z142" s="167"/>
      <c r="AA142" s="167"/>
      <c r="AB142" s="167"/>
      <c r="AC142" s="167"/>
      <c r="AD142" s="167"/>
      <c r="AE142" s="167"/>
      <c r="AF142" s="167"/>
      <c r="AG142" s="167"/>
      <c r="AH142" s="167"/>
      <c r="AI142" s="167"/>
    </row>
    <row r="143" ht="12.75" customHeight="1">
      <c r="A143" s="190">
        <v>2005</v>
      </c>
      <c r="B143" t="s" s="189">
        <v>99</v>
      </c>
      <c r="C143" s="317">
        <f>'Month'!C139+C142</f>
        <v>84721.128701905982</v>
      </c>
      <c r="D143" s="317">
        <f>'Month'!D139+D142</f>
        <v>77178.506686712644</v>
      </c>
      <c r="E143" s="317">
        <f>'Month'!E139+E142</f>
        <v>7542.622015193330</v>
      </c>
      <c r="F143" s="317">
        <f>'Month'!F139+F142</f>
        <v>85809.978536268827</v>
      </c>
      <c r="G143" s="317">
        <f>'Month'!G139+G142</f>
        <v>26924.845507686907</v>
      </c>
      <c r="H143" s="317">
        <f>'Month'!H139+H142</f>
        <v>-2454.702039474135</v>
      </c>
      <c r="I143" s="317">
        <f>'Month'!I139+I142</f>
        <v>52210.487</v>
      </c>
      <c r="J143" s="317">
        <f>'Month'!J139+J142</f>
        <v>52106.895655100743</v>
      </c>
      <c r="K143" s="317">
        <f>'Month'!K139+K142</f>
        <v>6674.646028581918</v>
      </c>
      <c r="L143" s="317">
        <f>'Month'!L139+L142</f>
        <v>1991.817404386906</v>
      </c>
      <c r="M143" s="317">
        <f>'Month'!M139+M142</f>
        <v>22480.787351646712</v>
      </c>
      <c r="N143" s="317">
        <f>'Month'!N139+N142</f>
        <v>29721.909360215119</v>
      </c>
      <c r="O143" s="317">
        <f>'Month'!O139+O142</f>
        <v>2054.882239</v>
      </c>
      <c r="P143" s="314"/>
      <c r="Q143" s="314"/>
      <c r="R143" s="167"/>
      <c r="S143" s="167"/>
      <c r="T143" s="167"/>
      <c r="U143" s="167"/>
      <c r="V143" s="167"/>
      <c r="W143" s="167"/>
      <c r="X143" s="167"/>
      <c r="Y143" s="167"/>
      <c r="Z143" s="167"/>
      <c r="AA143" s="167"/>
      <c r="AB143" s="167"/>
      <c r="AC143" s="167"/>
      <c r="AD143" s="167"/>
      <c r="AE143" s="167"/>
      <c r="AF143" s="167"/>
      <c r="AG143" s="167"/>
      <c r="AH143" s="167"/>
      <c r="AI143" s="167"/>
    </row>
    <row r="144" ht="12.75" customHeight="1">
      <c r="A144" s="190">
        <v>2006</v>
      </c>
      <c r="B144" t="s" s="189">
        <v>100</v>
      </c>
      <c r="C144" s="317">
        <f>'Month'!C140</f>
        <v>7398.445427386707</v>
      </c>
      <c r="D144" s="317">
        <f>'Month'!D140</f>
        <v>6756.865080416607</v>
      </c>
      <c r="E144" s="317">
        <f>'Month'!E140</f>
        <v>641.5803469701</v>
      </c>
      <c r="F144" s="317">
        <f>'Month'!F140</f>
        <v>7477.322731612336</v>
      </c>
      <c r="G144" s="317">
        <f>'Month'!G140</f>
        <v>2909.115021401090</v>
      </c>
      <c r="H144" s="317">
        <f>'Month'!H140</f>
        <v>115.6134040585002</v>
      </c>
      <c r="I144" s="317">
        <f>'Month'!I140</f>
        <v>3909.5583316884</v>
      </c>
      <c r="J144" s="317">
        <f>'Month'!J140</f>
        <v>4340.560032665450</v>
      </c>
      <c r="K144" s="317">
        <f>'Month'!K140</f>
        <v>658.6493785228454</v>
      </c>
      <c r="L144" s="317">
        <f>'Month'!L140</f>
        <v>200.4956759540287</v>
      </c>
      <c r="M144" s="317">
        <f>'Month'!M140</f>
        <v>2169.025259351751</v>
      </c>
      <c r="N144" s="317">
        <f>'Month'!N140</f>
        <v>2080.563856885016</v>
      </c>
      <c r="O144" s="317">
        <f>'Month'!O140</f>
        <v>182.6535686666667</v>
      </c>
      <c r="P144" s="314"/>
      <c r="Q144" s="314"/>
      <c r="R144" s="167"/>
      <c r="S144" s="167"/>
      <c r="T144" s="167"/>
      <c r="U144" s="167"/>
      <c r="V144" s="167"/>
      <c r="W144" s="167"/>
      <c r="X144" s="167"/>
      <c r="Y144" s="167"/>
      <c r="Z144" s="167"/>
      <c r="AA144" s="167"/>
      <c r="AB144" s="167"/>
      <c r="AC144" s="167"/>
      <c r="AD144" s="167"/>
      <c r="AE144" s="167"/>
      <c r="AF144" s="167"/>
      <c r="AG144" s="167"/>
      <c r="AH144" s="167"/>
      <c r="AI144" s="167"/>
    </row>
    <row r="145" ht="12.75" customHeight="1">
      <c r="A145" s="190">
        <v>2006</v>
      </c>
      <c r="B145" t="s" s="189">
        <v>86</v>
      </c>
      <c r="C145" s="317">
        <f>'Month'!C141+C144</f>
        <v>13894.4332257698</v>
      </c>
      <c r="D145" s="317">
        <f>'Month'!D141+D144</f>
        <v>12671.2428746817</v>
      </c>
      <c r="E145" s="317">
        <f>'Month'!E141+E144</f>
        <v>1223.1903510881</v>
      </c>
      <c r="F145" s="317">
        <f>'Month'!F141+F144</f>
        <v>13933.600275017168</v>
      </c>
      <c r="G145" s="317">
        <f>'Month'!G141+G144</f>
        <v>5093.432559773089</v>
      </c>
      <c r="H145" s="317">
        <f>'Month'!H141+H144</f>
        <v>620.799858284845</v>
      </c>
      <c r="I145" s="317">
        <f>'Month'!I141+I144</f>
        <v>7675.894895387901</v>
      </c>
      <c r="J145" s="317">
        <f>'Month'!J141+J144</f>
        <v>7990.167611631250</v>
      </c>
      <c r="K145" s="317">
        <f>'Month'!K141+K144</f>
        <v>1164.272819856179</v>
      </c>
      <c r="L145" s="317">
        <f>'Month'!L141+L144</f>
        <v>399.5491432873621</v>
      </c>
      <c r="M145" s="317">
        <f>'Month'!M141+M144</f>
        <v>4452.146443844556</v>
      </c>
      <c r="N145" s="317">
        <f>'Month'!N141+N144</f>
        <v>4281.797545885178</v>
      </c>
      <c r="O145" s="317">
        <f>'Month'!O141+O144</f>
        <v>336.6293713333333</v>
      </c>
      <c r="P145" s="314"/>
      <c r="Q145" s="314"/>
      <c r="R145" s="167"/>
      <c r="S145" s="167"/>
      <c r="T145" s="167"/>
      <c r="U145" s="167"/>
      <c r="V145" s="167"/>
      <c r="W145" s="167"/>
      <c r="X145" s="167"/>
      <c r="Y145" s="167"/>
      <c r="Z145" s="167"/>
      <c r="AA145" s="167"/>
      <c r="AB145" s="167"/>
      <c r="AC145" s="167"/>
      <c r="AD145" s="167"/>
      <c r="AE145" s="167"/>
      <c r="AF145" s="167"/>
      <c r="AG145" s="167"/>
      <c r="AH145" s="167"/>
      <c r="AI145" s="167"/>
    </row>
    <row r="146" ht="12.75" customHeight="1">
      <c r="A146" s="190">
        <v>2006</v>
      </c>
      <c r="B146" t="s" s="189">
        <v>164</v>
      </c>
      <c r="C146" s="317">
        <f>'Month'!C142+C145</f>
        <v>20878.213936680055</v>
      </c>
      <c r="D146" s="317">
        <f>'Month'!D142+D145</f>
        <v>19027.85657762</v>
      </c>
      <c r="E146" s="317">
        <f>'Month'!E142+E145</f>
        <v>1850.357359060050</v>
      </c>
      <c r="F146" s="317">
        <f>'Month'!F142+F145</f>
        <v>21207.090075894514</v>
      </c>
      <c r="G146" s="317">
        <f>'Month'!G142+G145</f>
        <v>7049.3530452656</v>
      </c>
      <c r="H146" s="317">
        <f>'Month'!H142+H145</f>
        <v>662.8956433605181</v>
      </c>
      <c r="I146" s="317">
        <f>'Month'!I142+I145</f>
        <v>12385.7398774394</v>
      </c>
      <c r="J146" s="317">
        <f>'Month'!J142+J145</f>
        <v>13259.958498242650</v>
      </c>
      <c r="K146" s="317">
        <f>'Month'!K142+K145</f>
        <v>1771.997153189512</v>
      </c>
      <c r="L146" s="317">
        <f>'Month'!L142+L145</f>
        <v>576.0103736206954</v>
      </c>
      <c r="M146" s="317">
        <f>'Month'!M142+M145</f>
        <v>6876.397839285791</v>
      </c>
      <c r="N146" s="317">
        <f>'Month'!N142+N145</f>
        <v>6535.270354690839</v>
      </c>
      <c r="O146" s="317">
        <f>'Month'!O142+O145</f>
        <v>515.111996</v>
      </c>
      <c r="P146" s="314"/>
      <c r="Q146" s="314"/>
      <c r="R146" s="167"/>
      <c r="S146" s="167"/>
      <c r="T146" s="167"/>
      <c r="U146" s="167"/>
      <c r="V146" s="167"/>
      <c r="W146" s="167"/>
      <c r="X146" s="167"/>
      <c r="Y146" s="167"/>
      <c r="Z146" s="167"/>
      <c r="AA146" s="167"/>
      <c r="AB146" s="167"/>
      <c r="AC146" s="167"/>
      <c r="AD146" s="167"/>
      <c r="AE146" s="167"/>
      <c r="AF146" s="167"/>
      <c r="AG146" s="167"/>
      <c r="AH146" s="167"/>
      <c r="AI146" s="167"/>
    </row>
    <row r="147" ht="12.75" customHeight="1">
      <c r="A147" s="190">
        <v>2006</v>
      </c>
      <c r="B147" t="s" s="189">
        <v>165</v>
      </c>
      <c r="C147" s="317">
        <f>'Month'!C143+C146</f>
        <v>27609.410337642741</v>
      </c>
      <c r="D147" s="317">
        <f>'Month'!D143+D146</f>
        <v>25125.471958926551</v>
      </c>
      <c r="E147" s="317">
        <f>'Month'!E143+E146</f>
        <v>2483.938378716190</v>
      </c>
      <c r="F147" s="317">
        <f>'Month'!F143+F146</f>
        <v>28279.738547155444</v>
      </c>
      <c r="G147" s="317">
        <f>'Month'!G143+G146</f>
        <v>9166.6557826968</v>
      </c>
      <c r="H147" s="317">
        <f>'Month'!H143+H146</f>
        <v>1004.086237730795</v>
      </c>
      <c r="I147" s="317">
        <f>'Month'!I143+I146</f>
        <v>16675.0824789358</v>
      </c>
      <c r="J147" s="317">
        <f>'Month'!J143+J146</f>
        <v>17654.781200055491</v>
      </c>
      <c r="K147" s="317">
        <f>'Month'!K143+K146</f>
        <v>2438.000285522845</v>
      </c>
      <c r="L147" s="317">
        <f>'Month'!L143+L146</f>
        <v>940.2665849540288</v>
      </c>
      <c r="M147" s="317">
        <f>'Month'!M143+M146</f>
        <v>9117.287312711414</v>
      </c>
      <c r="N147" s="317">
        <f>'Month'!N143+N146</f>
        <v>8631.236054429744</v>
      </c>
      <c r="O147" s="317">
        <f>'Month'!O143+O146</f>
        <v>714.2245546666667</v>
      </c>
      <c r="P147" s="314"/>
      <c r="Q147" s="314"/>
      <c r="R147" s="167"/>
      <c r="S147" s="167"/>
      <c r="T147" s="167"/>
      <c r="U147" s="167"/>
      <c r="V147" s="167"/>
      <c r="W147" s="167"/>
      <c r="X147" s="167"/>
      <c r="Y147" s="167"/>
      <c r="Z147" s="167"/>
      <c r="AA147" s="167"/>
      <c r="AB147" s="167"/>
      <c r="AC147" s="167"/>
      <c r="AD147" s="167"/>
      <c r="AE147" s="167"/>
      <c r="AF147" s="167"/>
      <c r="AG147" s="167"/>
      <c r="AH147" s="167"/>
      <c r="AI147" s="167"/>
    </row>
    <row r="148" ht="12.75" customHeight="1">
      <c r="A148" s="190">
        <v>2006</v>
      </c>
      <c r="B148" t="s" s="189">
        <v>156</v>
      </c>
      <c r="C148" s="317">
        <f>'Month'!C144+C147</f>
        <v>34139.597584367133</v>
      </c>
      <c r="D148" s="317">
        <f>'Month'!D144+D147</f>
        <v>31079.779924978026</v>
      </c>
      <c r="E148" s="317">
        <f>'Month'!E144+E147</f>
        <v>3059.817659389110</v>
      </c>
      <c r="F148" s="317">
        <f>'Month'!F144+F147</f>
        <v>35835.819550741180</v>
      </c>
      <c r="G148" s="317">
        <f>'Month'!G144+G147</f>
        <v>10847.9949029092</v>
      </c>
      <c r="H148" s="317">
        <f>'Month'!H144+H147</f>
        <v>2398.650139106048</v>
      </c>
      <c r="I148" s="317">
        <f>'Month'!I144+I147</f>
        <v>21753.7634119758</v>
      </c>
      <c r="J148" s="317">
        <f>'Month'!J144+J147</f>
        <v>21536.503330198611</v>
      </c>
      <c r="K148" s="317">
        <f>'Month'!K144+K147</f>
        <v>3234.061235856179</v>
      </c>
      <c r="L148" s="317">
        <f>'Month'!L144+L147</f>
        <v>1138.694830287362</v>
      </c>
      <c r="M148" s="317">
        <f>'Month'!M144+M147</f>
        <v>11276.893936211121</v>
      </c>
      <c r="N148" s="317">
        <f>'Month'!N144+N147</f>
        <v>11190.870284451077</v>
      </c>
      <c r="O148" s="317">
        <f>'Month'!O144+O147</f>
        <v>998.4137153333334</v>
      </c>
      <c r="P148" s="314"/>
      <c r="Q148" s="314"/>
      <c r="R148" s="167"/>
      <c r="S148" s="167"/>
      <c r="T148" s="167"/>
      <c r="U148" s="167"/>
      <c r="V148" s="167"/>
      <c r="W148" s="167"/>
      <c r="X148" s="167"/>
      <c r="Y148" s="167"/>
      <c r="Z148" s="167"/>
      <c r="AA148" s="167"/>
      <c r="AB148" s="167"/>
      <c r="AC148" s="167"/>
      <c r="AD148" s="167"/>
      <c r="AE148" s="167"/>
      <c r="AF148" s="167"/>
      <c r="AG148" s="167"/>
      <c r="AH148" s="167"/>
      <c r="AI148" s="167"/>
    </row>
    <row r="149" ht="12.75" customHeight="1">
      <c r="A149" s="190">
        <v>2006</v>
      </c>
      <c r="B149" t="s" s="189">
        <v>166</v>
      </c>
      <c r="C149" s="317">
        <f>'Month'!C145+C148</f>
        <v>40029.509938324241</v>
      </c>
      <c r="D149" s="317">
        <f>'Month'!D145+D148</f>
        <v>36417.818286084919</v>
      </c>
      <c r="E149" s="317">
        <f>'Month'!E145+E148</f>
        <v>3611.691652239330</v>
      </c>
      <c r="F149" s="317">
        <f>'Month'!F145+F148</f>
        <v>42651.418146134718</v>
      </c>
      <c r="G149" s="317">
        <f>'Month'!G145+G148</f>
        <v>13003.6588584644</v>
      </c>
      <c r="H149" s="317">
        <f>'Month'!H145+H148</f>
        <v>2245.702825129756</v>
      </c>
      <c r="I149" s="317">
        <f>'Month'!I145+I148</f>
        <v>25722.5228284808</v>
      </c>
      <c r="J149" s="317">
        <f>'Month'!J145+J148</f>
        <v>25530.794493570633</v>
      </c>
      <c r="K149" s="317">
        <f>'Month'!K145+K148</f>
        <v>3925.236459189512</v>
      </c>
      <c r="L149" s="317">
        <f>'Month'!L145+L148</f>
        <v>1399.670711620695</v>
      </c>
      <c r="M149" s="317">
        <f>'Month'!M145+M148</f>
        <v>13278.652484211980</v>
      </c>
      <c r="N149" s="317">
        <f>'Month'!N145+N148</f>
        <v>13750.243741561208</v>
      </c>
      <c r="O149" s="317">
        <f>'Month'!O145+O148</f>
        <v>1217.575475</v>
      </c>
      <c r="P149" s="314"/>
      <c r="Q149" s="314"/>
      <c r="R149" s="167"/>
      <c r="S149" s="167"/>
      <c r="T149" s="167"/>
      <c r="U149" s="167"/>
      <c r="V149" s="167"/>
      <c r="W149" s="167"/>
      <c r="X149" s="167"/>
      <c r="Y149" s="167"/>
      <c r="Z149" s="167"/>
      <c r="AA149" s="167"/>
      <c r="AB149" s="167"/>
      <c r="AC149" s="167"/>
      <c r="AD149" s="167"/>
      <c r="AE149" s="167"/>
      <c r="AF149" s="167"/>
      <c r="AG149" s="167"/>
      <c r="AH149" s="167"/>
      <c r="AI149" s="167"/>
    </row>
    <row r="150" ht="12.75" customHeight="1">
      <c r="A150" s="190">
        <v>2006</v>
      </c>
      <c r="B150" t="s" s="189">
        <v>167</v>
      </c>
      <c r="C150" s="317">
        <f>'Month'!C146+C149</f>
        <v>46318.724518637231</v>
      </c>
      <c r="D150" s="317">
        <f>'Month'!D146+D149</f>
        <v>42221.135940006388</v>
      </c>
      <c r="E150" s="317">
        <f>'Month'!E146+E149</f>
        <v>4097.588578630850</v>
      </c>
      <c r="F150" s="317">
        <f>'Month'!F146+F149</f>
        <v>50490.606093557348</v>
      </c>
      <c r="G150" s="317">
        <f>'Month'!G146+G149</f>
        <v>15267.0969986164</v>
      </c>
      <c r="H150" s="317">
        <f>'Month'!H146+H149</f>
        <v>2976.649793175050</v>
      </c>
      <c r="I150" s="317">
        <f>'Month'!I146+I149</f>
        <v>30666.2443734181</v>
      </c>
      <c r="J150" s="317">
        <f>'Month'!J146+J149</f>
        <v>29597.3364316056</v>
      </c>
      <c r="K150" s="317">
        <f>'Month'!K146+K149</f>
        <v>4557.264721522845</v>
      </c>
      <c r="L150" s="317">
        <f>'Month'!L146+L149</f>
        <v>1553.211651954029</v>
      </c>
      <c r="M150" s="317">
        <f>'Month'!M146+M149</f>
        <v>15260.564448063191</v>
      </c>
      <c r="N150" s="317">
        <f>'Month'!N146+N149</f>
        <v>16356.875666269454</v>
      </c>
      <c r="O150" s="317">
        <f>'Month'!O146+O149</f>
        <v>1397.761707666667</v>
      </c>
      <c r="P150" s="314"/>
      <c r="Q150" s="314"/>
      <c r="R150" s="167"/>
      <c r="S150" s="167"/>
      <c r="T150" s="167"/>
      <c r="U150" s="167"/>
      <c r="V150" s="167"/>
      <c r="W150" s="167"/>
      <c r="X150" s="167"/>
      <c r="Y150" s="167"/>
      <c r="Z150" s="167"/>
      <c r="AA150" s="167"/>
      <c r="AB150" s="167"/>
      <c r="AC150" s="167"/>
      <c r="AD150" s="167"/>
      <c r="AE150" s="167"/>
      <c r="AF150" s="167"/>
      <c r="AG150" s="167"/>
      <c r="AH150" s="167"/>
      <c r="AI150" s="167"/>
    </row>
    <row r="151" ht="12.75" customHeight="1">
      <c r="A151" s="190">
        <v>2006</v>
      </c>
      <c r="B151" t="s" s="189">
        <v>168</v>
      </c>
      <c r="C151" s="317">
        <f>'Month'!C147+C150</f>
        <v>51559.290078115031</v>
      </c>
      <c r="D151" s="317">
        <f>'Month'!D147+D150</f>
        <v>46990.972070320466</v>
      </c>
      <c r="E151" s="317">
        <f>'Month'!E147+E150</f>
        <v>4568.318007794570</v>
      </c>
      <c r="F151" s="317">
        <f>'Month'!F147+F150</f>
        <v>57715.937918503085</v>
      </c>
      <c r="G151" s="317">
        <f>'Month'!G147+G150</f>
        <v>17150.5873504668</v>
      </c>
      <c r="H151" s="317">
        <f>'Month'!H147+H150</f>
        <v>4189.641147090965</v>
      </c>
      <c r="I151" s="317">
        <f>'Month'!I147+I150</f>
        <v>35410.3851531801</v>
      </c>
      <c r="J151" s="317">
        <f>'Month'!J147+J150</f>
        <v>32647.778721438124</v>
      </c>
      <c r="K151" s="317">
        <f>'Month'!K147+K150</f>
        <v>5154.965414856179</v>
      </c>
      <c r="L151" s="317">
        <f>'Month'!L147+L150</f>
        <v>1785.291429287362</v>
      </c>
      <c r="M151" s="317">
        <f>'Month'!M147+M150</f>
        <v>17064.850085804908</v>
      </c>
      <c r="N151" s="317">
        <f>'Month'!N147+N150</f>
        <v>19007.489356024736</v>
      </c>
      <c r="O151" s="317">
        <f>'Month'!O147+O150</f>
        <v>1594.011661333333</v>
      </c>
      <c r="P151" s="314"/>
      <c r="Q151" s="314"/>
      <c r="R151" s="167"/>
      <c r="S151" s="167"/>
      <c r="T151" s="167"/>
      <c r="U151" s="167"/>
      <c r="V151" s="167"/>
      <c r="W151" s="167"/>
      <c r="X151" s="167"/>
      <c r="Y151" s="167"/>
      <c r="Z151" s="167"/>
      <c r="AA151" s="167"/>
      <c r="AB151" s="167"/>
      <c r="AC151" s="167"/>
      <c r="AD151" s="167"/>
      <c r="AE151" s="167"/>
      <c r="AF151" s="167"/>
      <c r="AG151" s="167"/>
      <c r="AH151" s="167"/>
      <c r="AI151" s="167"/>
    </row>
    <row r="152" ht="12.75" customHeight="1">
      <c r="A152" s="190">
        <v>2006</v>
      </c>
      <c r="B152" t="s" s="189">
        <v>169</v>
      </c>
      <c r="C152" s="317">
        <f>'Month'!C148+C151</f>
        <v>57295.571181781430</v>
      </c>
      <c r="D152" s="317">
        <f>'Month'!D148+D151</f>
        <v>52180.628630111467</v>
      </c>
      <c r="E152" s="317">
        <f>'Month'!E148+E151</f>
        <v>5114.942551669970</v>
      </c>
      <c r="F152" s="317">
        <f>'Month'!F148+F151</f>
        <v>64089.945559458021</v>
      </c>
      <c r="G152" s="317">
        <f>'Month'!G148+G151</f>
        <v>19028.1914892344</v>
      </c>
      <c r="H152" s="317">
        <f>'Month'!H148+H151</f>
        <v>4997.087541120245</v>
      </c>
      <c r="I152" s="317">
        <f>'Month'!I148+I151</f>
        <v>39379.0572710341</v>
      </c>
      <c r="J152" s="317">
        <f>'Month'!J148+J151</f>
        <v>36301.784429573025</v>
      </c>
      <c r="K152" s="317">
        <f>'Month'!K148+K151</f>
        <v>5682.696799189512</v>
      </c>
      <c r="L152" s="317">
        <f>'Month'!L148+L151</f>
        <v>1979.268775620695</v>
      </c>
      <c r="M152" s="317">
        <f>'Month'!M148+M151</f>
        <v>19527.478534241040</v>
      </c>
      <c r="N152" s="317">
        <f>'Month'!N148+N151</f>
        <v>21311.091858150692</v>
      </c>
      <c r="O152" s="317">
        <f>'Month'!O148+O151</f>
        <v>1778.647859</v>
      </c>
      <c r="P152" s="314"/>
      <c r="Q152" s="314"/>
      <c r="R152" s="167"/>
      <c r="S152" s="167"/>
      <c r="T152" s="167"/>
      <c r="U152" s="167"/>
      <c r="V152" s="167"/>
      <c r="W152" s="167"/>
      <c r="X152" s="167"/>
      <c r="Y152" s="167"/>
      <c r="Z152" s="167"/>
      <c r="AA152" s="167"/>
      <c r="AB152" s="167"/>
      <c r="AC152" s="167"/>
      <c r="AD152" s="167"/>
      <c r="AE152" s="167"/>
      <c r="AF152" s="167"/>
      <c r="AG152" s="167"/>
      <c r="AH152" s="167"/>
      <c r="AI152" s="167"/>
    </row>
    <row r="153" ht="12.75" customHeight="1">
      <c r="A153" s="190">
        <v>2006</v>
      </c>
      <c r="B153" t="s" s="189">
        <v>170</v>
      </c>
      <c r="C153" s="317">
        <f>'Month'!C149+C152</f>
        <v>63769.783325615790</v>
      </c>
      <c r="D153" s="317">
        <f>'Month'!D149+D152</f>
        <v>58056.318781371032</v>
      </c>
      <c r="E153" s="317">
        <f>'Month'!E149+E152</f>
        <v>5713.464544244770</v>
      </c>
      <c r="F153" s="317">
        <f>'Month'!F149+F152</f>
        <v>70781.000156561655</v>
      </c>
      <c r="G153" s="317">
        <f>'Month'!G149+G152</f>
        <v>21101.4758037344</v>
      </c>
      <c r="H153" s="317">
        <f>'Month'!H149+H152</f>
        <v>5917.162077226432</v>
      </c>
      <c r="I153" s="317">
        <f>'Month'!I149+I152</f>
        <v>43226.7846793044</v>
      </c>
      <c r="J153" s="317">
        <f>'Month'!J149+J152</f>
        <v>39846.698711810226</v>
      </c>
      <c r="K153" s="317">
        <f>'Month'!K149+K152</f>
        <v>6452.739673522845</v>
      </c>
      <c r="L153" s="317">
        <f>'Month'!L149+L152</f>
        <v>2279.191689954029</v>
      </c>
      <c r="M153" s="317">
        <f>'Month'!M149+M152</f>
        <v>22248.907876802677</v>
      </c>
      <c r="N153" s="317">
        <f>'Month'!N149+N152</f>
        <v>23885.379750639244</v>
      </c>
      <c r="O153" s="317">
        <f>'Month'!O149+O152</f>
        <v>2000.917892666667</v>
      </c>
      <c r="P153" s="322"/>
      <c r="Q153" s="322"/>
      <c r="R153" s="167"/>
      <c r="S153" s="167"/>
      <c r="T153" s="167"/>
      <c r="U153" s="167"/>
      <c r="V153" s="167"/>
      <c r="W153" s="167"/>
      <c r="X153" s="167"/>
      <c r="Y153" s="167"/>
      <c r="Z153" s="167"/>
      <c r="AA153" s="167"/>
      <c r="AB153" s="167"/>
      <c r="AC153" s="167"/>
      <c r="AD153" s="167"/>
      <c r="AE153" s="167"/>
      <c r="AF153" s="167"/>
      <c r="AG153" s="167"/>
      <c r="AH153" s="167"/>
      <c r="AI153" s="167"/>
    </row>
    <row r="154" ht="12.75" customHeight="1">
      <c r="A154" s="190">
        <v>2006</v>
      </c>
      <c r="B154" t="s" s="189">
        <v>171</v>
      </c>
      <c r="C154" s="317">
        <f>'Month'!C150+C153</f>
        <v>70147.114379161445</v>
      </c>
      <c r="D154" s="317">
        <f>'Month'!D150+D153</f>
        <v>63833.982143353263</v>
      </c>
      <c r="E154" s="317">
        <f>'Month'!E150+E153</f>
        <v>6313.132235808190</v>
      </c>
      <c r="F154" s="317">
        <f>'Month'!F150+F153</f>
        <v>77570.725764304982</v>
      </c>
      <c r="G154" s="317">
        <f>'Month'!G150+G153</f>
        <v>23150.147862456</v>
      </c>
      <c r="H154" s="317">
        <f>'Month'!H150+H153</f>
        <v>6699.570836931965</v>
      </c>
      <c r="I154" s="317">
        <f>'Month'!I150+I153</f>
        <v>47141.6450109928</v>
      </c>
      <c r="J154" s="317">
        <f>'Month'!J150+J153</f>
        <v>43616.386118016046</v>
      </c>
      <c r="K154" s="317">
        <f>'Month'!K150+K153</f>
        <v>7278.932890856178</v>
      </c>
      <c r="L154" s="317">
        <f>'Month'!L150+L153</f>
        <v>2443.786744287362</v>
      </c>
      <c r="M154" s="317">
        <f>'Month'!M150+M153</f>
        <v>24704.440226031038</v>
      </c>
      <c r="N154" s="317">
        <f>'Month'!N150+N153</f>
        <v>26365.274428644654</v>
      </c>
      <c r="O154" s="317">
        <f>'Month'!O150+O153</f>
        <v>2170.216699333334</v>
      </c>
      <c r="P154" s="314"/>
      <c r="Q154" s="314"/>
      <c r="R154" s="167"/>
      <c r="S154" s="167"/>
      <c r="T154" s="167"/>
      <c r="U154" s="167"/>
      <c r="V154" s="167"/>
      <c r="W154" s="167"/>
      <c r="X154" s="167"/>
      <c r="Y154" s="167"/>
      <c r="Z154" s="167"/>
      <c r="AA154" s="167"/>
      <c r="AB154" s="167"/>
      <c r="AC154" s="167"/>
      <c r="AD154" s="167"/>
      <c r="AE154" s="167"/>
      <c r="AF154" s="167"/>
      <c r="AG154" s="167"/>
      <c r="AH154" s="167"/>
      <c r="AI154" s="167"/>
    </row>
    <row r="155" ht="12.75" customHeight="1">
      <c r="A155" s="190">
        <v>2006</v>
      </c>
      <c r="B155" t="s" s="189">
        <v>99</v>
      </c>
      <c r="C155" s="317">
        <f>'Month'!C151+C154</f>
        <v>76577.836697466395</v>
      </c>
      <c r="D155" s="317">
        <f>'Month'!D151+D154</f>
        <v>69664.638000185485</v>
      </c>
      <c r="E155" s="317">
        <f>'Month'!E151+E154</f>
        <v>6913.198697280930</v>
      </c>
      <c r="F155" s="317">
        <f>'Month'!F151+F154</f>
        <v>84648.840699425418</v>
      </c>
      <c r="G155" s="317">
        <f>'Month'!G151+G154</f>
        <v>25205.684775415306</v>
      </c>
      <c r="H155" s="317">
        <f>'Month'!H151+H154</f>
        <v>7139.563796262224</v>
      </c>
      <c r="I155" s="317">
        <f>'Month'!I151+I154</f>
        <v>51446.3823248206</v>
      </c>
      <c r="J155" s="317">
        <f>'Month'!J151+J154</f>
        <v>47551.429704076589</v>
      </c>
      <c r="K155" s="317">
        <f>'Month'!K151+K154</f>
        <v>7996.773599189512</v>
      </c>
      <c r="L155" s="317">
        <f>'Month'!L151+L154</f>
        <v>2643.190245620695</v>
      </c>
      <c r="M155" s="317">
        <f>'Month'!M151+M154</f>
        <v>26836.046169574871</v>
      </c>
      <c r="N155" s="317">
        <f>'Month'!N151+N154</f>
        <v>28945.018347625490</v>
      </c>
      <c r="O155" s="317">
        <f>'Month'!O151+O154</f>
        <v>2347.972349</v>
      </c>
      <c r="P155" s="314"/>
      <c r="Q155" s="314"/>
      <c r="R155" s="167"/>
      <c r="S155" s="167"/>
      <c r="T155" s="167"/>
      <c r="U155" s="167"/>
      <c r="V155" s="167"/>
      <c r="W155" s="167"/>
      <c r="X155" s="167"/>
      <c r="Y155" s="167"/>
      <c r="Z155" s="167"/>
      <c r="AA155" s="167"/>
      <c r="AB155" s="167"/>
      <c r="AC155" s="167"/>
      <c r="AD155" s="167"/>
      <c r="AE155" s="167"/>
      <c r="AF155" s="167"/>
      <c r="AG155" s="167"/>
      <c r="AH155" s="167"/>
      <c r="AI155" s="167"/>
    </row>
    <row r="156" ht="12.75" customHeight="1">
      <c r="A156" s="190">
        <v>2007</v>
      </c>
      <c r="B156" t="s" s="189">
        <v>100</v>
      </c>
      <c r="C156" s="317">
        <f>'Month'!C152</f>
        <v>6637.689030897001</v>
      </c>
      <c r="D156" s="317">
        <f>'Month'!D152</f>
        <v>6000.554231898399</v>
      </c>
      <c r="E156" s="317">
        <f>'Month'!E152</f>
        <v>637.1347989986027</v>
      </c>
      <c r="F156" s="317">
        <f>'Month'!F152</f>
        <v>6850.342059956097</v>
      </c>
      <c r="G156" s="317">
        <f>'Month'!G152</f>
        <v>2258.2549274132</v>
      </c>
      <c r="H156" s="317">
        <f>'Month'!H152</f>
        <v>-30.40395721995264</v>
      </c>
      <c r="I156" s="317">
        <f>'Month'!I152</f>
        <v>4052.959872542897</v>
      </c>
      <c r="J156" s="317">
        <f>'Month'!J152</f>
        <v>3806.4647821171</v>
      </c>
      <c r="K156" s="317">
        <f>'Month'!K152</f>
        <v>539.1272600000001</v>
      </c>
      <c r="L156" s="317">
        <f>'Month'!L152</f>
        <v>200.3925300004</v>
      </c>
      <c r="M156" s="317">
        <f>'Month'!M152</f>
        <v>1905.4231795</v>
      </c>
      <c r="N156" s="317">
        <f>'Month'!N152</f>
        <v>2521.056957145350</v>
      </c>
      <c r="O156" s="317">
        <f>'Month'!O152</f>
        <v>219.177121</v>
      </c>
      <c r="P156" s="314"/>
      <c r="Q156" s="314"/>
      <c r="R156" s="167"/>
      <c r="S156" s="167"/>
      <c r="T156" s="167"/>
      <c r="U156" s="167"/>
      <c r="V156" s="167"/>
      <c r="W156" s="167"/>
      <c r="X156" s="167"/>
      <c r="Y156" s="167"/>
      <c r="Z156" s="167"/>
      <c r="AA156" s="167"/>
      <c r="AB156" s="167"/>
      <c r="AC156" s="167"/>
      <c r="AD156" s="167"/>
      <c r="AE156" s="167"/>
      <c r="AF156" s="167"/>
      <c r="AG156" s="167"/>
      <c r="AH156" s="167"/>
      <c r="AI156" s="167"/>
    </row>
    <row r="157" ht="12.75" customHeight="1">
      <c r="A157" s="190">
        <v>2007</v>
      </c>
      <c r="B157" t="s" s="189">
        <v>86</v>
      </c>
      <c r="C157" s="317">
        <f>'Month'!C153+C156</f>
        <v>13134.751208138621</v>
      </c>
      <c r="D157" s="317">
        <f>'Month'!D153+D156</f>
        <v>11952.996174375361</v>
      </c>
      <c r="E157" s="317">
        <f>'Month'!E153+E156</f>
        <v>1181.755033763260</v>
      </c>
      <c r="F157" s="317">
        <f>'Month'!F153+F156</f>
        <v>12840.597205667142</v>
      </c>
      <c r="G157" s="317">
        <f>'Month'!G153+G156</f>
        <v>4584.4726332932</v>
      </c>
      <c r="H157" s="317">
        <f>'Month'!H153+H156</f>
        <v>-395.1710036160866</v>
      </c>
      <c r="I157" s="317">
        <f>'Month'!I153+I156</f>
        <v>7233.123171373940</v>
      </c>
      <c r="J157" s="317">
        <f>'Month'!J153+J156</f>
        <v>7671.386883839899</v>
      </c>
      <c r="K157" s="317">
        <f>'Month'!K153+K156</f>
        <v>1023.001401</v>
      </c>
      <c r="L157" s="317">
        <f>'Month'!L153+L156</f>
        <v>447.0534650004</v>
      </c>
      <c r="M157" s="317">
        <f>'Month'!M153+M156</f>
        <v>4101.221871500001</v>
      </c>
      <c r="N157" s="317">
        <f>'Month'!N153+N156</f>
        <v>4634.077098649727</v>
      </c>
      <c r="O157" s="317">
        <f>'Month'!O153+O156</f>
        <v>391.650068</v>
      </c>
      <c r="P157" s="314"/>
      <c r="Q157" s="314"/>
      <c r="R157" s="167"/>
      <c r="S157" s="167"/>
      <c r="T157" s="167"/>
      <c r="U157" s="167"/>
      <c r="V157" s="167"/>
      <c r="W157" s="167"/>
      <c r="X157" s="167"/>
      <c r="Y157" s="167"/>
      <c r="Z157" s="167"/>
      <c r="AA157" s="167"/>
      <c r="AB157" s="167"/>
      <c r="AC157" s="167"/>
      <c r="AD157" s="167"/>
      <c r="AE157" s="167"/>
      <c r="AF157" s="167"/>
      <c r="AG157" s="167"/>
      <c r="AH157" s="167"/>
      <c r="AI157" s="167"/>
    </row>
    <row r="158" ht="12.75" customHeight="1">
      <c r="A158" s="190">
        <v>2007</v>
      </c>
      <c r="B158" t="s" s="189">
        <v>164</v>
      </c>
      <c r="C158" s="317">
        <f>'Month'!C154+C157</f>
        <v>19967.653283499931</v>
      </c>
      <c r="D158" s="317">
        <f>'Month'!D154+D157</f>
        <v>18177.593268184442</v>
      </c>
      <c r="E158" s="317">
        <f>'Month'!E154+E157</f>
        <v>1790.060015315486</v>
      </c>
      <c r="F158" s="317">
        <f>'Month'!F154+F157</f>
        <v>19480.740218077255</v>
      </c>
      <c r="G158" s="317">
        <f>'Month'!G154+G157</f>
        <v>6619.451998523001</v>
      </c>
      <c r="H158" s="317">
        <f>'Month'!H154+H157</f>
        <v>65.69387973948778</v>
      </c>
      <c r="I158" s="317">
        <f>'Month'!I154+I157</f>
        <v>11315.067341554255</v>
      </c>
      <c r="J158" s="317">
        <f>'Month'!J154+J157</f>
        <v>11469.773750664639</v>
      </c>
      <c r="K158" s="317">
        <f>'Month'!K154+K157</f>
        <v>1546.220878</v>
      </c>
      <c r="L158" s="317">
        <f>'Month'!L154+L157</f>
        <v>784.3059500004001</v>
      </c>
      <c r="M158" s="317">
        <f>'Month'!M154+M157</f>
        <v>6633.587157500002</v>
      </c>
      <c r="N158" s="317">
        <f>'Month'!N154+N157</f>
        <v>7175.101796649727</v>
      </c>
      <c r="O158" s="317">
        <f>'Month'!O154+O157</f>
        <v>639.852813</v>
      </c>
      <c r="P158" s="314"/>
      <c r="Q158" s="314"/>
      <c r="R158" s="167"/>
      <c r="S158" s="167"/>
      <c r="T158" s="167"/>
      <c r="U158" s="167"/>
      <c r="V158" s="167"/>
      <c r="W158" s="167"/>
      <c r="X158" s="167"/>
      <c r="Y158" s="167"/>
      <c r="Z158" s="167"/>
      <c r="AA158" s="167"/>
      <c r="AB158" s="167"/>
      <c r="AC158" s="167"/>
      <c r="AD158" s="167"/>
      <c r="AE158" s="167"/>
      <c r="AF158" s="167"/>
      <c r="AG158" s="167"/>
      <c r="AH158" s="167"/>
      <c r="AI158" s="167"/>
    </row>
    <row r="159" ht="12.75" customHeight="1">
      <c r="A159" s="190">
        <v>2007</v>
      </c>
      <c r="B159" t="s" s="189">
        <v>165</v>
      </c>
      <c r="C159" s="317">
        <f>'Month'!C155+C158</f>
        <v>26606.704983256728</v>
      </c>
      <c r="D159" s="317">
        <f>'Month'!D155+D158</f>
        <v>24231.1311947182</v>
      </c>
      <c r="E159" s="317">
        <f>'Month'!E155+E158</f>
        <v>2375.573788538531</v>
      </c>
      <c r="F159" s="317">
        <f>'Month'!F155+F158</f>
        <v>26594.480237151012</v>
      </c>
      <c r="G159" s="317">
        <f>'Month'!G155+G158</f>
        <v>9545.866884696001</v>
      </c>
      <c r="H159" s="317">
        <f>'Month'!H155+H158</f>
        <v>-494.1851131074554</v>
      </c>
      <c r="I159" s="317">
        <f>'Month'!I155+I158</f>
        <v>14881.859112455011</v>
      </c>
      <c r="J159" s="317">
        <f>'Month'!J155+J158</f>
        <v>15699.653153412339</v>
      </c>
      <c r="K159" s="317">
        <f>'Month'!K155+K158</f>
        <v>2166.75424</v>
      </c>
      <c r="L159" s="317">
        <f>'Month'!L155+L158</f>
        <v>1005.4053620004</v>
      </c>
      <c r="M159" s="317">
        <f>'Month'!M155+M158</f>
        <v>8868.434388500002</v>
      </c>
      <c r="N159" s="317">
        <f>'Month'!N155+N158</f>
        <v>9706.174338649727</v>
      </c>
      <c r="O159" s="317">
        <f>'Month'!O155+O158</f>
        <v>817.919141</v>
      </c>
      <c r="P159" s="314"/>
      <c r="Q159" s="314"/>
      <c r="R159" s="167"/>
      <c r="S159" s="167"/>
      <c r="T159" s="167"/>
      <c r="U159" s="167"/>
      <c r="V159" s="167"/>
      <c r="W159" s="167"/>
      <c r="X159" s="167"/>
      <c r="Y159" s="167"/>
      <c r="Z159" s="167"/>
      <c r="AA159" s="167"/>
      <c r="AB159" s="167"/>
      <c r="AC159" s="167"/>
      <c r="AD159" s="167"/>
      <c r="AE159" s="167"/>
      <c r="AF159" s="167"/>
      <c r="AG159" s="167"/>
      <c r="AH159" s="167"/>
      <c r="AI159" s="167"/>
    </row>
    <row r="160" ht="12.75" customHeight="1">
      <c r="A160" s="190">
        <v>2007</v>
      </c>
      <c r="B160" t="s" s="189">
        <v>156</v>
      </c>
      <c r="C160" s="317">
        <f>'Month'!C156+C159</f>
        <v>33472.811311769823</v>
      </c>
      <c r="D160" s="317">
        <f>'Month'!D156+D159</f>
        <v>30533.820199103742</v>
      </c>
      <c r="E160" s="317">
        <f>'Month'!E156+E159</f>
        <v>2938.991112666082</v>
      </c>
      <c r="F160" s="317">
        <f>'Month'!F156+F159</f>
        <v>33807.896359395912</v>
      </c>
      <c r="G160" s="317">
        <f>'Month'!G156+G159</f>
        <v>12015.925179132</v>
      </c>
      <c r="H160" s="317">
        <f>'Month'!H156+H159</f>
        <v>-78.75499683720591</v>
      </c>
      <c r="I160" s="317">
        <f>'Month'!I156+I159</f>
        <v>18890.922885263812</v>
      </c>
      <c r="J160" s="317">
        <f>'Month'!J156+J159</f>
        <v>19254.735442950987</v>
      </c>
      <c r="K160" s="317">
        <f>'Month'!K156+K159</f>
        <v>2901.048295000101</v>
      </c>
      <c r="L160" s="317">
        <f>'Month'!L156+L159</f>
        <v>1217.3450040004</v>
      </c>
      <c r="M160" s="317">
        <f>'Month'!M156+M159</f>
        <v>11022.2314775</v>
      </c>
      <c r="N160" s="317">
        <f>'Month'!N156+N159</f>
        <v>12420.877207649726</v>
      </c>
      <c r="O160" s="317">
        <f>'Month'!O156+O159</f>
        <v>1004.666392</v>
      </c>
      <c r="P160" s="314"/>
      <c r="Q160" s="314"/>
      <c r="R160" s="167"/>
      <c r="S160" s="167"/>
      <c r="T160" s="167"/>
      <c r="U160" s="167"/>
      <c r="V160" s="167"/>
      <c r="W160" s="167"/>
      <c r="X160" s="167"/>
      <c r="Y160" s="167"/>
      <c r="Z160" s="167"/>
      <c r="AA160" s="167"/>
      <c r="AB160" s="167"/>
      <c r="AC160" s="167"/>
      <c r="AD160" s="167"/>
      <c r="AE160" s="167"/>
      <c r="AF160" s="167"/>
      <c r="AG160" s="167"/>
      <c r="AH160" s="167"/>
      <c r="AI160" s="167"/>
    </row>
    <row r="161" ht="12.75" customHeight="1">
      <c r="A161" s="190">
        <v>2007</v>
      </c>
      <c r="B161" t="s" s="189">
        <v>166</v>
      </c>
      <c r="C161" s="317">
        <f>'Month'!C157+C160</f>
        <v>39712.423822488745</v>
      </c>
      <c r="D161" s="317">
        <f>'Month'!D157+D160</f>
        <v>36321.550565642334</v>
      </c>
      <c r="E161" s="317">
        <f>'Month'!E157+E160</f>
        <v>3390.873256846409</v>
      </c>
      <c r="F161" s="317">
        <f>'Month'!F157+F160</f>
        <v>41004.058075471345</v>
      </c>
      <c r="G161" s="317">
        <f>'Month'!G157+G160</f>
        <v>14507.3931585326</v>
      </c>
      <c r="H161" s="317">
        <f>'Month'!H157+H160</f>
        <v>-726.333416552834</v>
      </c>
      <c r="I161" s="317">
        <f>'Month'!I157+I160</f>
        <v>22780.501985858646</v>
      </c>
      <c r="J161" s="317">
        <f>'Month'!J157+J160</f>
        <v>23346.231249229146</v>
      </c>
      <c r="K161" s="317">
        <f>'Month'!K157+K160</f>
        <v>3716.1629310801</v>
      </c>
      <c r="L161" s="317">
        <f>'Month'!L157+L160</f>
        <v>1488.3412434357</v>
      </c>
      <c r="M161" s="317">
        <f>'Month'!M157+M160</f>
        <v>12771.89018758</v>
      </c>
      <c r="N161" s="317">
        <f>'Month'!N157+N160</f>
        <v>15160.316028406727</v>
      </c>
      <c r="O161" s="317">
        <f>'Month'!O157+O160</f>
        <v>1200.677613479</v>
      </c>
      <c r="P161" s="314"/>
      <c r="Q161" s="314"/>
      <c r="R161" s="167"/>
      <c r="S161" s="167"/>
      <c r="T161" s="167"/>
      <c r="U161" s="167"/>
      <c r="V161" s="167"/>
      <c r="W161" s="167"/>
      <c r="X161" s="167"/>
      <c r="Y161" s="167"/>
      <c r="Z161" s="167"/>
      <c r="AA161" s="167"/>
      <c r="AB161" s="167"/>
      <c r="AC161" s="167"/>
      <c r="AD161" s="167"/>
      <c r="AE161" s="167"/>
      <c r="AF161" s="167"/>
      <c r="AG161" s="167"/>
      <c r="AH161" s="167"/>
      <c r="AI161" s="167"/>
    </row>
    <row r="162" ht="12.75" customHeight="1">
      <c r="A162" s="190">
        <v>2007</v>
      </c>
      <c r="B162" t="s" s="189">
        <v>167</v>
      </c>
      <c r="C162" s="317">
        <f>'Month'!C158+C161</f>
        <v>46105.541243077387</v>
      </c>
      <c r="D162" s="317">
        <f>'Month'!D158+D161</f>
        <v>42268.5417385469</v>
      </c>
      <c r="E162" s="317">
        <f>'Month'!E158+E161</f>
        <v>3836.999504530474</v>
      </c>
      <c r="F162" s="317">
        <f>'Month'!F158+F161</f>
        <v>48327.726478433295</v>
      </c>
      <c r="G162" s="317">
        <f>'Month'!G158+G161</f>
        <v>16870.3164370334</v>
      </c>
      <c r="H162" s="317">
        <f>'Month'!H158+H161</f>
        <v>-553.4323612154794</v>
      </c>
      <c r="I162" s="317">
        <f>'Month'!I158+I161</f>
        <v>26967.5794303198</v>
      </c>
      <c r="J162" s="317">
        <f>'Month'!J158+J161</f>
        <v>27376.137199752946</v>
      </c>
      <c r="K162" s="317">
        <f>'Month'!K158+K161</f>
        <v>4489.8306110801</v>
      </c>
      <c r="L162" s="317">
        <f>'Month'!L158+L161</f>
        <v>1755.8385264357</v>
      </c>
      <c r="M162" s="317">
        <f>'Month'!M158+M161</f>
        <v>14791.17513808</v>
      </c>
      <c r="N162" s="317">
        <f>'Month'!N158+N161</f>
        <v>17670.041814506727</v>
      </c>
      <c r="O162" s="317">
        <f>'Month'!O158+O161</f>
        <v>1421.676461532</v>
      </c>
      <c r="P162" s="314"/>
      <c r="Q162" s="314"/>
      <c r="R162" s="167"/>
      <c r="S162" s="167"/>
      <c r="T162" s="167"/>
      <c r="U162" s="167"/>
      <c r="V162" s="167"/>
      <c r="W162" s="167"/>
      <c r="X162" s="167"/>
      <c r="Y162" s="167"/>
      <c r="Z162" s="167"/>
      <c r="AA162" s="167"/>
      <c r="AB162" s="167"/>
      <c r="AC162" s="167"/>
      <c r="AD162" s="167"/>
      <c r="AE162" s="167"/>
      <c r="AF162" s="167"/>
      <c r="AG162" s="167"/>
      <c r="AH162" s="167"/>
      <c r="AI162" s="167"/>
    </row>
    <row r="163" ht="12.75" customHeight="1">
      <c r="A163" s="190">
        <v>2007</v>
      </c>
      <c r="B163" t="s" s="189">
        <v>168</v>
      </c>
      <c r="C163" s="317">
        <f>'Month'!C159+C162</f>
        <v>51360.146132698050</v>
      </c>
      <c r="D163" s="317">
        <f>'Month'!D159+D162</f>
        <v>47166.6388575727</v>
      </c>
      <c r="E163" s="317">
        <f>'Month'!E159+E162</f>
        <v>4193.507275125338</v>
      </c>
      <c r="F163" s="317">
        <f>'Month'!F159+F162</f>
        <v>56450.133093558288</v>
      </c>
      <c r="G163" s="317">
        <f>'Month'!G159+G162</f>
        <v>18634.6265264453</v>
      </c>
      <c r="H163" s="317">
        <f>'Month'!H159+H162</f>
        <v>1497.520251773905</v>
      </c>
      <c r="I163" s="317">
        <f>'Month'!I159+I162</f>
        <v>32598.9411491129</v>
      </c>
      <c r="J163" s="317">
        <f>'Month'!J159+J162</f>
        <v>31099.912683213657</v>
      </c>
      <c r="K163" s="317">
        <f>'Month'!K159+K162</f>
        <v>5216.5654180001</v>
      </c>
      <c r="L163" s="317">
        <f>'Month'!L159+L162</f>
        <v>1975.6000794357</v>
      </c>
      <c r="M163" s="317">
        <f>'Month'!M159+M162</f>
        <v>16985.900663015</v>
      </c>
      <c r="N163" s="317">
        <f>'Month'!N159+N162</f>
        <v>20228.374215704727</v>
      </c>
      <c r="O163" s="317">
        <f>'Month'!O159+O162</f>
        <v>1601.109668778</v>
      </c>
      <c r="P163" s="267"/>
      <c r="Q163" s="267"/>
      <c r="R163" s="167"/>
      <c r="S163" s="167"/>
      <c r="T163" s="167"/>
      <c r="U163" s="167"/>
      <c r="V163" s="167"/>
      <c r="W163" s="167"/>
      <c r="X163" s="167"/>
      <c r="Y163" s="167"/>
      <c r="Z163" s="167"/>
      <c r="AA163" s="167"/>
      <c r="AB163" s="167"/>
      <c r="AC163" s="167"/>
      <c r="AD163" s="167"/>
      <c r="AE163" s="167"/>
      <c r="AF163" s="167"/>
      <c r="AG163" s="167"/>
      <c r="AH163" s="167"/>
      <c r="AI163" s="167"/>
    </row>
    <row r="164" ht="12.75" customHeight="1">
      <c r="A164" s="190">
        <v>2007</v>
      </c>
      <c r="B164" t="s" s="189">
        <v>169</v>
      </c>
      <c r="C164" s="317">
        <f>'Month'!C160+C163</f>
        <v>57111.158759051053</v>
      </c>
      <c r="D164" s="317">
        <f>'Month'!D160+D163</f>
        <v>52538.836139081650</v>
      </c>
      <c r="E164" s="317">
        <f>'Month'!E160+E163</f>
        <v>4572.322619969399</v>
      </c>
      <c r="F164" s="317">
        <f>'Month'!F160+F163</f>
        <v>63120.298873269450</v>
      </c>
      <c r="G164" s="317">
        <f>'Month'!G160+G163</f>
        <v>20335.3051980453</v>
      </c>
      <c r="H164" s="317">
        <f>'Month'!H160+H163</f>
        <v>1353.527189336330</v>
      </c>
      <c r="I164" s="317">
        <f>'Month'!I160+I163</f>
        <v>36942.046567149984</v>
      </c>
      <c r="J164" s="317">
        <f>'Month'!J160+J163</f>
        <v>35266.027337635394</v>
      </c>
      <c r="K164" s="317">
        <f>'Month'!K160+K163</f>
        <v>5842.947108074174</v>
      </c>
      <c r="L164" s="317">
        <f>'Month'!L160+L163</f>
        <v>2267.2780324357</v>
      </c>
      <c r="M164" s="317">
        <f>'Month'!M160+M163</f>
        <v>18822.173605176</v>
      </c>
      <c r="N164" s="317">
        <f>'Month'!N160+N163</f>
        <v>22720.334720992727</v>
      </c>
      <c r="O164" s="317">
        <f>'Month'!O160+O163</f>
        <v>1811.816674778</v>
      </c>
      <c r="P164" s="267"/>
      <c r="Q164" s="267"/>
      <c r="R164" s="167"/>
      <c r="S164" s="167"/>
      <c r="T164" s="167"/>
      <c r="U164" s="167"/>
      <c r="V164" s="167"/>
      <c r="W164" s="167"/>
      <c r="X164" s="167"/>
      <c r="Y164" s="167"/>
      <c r="Z164" s="167"/>
      <c r="AA164" s="167"/>
      <c r="AB164" s="167"/>
      <c r="AC164" s="167"/>
      <c r="AD164" s="167"/>
      <c r="AE164" s="167"/>
      <c r="AF164" s="167"/>
      <c r="AG164" s="167"/>
      <c r="AH164" s="167"/>
      <c r="AI164" s="167"/>
    </row>
    <row r="165" ht="12.75" customHeight="1">
      <c r="A165" s="190">
        <v>2007</v>
      </c>
      <c r="B165" t="s" s="189">
        <v>170</v>
      </c>
      <c r="C165" s="317">
        <f>'Month'!C161+C164</f>
        <v>63829.953147255314</v>
      </c>
      <c r="D165" s="317">
        <f>'Month'!D161+D164</f>
        <v>58756.056320152231</v>
      </c>
      <c r="E165" s="317">
        <f>'Month'!E161+E164</f>
        <v>5073.896827103075</v>
      </c>
      <c r="F165" s="317">
        <f>'Month'!F161+F164</f>
        <v>70483.522238963371</v>
      </c>
      <c r="G165" s="317">
        <f>'Month'!G161+G164</f>
        <v>22331.5856485021</v>
      </c>
      <c r="H165" s="317">
        <f>'Month'!H161+H164</f>
        <v>2039.665334258755</v>
      </c>
      <c r="I165" s="317">
        <f>'Month'!I161+I164</f>
        <v>41824.845252437110</v>
      </c>
      <c r="J165" s="317">
        <f>'Month'!J161+J164</f>
        <v>39456.628548871093</v>
      </c>
      <c r="K165" s="317">
        <f>'Month'!K161+K164</f>
        <v>6327.091338024175</v>
      </c>
      <c r="L165" s="317">
        <f>'Month'!L161+L164</f>
        <v>2598.9877965957</v>
      </c>
      <c r="M165" s="317">
        <f>'Month'!M161+M164</f>
        <v>21077.844940782</v>
      </c>
      <c r="N165" s="317">
        <f>'Month'!N161+N164</f>
        <v>25134.499851517729</v>
      </c>
      <c r="O165" s="317">
        <f>'Month'!O161+O164</f>
        <v>2010.515835778</v>
      </c>
      <c r="P165" s="159"/>
      <c r="Q165" s="167"/>
      <c r="R165" s="167"/>
      <c r="S165" s="167"/>
      <c r="T165" s="167"/>
      <c r="U165" s="167"/>
      <c r="V165" s="167"/>
      <c r="W165" s="167"/>
      <c r="X165" s="167"/>
      <c r="Y165" s="167"/>
      <c r="Z165" s="167"/>
      <c r="AA165" s="167"/>
      <c r="AB165" s="167"/>
      <c r="AC165" s="167"/>
      <c r="AD165" s="167"/>
      <c r="AE165" s="167"/>
      <c r="AF165" s="167"/>
      <c r="AG165" s="167"/>
      <c r="AH165" s="167"/>
      <c r="AI165" s="167"/>
    </row>
    <row r="166" ht="12.75" customHeight="1">
      <c r="A166" s="190">
        <v>2007</v>
      </c>
      <c r="B166" t="s" s="189">
        <v>171</v>
      </c>
      <c r="C166" s="317">
        <f>'Month'!C162+C165</f>
        <v>69977.538348726244</v>
      </c>
      <c r="D166" s="317">
        <f>'Month'!D162+D165</f>
        <v>64341.301061598781</v>
      </c>
      <c r="E166" s="317">
        <f>'Month'!E162+E165</f>
        <v>5636.237287127459</v>
      </c>
      <c r="F166" s="317">
        <f>'Month'!F162+F165</f>
        <v>77315.357460002924</v>
      </c>
      <c r="G166" s="317">
        <f>'Month'!G162+G165</f>
        <v>24686.3427545896</v>
      </c>
      <c r="H166" s="317">
        <f>'Month'!H162+H165</f>
        <v>1622.880237927437</v>
      </c>
      <c r="I166" s="317">
        <f>'Month'!I162+I165</f>
        <v>45846.237429255823</v>
      </c>
      <c r="J166" s="317">
        <f>'Month'!J162+J165</f>
        <v>43574.748826647141</v>
      </c>
      <c r="K166" s="317">
        <f>'Month'!K162+K165</f>
        <v>6782.777276157508</v>
      </c>
      <c r="L166" s="317">
        <f>'Month'!L162+L165</f>
        <v>2915.4771975957</v>
      </c>
      <c r="M166" s="317">
        <f>'Month'!M162+M165</f>
        <v>22912.674219165336</v>
      </c>
      <c r="N166" s="317">
        <f>'Month'!N162+N165</f>
        <v>27428.582662408378</v>
      </c>
      <c r="O166" s="317">
        <f>'Month'!O162+O165</f>
        <v>2190.123563778</v>
      </c>
      <c r="P166" s="159"/>
      <c r="Q166" s="167"/>
      <c r="R166" s="167"/>
      <c r="S166" s="167"/>
      <c r="T166" s="167"/>
      <c r="U166" s="167"/>
      <c r="V166" s="167"/>
      <c r="W166" s="167"/>
      <c r="X166" s="167"/>
      <c r="Y166" s="167"/>
      <c r="Z166" s="167"/>
      <c r="AA166" s="167"/>
      <c r="AB166" s="167"/>
      <c r="AC166" s="167"/>
      <c r="AD166" s="167"/>
      <c r="AE166" s="167"/>
      <c r="AF166" s="167"/>
      <c r="AG166" s="167"/>
      <c r="AH166" s="167"/>
      <c r="AI166" s="167"/>
    </row>
    <row r="167" ht="12.75" customHeight="1">
      <c r="A167" s="190">
        <v>2007</v>
      </c>
      <c r="B167" t="s" s="189">
        <v>99</v>
      </c>
      <c r="C167" s="317">
        <f>'Month'!C163+C166</f>
        <v>76575.100252368371</v>
      </c>
      <c r="D167" s="317">
        <f>'Month'!D163+D166</f>
        <v>70357.022740530854</v>
      </c>
      <c r="E167" s="317">
        <f>'Month'!E163+E166</f>
        <v>6218.077511837520</v>
      </c>
      <c r="F167" s="317">
        <f>'Month'!F163+F166</f>
        <v>83940.449756352158</v>
      </c>
      <c r="G167" s="317">
        <f>'Month'!G163+G166</f>
        <v>26583.712958289605</v>
      </c>
      <c r="H167" s="317">
        <f>'Month'!H163+H166</f>
        <v>1483.861980130521</v>
      </c>
      <c r="I167" s="317">
        <f>'Month'!I163+I166</f>
        <v>50150.599580905066</v>
      </c>
      <c r="J167" s="317">
        <f>'Month'!J163+J166</f>
        <v>47712.649226011243</v>
      </c>
      <c r="K167" s="317">
        <f>'Month'!K163+K166</f>
        <v>7206.137217157508</v>
      </c>
      <c r="L167" s="317">
        <f>'Month'!L163+L166</f>
        <v>3286.7168195957</v>
      </c>
      <c r="M167" s="317">
        <f>'Month'!M163+M166</f>
        <v>25109.511137638281</v>
      </c>
      <c r="N167" s="317">
        <f>'Month'!N163+N166</f>
        <v>29983.019909963379</v>
      </c>
      <c r="O167" s="317">
        <f>'Month'!O163+O166</f>
        <v>2371.399715778</v>
      </c>
      <c r="P167" s="159"/>
      <c r="Q167" s="167"/>
      <c r="R167" s="167"/>
      <c r="S167" s="167"/>
      <c r="T167" s="167"/>
      <c r="U167" s="167"/>
      <c r="V167" s="167"/>
      <c r="W167" s="167"/>
      <c r="X167" s="167"/>
      <c r="Y167" s="167"/>
      <c r="Z167" s="167"/>
      <c r="AA167" s="167"/>
      <c r="AB167" s="167"/>
      <c r="AC167" s="167"/>
      <c r="AD167" s="167"/>
      <c r="AE167" s="167"/>
      <c r="AF167" s="167"/>
      <c r="AG167" s="167"/>
      <c r="AH167" s="167"/>
      <c r="AI167" s="167"/>
    </row>
    <row r="168" ht="12.75" customHeight="1">
      <c r="A168" s="190">
        <v>2008</v>
      </c>
      <c r="B168" t="s" s="189">
        <v>100</v>
      </c>
      <c r="C168" s="317">
        <f>'Month'!C164</f>
        <v>6508.578001121345</v>
      </c>
      <c r="D168" s="317">
        <f>'Month'!D164</f>
        <v>5812.035754056279</v>
      </c>
      <c r="E168" s="317">
        <f>'Month'!E164</f>
        <v>696.5422470650659</v>
      </c>
      <c r="F168" s="317">
        <f>'Month'!F164</f>
        <v>7295.776687372094</v>
      </c>
      <c r="G168" s="317">
        <f>'Month'!G164</f>
        <v>3110.319892</v>
      </c>
      <c r="H168" s="317">
        <f>'Month'!H164</f>
        <v>184.7254490367932</v>
      </c>
      <c r="I168" s="317">
        <f>'Month'!I164</f>
        <v>3454.333488372095</v>
      </c>
      <c r="J168" s="317">
        <f>'Month'!J164</f>
        <v>3823.6115244543</v>
      </c>
      <c r="K168" s="317">
        <f>'Month'!K164</f>
        <v>731.1233070000001</v>
      </c>
      <c r="L168" s="317">
        <f>'Month'!L164</f>
        <v>264.008182</v>
      </c>
      <c r="M168" s="317">
        <f>'Month'!M164</f>
        <v>2313.350603513999</v>
      </c>
      <c r="N168" s="317">
        <f>'Month'!N164</f>
        <v>2226.462243395</v>
      </c>
      <c r="O168" s="317">
        <f>'Month'!O164</f>
        <v>239.6247809540609</v>
      </c>
      <c r="P168" s="159"/>
      <c r="Q168" s="167"/>
      <c r="R168" s="167"/>
      <c r="S168" s="167"/>
      <c r="T168" s="167"/>
      <c r="U168" s="167"/>
      <c r="V168" s="167"/>
      <c r="W168" s="167"/>
      <c r="X168" s="167"/>
      <c r="Y168" s="167"/>
      <c r="Z168" s="167"/>
      <c r="AA168" s="167"/>
      <c r="AB168" s="167"/>
      <c r="AC168" s="167"/>
      <c r="AD168" s="167"/>
      <c r="AE168" s="167"/>
      <c r="AF168" s="167"/>
      <c r="AG168" s="167"/>
      <c r="AH168" s="167"/>
      <c r="AI168" s="167"/>
    </row>
    <row r="169" ht="12.75" customHeight="1">
      <c r="A169" s="190">
        <v>2008</v>
      </c>
      <c r="B169" t="s" s="189">
        <v>86</v>
      </c>
      <c r="C169" s="317">
        <f>'Month'!C165+C168</f>
        <v>12407.612284377890</v>
      </c>
      <c r="D169" s="317">
        <f>'Month'!D165+D168</f>
        <v>11193.318140470084</v>
      </c>
      <c r="E169" s="317">
        <f>'Month'!E165+E168</f>
        <v>1214.294143907806</v>
      </c>
      <c r="F169" s="317">
        <f>'Month'!F165+F168</f>
        <v>13439.267755157858</v>
      </c>
      <c r="G169" s="317">
        <f>'Month'!G165+G168</f>
        <v>4987.830877</v>
      </c>
      <c r="H169" s="317">
        <f>'Month'!H165+H168</f>
        <v>672.4899799920304</v>
      </c>
      <c r="I169" s="317">
        <f>'Month'!I165+I168</f>
        <v>6954.868496157858</v>
      </c>
      <c r="J169" s="317">
        <f>'Month'!J165+J168</f>
        <v>7273.8435729079</v>
      </c>
      <c r="K169" s="317">
        <f>'Month'!K165+K168</f>
        <v>1496.568382</v>
      </c>
      <c r="L169" s="317">
        <f>'Month'!L165+L168</f>
        <v>528.1955869999999</v>
      </c>
      <c r="M169" s="317">
        <f>'Month'!M165+M168</f>
        <v>4470.990481137074</v>
      </c>
      <c r="N169" s="317">
        <f>'Month'!N165+N168</f>
        <v>4447.898219395001</v>
      </c>
      <c r="O169" s="317">
        <f>'Month'!O165+O168</f>
        <v>486.2569499856531</v>
      </c>
      <c r="P169" s="159"/>
      <c r="Q169" s="167"/>
      <c r="R169" s="167"/>
      <c r="S169" s="167"/>
      <c r="T169" s="167"/>
      <c r="U169" s="167"/>
      <c r="V169" s="167"/>
      <c r="W169" s="167"/>
      <c r="X169" s="167"/>
      <c r="Y169" s="167"/>
      <c r="Z169" s="167"/>
      <c r="AA169" s="167"/>
      <c r="AB169" s="167"/>
      <c r="AC169" s="167"/>
      <c r="AD169" s="167"/>
      <c r="AE169" s="167"/>
      <c r="AF169" s="167"/>
      <c r="AG169" s="167"/>
      <c r="AH169" s="167"/>
      <c r="AI169" s="167"/>
    </row>
    <row r="170" ht="12.75" customHeight="1">
      <c r="A170" s="190">
        <v>2008</v>
      </c>
      <c r="B170" t="s" s="189">
        <v>164</v>
      </c>
      <c r="C170" s="317">
        <f>'Month'!C166+C169</f>
        <v>18794.8594712558</v>
      </c>
      <c r="D170" s="317">
        <f>'Month'!D166+D169</f>
        <v>16978.668276632081</v>
      </c>
      <c r="E170" s="317">
        <f>'Month'!E166+E169</f>
        <v>1816.191194623715</v>
      </c>
      <c r="F170" s="317">
        <f>'Month'!F166+F169</f>
        <v>20601.133172409951</v>
      </c>
      <c r="G170" s="317">
        <f>'Month'!G166+G169</f>
        <v>6526.935174886001</v>
      </c>
      <c r="H170" s="317">
        <f>'Month'!H166+H169</f>
        <v>1898.793811355845</v>
      </c>
      <c r="I170" s="317">
        <f>'Month'!I166+I169</f>
        <v>11868.760114423949</v>
      </c>
      <c r="J170" s="317">
        <f>'Month'!J166+J169</f>
        <v>11402.234390238849</v>
      </c>
      <c r="K170" s="317">
        <f>'Month'!K166+K169</f>
        <v>2205.4378831</v>
      </c>
      <c r="L170" s="317">
        <f>'Month'!L166+L169</f>
        <v>855.8319199999999</v>
      </c>
      <c r="M170" s="317">
        <f>'Month'!M166+M169</f>
        <v>6738.424779201747</v>
      </c>
      <c r="N170" s="317">
        <f>'Month'!N166+N169</f>
        <v>6655.762655131001</v>
      </c>
      <c r="O170" s="317">
        <f>'Month'!O166+O169</f>
        <v>838.4786988516955</v>
      </c>
      <c r="P170" s="159"/>
      <c r="Q170" s="167"/>
      <c r="R170" s="167"/>
      <c r="S170" s="167"/>
      <c r="T170" s="167"/>
      <c r="U170" s="167"/>
      <c r="V170" s="167"/>
      <c r="W170" s="167"/>
      <c r="X170" s="167"/>
      <c r="Y170" s="167"/>
      <c r="Z170" s="167"/>
      <c r="AA170" s="167"/>
      <c r="AB170" s="167"/>
      <c r="AC170" s="167"/>
      <c r="AD170" s="167"/>
      <c r="AE170" s="167"/>
      <c r="AF170" s="167"/>
      <c r="AG170" s="167"/>
      <c r="AH170" s="167"/>
      <c r="AI170" s="167"/>
    </row>
    <row r="171" ht="12.75" customHeight="1">
      <c r="A171" s="190">
        <v>2008</v>
      </c>
      <c r="B171" t="s" s="189">
        <v>165</v>
      </c>
      <c r="C171" s="317">
        <f>'Month'!C167+C170</f>
        <v>25104.080833238375</v>
      </c>
      <c r="D171" s="317">
        <f>'Month'!D167+D170</f>
        <v>22743.039531080183</v>
      </c>
      <c r="E171" s="317">
        <f>'Month'!E167+E170</f>
        <v>2361.041302158192</v>
      </c>
      <c r="F171" s="317">
        <f>'Month'!F167+F170</f>
        <v>27631.908020838175</v>
      </c>
      <c r="G171" s="317">
        <f>'Month'!G167+G170</f>
        <v>8431.948439886</v>
      </c>
      <c r="H171" s="317">
        <f>'Month'!H167+H170</f>
        <v>2754.853536713539</v>
      </c>
      <c r="I171" s="317">
        <f>'Month'!I167+I170</f>
        <v>16437.709103852172</v>
      </c>
      <c r="J171" s="317">
        <f>'Month'!J167+J170</f>
        <v>14899.687216062448</v>
      </c>
      <c r="K171" s="317">
        <f>'Month'!K167+K170</f>
        <v>2762.2504771</v>
      </c>
      <c r="L171" s="317">
        <f>'Month'!L167+L170</f>
        <v>1047.738561</v>
      </c>
      <c r="M171" s="317">
        <f>'Month'!M167+M170</f>
        <v>8587.063543951819</v>
      </c>
      <c r="N171" s="317">
        <f>'Month'!N167+N170</f>
        <v>9084.743811128003</v>
      </c>
      <c r="O171" s="317">
        <f>'Month'!O167+O170</f>
        <v>1131.346763693462</v>
      </c>
      <c r="P171" s="159"/>
      <c r="Q171" s="167"/>
      <c r="R171" s="167"/>
      <c r="S171" s="167"/>
      <c r="T171" s="167"/>
      <c r="U171" s="167"/>
      <c r="V171" s="167"/>
      <c r="W171" s="167"/>
      <c r="X171" s="167"/>
      <c r="Y171" s="167"/>
      <c r="Z171" s="167"/>
      <c r="AA171" s="167"/>
      <c r="AB171" s="167"/>
      <c r="AC171" s="167"/>
      <c r="AD171" s="167"/>
      <c r="AE171" s="167"/>
      <c r="AF171" s="167"/>
      <c r="AG171" s="167"/>
      <c r="AH171" s="167"/>
      <c r="AI171" s="167"/>
    </row>
    <row r="172" ht="12.75" customHeight="1">
      <c r="A172" s="190">
        <v>2008</v>
      </c>
      <c r="B172" t="s" s="189">
        <v>156</v>
      </c>
      <c r="C172" s="317">
        <f>'Month'!C168+C171</f>
        <v>31608.711057872515</v>
      </c>
      <c r="D172" s="317">
        <f>'Month'!D168+D171</f>
        <v>28700.454243220829</v>
      </c>
      <c r="E172" s="317">
        <f>'Month'!E168+E171</f>
        <v>2908.256814651685</v>
      </c>
      <c r="F172" s="317">
        <f>'Month'!F168+F171</f>
        <v>35241.352307079083</v>
      </c>
      <c r="G172" s="317">
        <f>'Month'!G168+G171</f>
        <v>10876.87743334</v>
      </c>
      <c r="H172" s="317">
        <f>'Month'!H168+H171</f>
        <v>2748.806885897382</v>
      </c>
      <c r="I172" s="317">
        <f>'Month'!I168+I171</f>
        <v>20712.745195039079</v>
      </c>
      <c r="J172" s="317">
        <f>'Month'!J168+J171</f>
        <v>19334.304588117950</v>
      </c>
      <c r="K172" s="317">
        <f>'Month'!K168+K171</f>
        <v>3651.7296787</v>
      </c>
      <c r="L172" s="317">
        <f>'Month'!L168+L171</f>
        <v>1468.90174212</v>
      </c>
      <c r="M172" s="317">
        <f>'Month'!M168+M171</f>
        <v>10717.731893421254</v>
      </c>
      <c r="N172" s="317">
        <f>'Month'!N168+N171</f>
        <v>11530.193551025</v>
      </c>
      <c r="O172" s="317">
        <f>'Month'!O168+O171</f>
        <v>1478.452924757090</v>
      </c>
      <c r="P172" s="159"/>
      <c r="Q172" s="167"/>
      <c r="R172" s="167"/>
      <c r="S172" s="167"/>
      <c r="T172" s="167"/>
      <c r="U172" s="167"/>
      <c r="V172" s="167"/>
      <c r="W172" s="167"/>
      <c r="X172" s="167"/>
      <c r="Y172" s="167"/>
      <c r="Z172" s="167"/>
      <c r="AA172" s="167"/>
      <c r="AB172" s="167"/>
      <c r="AC172" s="167"/>
      <c r="AD172" s="167"/>
      <c r="AE172" s="167"/>
      <c r="AF172" s="167"/>
      <c r="AG172" s="167"/>
      <c r="AH172" s="167"/>
      <c r="AI172" s="167"/>
    </row>
    <row r="173" ht="12.75" customHeight="1">
      <c r="A173" s="190">
        <v>2008</v>
      </c>
      <c r="B173" t="s" s="189">
        <v>166</v>
      </c>
      <c r="C173" s="317">
        <f>'Month'!C169+C172</f>
        <v>37410.4343017178</v>
      </c>
      <c r="D173" s="317">
        <f>'Month'!D169+D172</f>
        <v>33948.925762532737</v>
      </c>
      <c r="E173" s="317">
        <f>'Month'!E169+E172</f>
        <v>3461.508539185068</v>
      </c>
      <c r="F173" s="317">
        <f>'Month'!F169+F172</f>
        <v>42487.603397640363</v>
      </c>
      <c r="G173" s="317">
        <f>'Month'!G169+G172</f>
        <v>12798.36692534</v>
      </c>
      <c r="H173" s="317">
        <f>'Month'!H169+H172</f>
        <v>3190.919648560223</v>
      </c>
      <c r="I173" s="317">
        <f>'Month'!I169+I172</f>
        <v>25408.096940600357</v>
      </c>
      <c r="J173" s="317">
        <f>'Month'!J169+J172</f>
        <v>22904.233361619510</v>
      </c>
      <c r="K173" s="317">
        <f>'Month'!K169+K172</f>
        <v>4281.139531700001</v>
      </c>
      <c r="L173" s="317">
        <f>'Month'!L169+L172</f>
        <v>1697.13864412</v>
      </c>
      <c r="M173" s="317">
        <f>'Month'!M169+M172</f>
        <v>12397.567341326378</v>
      </c>
      <c r="N173" s="317">
        <f>'Month'!N169+N172</f>
        <v>14294.512159327</v>
      </c>
      <c r="O173" s="317">
        <f>'Month'!O169+O172</f>
        <v>1763.782381453985</v>
      </c>
      <c r="P173" s="159"/>
      <c r="Q173" s="167"/>
      <c r="R173" s="167"/>
      <c r="S173" s="167"/>
      <c r="T173" s="167"/>
      <c r="U173" s="167"/>
      <c r="V173" s="167"/>
      <c r="W173" s="167"/>
      <c r="X173" s="167"/>
      <c r="Y173" s="167"/>
      <c r="Z173" s="167"/>
      <c r="AA173" s="167"/>
      <c r="AB173" s="167"/>
      <c r="AC173" s="167"/>
      <c r="AD173" s="167"/>
      <c r="AE173" s="167"/>
      <c r="AF173" s="167"/>
      <c r="AG173" s="167"/>
      <c r="AH173" s="167"/>
      <c r="AI173" s="167"/>
    </row>
    <row r="174" ht="12.75" customHeight="1">
      <c r="A174" s="190">
        <v>2008</v>
      </c>
      <c r="B174" t="s" s="189">
        <v>167</v>
      </c>
      <c r="C174" s="317">
        <f>'Month'!C170+C173</f>
        <v>43128.627080146740</v>
      </c>
      <c r="D174" s="317">
        <f>'Month'!D170+D173</f>
        <v>39197.161303759531</v>
      </c>
      <c r="E174" s="317">
        <f>'Month'!E170+E173</f>
        <v>3931.465776387211</v>
      </c>
      <c r="F174" s="317">
        <f>'Month'!F170+F173</f>
        <v>49190.847633581820</v>
      </c>
      <c r="G174" s="317">
        <f>'Month'!G170+G173</f>
        <v>14470.03286834</v>
      </c>
      <c r="H174" s="317">
        <f>'Month'!H170+H173</f>
        <v>3317.235212151540</v>
      </c>
      <c r="I174" s="317">
        <f>'Month'!I170+I173</f>
        <v>29688.216693541814</v>
      </c>
      <c r="J174" s="317">
        <f>'Month'!J170+J173</f>
        <v>26837.849856999910</v>
      </c>
      <c r="K174" s="317">
        <f>'Month'!K170+K173</f>
        <v>5032.5980717</v>
      </c>
      <c r="L174" s="317">
        <f>'Month'!L170+L173</f>
        <v>1979.94272412</v>
      </c>
      <c r="M174" s="317">
        <f>'Month'!M170+M173</f>
        <v>14236.085099121636</v>
      </c>
      <c r="N174" s="317">
        <f>'Month'!N170+N173</f>
        <v>16821.872071092</v>
      </c>
      <c r="O174" s="317">
        <f>'Month'!O170+O173</f>
        <v>2059.889147272514</v>
      </c>
      <c r="P174" s="159"/>
      <c r="Q174" s="167"/>
      <c r="R174" s="167"/>
      <c r="S174" s="167"/>
      <c r="T174" s="167"/>
      <c r="U174" s="167"/>
      <c r="V174" s="167"/>
      <c r="W174" s="167"/>
      <c r="X174" s="167"/>
      <c r="Y174" s="167"/>
      <c r="Z174" s="167"/>
      <c r="AA174" s="167"/>
      <c r="AB174" s="167"/>
      <c r="AC174" s="167"/>
      <c r="AD174" s="167"/>
      <c r="AE174" s="167"/>
      <c r="AF174" s="167"/>
      <c r="AG174" s="167"/>
      <c r="AH174" s="167"/>
      <c r="AI174" s="167"/>
    </row>
    <row r="175" ht="12.75" customHeight="1">
      <c r="A175" s="190">
        <v>2008</v>
      </c>
      <c r="B175" t="s" s="189">
        <v>168</v>
      </c>
      <c r="C175" s="317">
        <f>'Month'!C171+C174</f>
        <v>47848.463305437741</v>
      </c>
      <c r="D175" s="317">
        <f>'Month'!D171+D174</f>
        <v>43605.753330155349</v>
      </c>
      <c r="E175" s="317">
        <f>'Month'!E171+E174</f>
        <v>4242.709975282397</v>
      </c>
      <c r="F175" s="317">
        <f>'Month'!F171+F174</f>
        <v>56354.247392379293</v>
      </c>
      <c r="G175" s="317">
        <f>'Month'!G171+G174</f>
        <v>16061.47290751</v>
      </c>
      <c r="H175" s="317">
        <f>'Month'!H171+H174</f>
        <v>4914.717718255220</v>
      </c>
      <c r="I175" s="317">
        <f>'Month'!I171+I174</f>
        <v>34584.910912869287</v>
      </c>
      <c r="J175" s="317">
        <f>'Month'!J171+J174</f>
        <v>29617.721528965769</v>
      </c>
      <c r="K175" s="317">
        <f>'Month'!K171+K174</f>
        <v>5707.863572</v>
      </c>
      <c r="L175" s="317">
        <f>'Month'!L171+L174</f>
        <v>2401.19755212</v>
      </c>
      <c r="M175" s="317">
        <f>'Month'!M171+M174</f>
        <v>15982.8636943117</v>
      </c>
      <c r="N175" s="317">
        <f>'Month'!N171+N174</f>
        <v>19342.00137984</v>
      </c>
      <c r="O175" s="317">
        <f>'Month'!O171+O174</f>
        <v>2295.088868125875</v>
      </c>
      <c r="P175" s="159"/>
      <c r="Q175" s="167"/>
      <c r="R175" s="167"/>
      <c r="S175" s="167"/>
      <c r="T175" s="167"/>
      <c r="U175" s="167"/>
      <c r="V175" s="167"/>
      <c r="W175" s="167"/>
      <c r="X175" s="167"/>
      <c r="Y175" s="167"/>
      <c r="Z175" s="167"/>
      <c r="AA175" s="167"/>
      <c r="AB175" s="167"/>
      <c r="AC175" s="167"/>
      <c r="AD175" s="167"/>
      <c r="AE175" s="167"/>
      <c r="AF175" s="167"/>
      <c r="AG175" s="167"/>
      <c r="AH175" s="167"/>
      <c r="AI175" s="167"/>
    </row>
    <row r="176" ht="12.75" customHeight="1">
      <c r="A176" s="190">
        <v>2008</v>
      </c>
      <c r="B176" t="s" s="189">
        <v>169</v>
      </c>
      <c r="C176" s="317">
        <f>'Month'!C172+C175</f>
        <v>53709.979570806070</v>
      </c>
      <c r="D176" s="317">
        <f>'Month'!D172+D175</f>
        <v>48998.152577791494</v>
      </c>
      <c r="E176" s="317">
        <f>'Month'!E172+E175</f>
        <v>4711.826993014579</v>
      </c>
      <c r="F176" s="317">
        <f>'Month'!F172+F175</f>
        <v>63339.000135865812</v>
      </c>
      <c r="G176" s="317">
        <f>'Month'!G172+G175</f>
        <v>17647.59616248</v>
      </c>
      <c r="H176" s="317">
        <f>'Month'!H172+H175</f>
        <v>5618.182240609472</v>
      </c>
      <c r="I176" s="317">
        <f>'Month'!I172+I175</f>
        <v>39442.088140385807</v>
      </c>
      <c r="J176" s="317">
        <f>'Month'!J172+J175</f>
        <v>32962.559265395721</v>
      </c>
      <c r="K176" s="317">
        <f>'Month'!K172+K175</f>
        <v>6249.315833000001</v>
      </c>
      <c r="L176" s="317">
        <f>'Month'!L172+L175</f>
        <v>2820.03415312</v>
      </c>
      <c r="M176" s="317">
        <f>'Month'!M172+M175</f>
        <v>17626.190055897387</v>
      </c>
      <c r="N176" s="317">
        <f>'Month'!N172+N175</f>
        <v>21916.818370158</v>
      </c>
      <c r="O176" s="317">
        <f>'Month'!O172+O175</f>
        <v>2572.943777592060</v>
      </c>
      <c r="P176" s="159"/>
      <c r="Q176" s="167"/>
      <c r="R176" s="167"/>
      <c r="S176" s="167"/>
      <c r="T176" s="167"/>
      <c r="U176" s="167"/>
      <c r="V176" s="167"/>
      <c r="W176" s="167"/>
      <c r="X176" s="167"/>
      <c r="Y176" s="167"/>
      <c r="Z176" s="167"/>
      <c r="AA176" s="167"/>
      <c r="AB176" s="167"/>
      <c r="AC176" s="167"/>
      <c r="AD176" s="167"/>
      <c r="AE176" s="167"/>
      <c r="AF176" s="167"/>
      <c r="AG176" s="167"/>
      <c r="AH176" s="167"/>
      <c r="AI176" s="167"/>
    </row>
    <row r="177" ht="12.75" customHeight="1">
      <c r="A177" s="190">
        <v>2008</v>
      </c>
      <c r="B177" t="s" s="189">
        <v>170</v>
      </c>
      <c r="C177" s="317">
        <f>'Month'!C173+C176</f>
        <v>59677.613043340978</v>
      </c>
      <c r="D177" s="317">
        <f>'Month'!D173+D176</f>
        <v>54392.367031157417</v>
      </c>
      <c r="E177" s="317">
        <f>'Month'!E173+E176</f>
        <v>5285.246012183559</v>
      </c>
      <c r="F177" s="317">
        <f>'Month'!F173+F176</f>
        <v>69972.188744181229</v>
      </c>
      <c r="G177" s="317">
        <f>'Month'!G173+G176</f>
        <v>19361.80235997</v>
      </c>
      <c r="H177" s="317">
        <f>'Month'!H173+H176</f>
        <v>5948.999289488042</v>
      </c>
      <c r="I177" s="317">
        <f>'Month'!I173+I176</f>
        <v>43752.067911211227</v>
      </c>
      <c r="J177" s="317">
        <f>'Month'!J173+J176</f>
        <v>36875.389449901122</v>
      </c>
      <c r="K177" s="317">
        <f>'Month'!K173+K176</f>
        <v>6858.318473</v>
      </c>
      <c r="L177" s="317">
        <f>'Month'!L173+L176</f>
        <v>3209.56181312</v>
      </c>
      <c r="M177" s="317">
        <f>'Month'!M173+M176</f>
        <v>19593.576456658939</v>
      </c>
      <c r="N177" s="317">
        <f>'Month'!N173+N176</f>
        <v>24170.012288361</v>
      </c>
      <c r="O177" s="317">
        <f>'Month'!O173+O176</f>
        <v>2881.520278827772</v>
      </c>
      <c r="P177" s="159"/>
      <c r="Q177" s="167"/>
      <c r="R177" s="167"/>
      <c r="S177" s="167"/>
      <c r="T177" s="167"/>
      <c r="U177" s="167"/>
      <c r="V177" s="167"/>
      <c r="W177" s="167"/>
      <c r="X177" s="167"/>
      <c r="Y177" s="167"/>
      <c r="Z177" s="167"/>
      <c r="AA177" s="167"/>
      <c r="AB177" s="167"/>
      <c r="AC177" s="167"/>
      <c r="AD177" s="167"/>
      <c r="AE177" s="167"/>
      <c r="AF177" s="167"/>
      <c r="AG177" s="167"/>
      <c r="AH177" s="167"/>
      <c r="AI177" s="167"/>
    </row>
    <row r="178" ht="12.75" customHeight="1">
      <c r="A178" s="190">
        <v>2008</v>
      </c>
      <c r="B178" t="s" s="189">
        <v>171</v>
      </c>
      <c r="C178" s="317">
        <f>'Month'!C174+C177</f>
        <v>65584.846986246630</v>
      </c>
      <c r="D178" s="317">
        <f>'Month'!D174+D177</f>
        <v>59795.007815873345</v>
      </c>
      <c r="E178" s="317">
        <f>'Month'!E174+E177</f>
        <v>5789.839170373276</v>
      </c>
      <c r="F178" s="317">
        <f>'Month'!F174+F177</f>
        <v>76933.228002646807</v>
      </c>
      <c r="G178" s="317">
        <f>'Month'!G174+G177</f>
        <v>21918.4167615</v>
      </c>
      <c r="H178" s="317">
        <f>'Month'!H174+H177</f>
        <v>6262.756999848619</v>
      </c>
      <c r="I178" s="317">
        <f>'Month'!I174+I177</f>
        <v>47625.831966146812</v>
      </c>
      <c r="J178" s="317">
        <f>'Month'!J174+J177</f>
        <v>40479.350027521825</v>
      </c>
      <c r="K178" s="317">
        <f>'Month'!K174+K177</f>
        <v>7388.979275000001</v>
      </c>
      <c r="L178" s="317">
        <f>'Month'!L174+L177</f>
        <v>3599.49868612</v>
      </c>
      <c r="M178" s="317">
        <f>'Month'!M174+M177</f>
        <v>21651.606118598633</v>
      </c>
      <c r="N178" s="317">
        <f>'Month'!N174+N177</f>
        <v>26324.811646255</v>
      </c>
      <c r="O178" s="317">
        <f>'Month'!O174+O177</f>
        <v>3179.286697771010</v>
      </c>
      <c r="P178" s="159"/>
      <c r="Q178" s="167"/>
      <c r="R178" s="167"/>
      <c r="S178" s="167"/>
      <c r="T178" s="167"/>
      <c r="U178" s="167"/>
      <c r="V178" s="167"/>
      <c r="W178" s="167"/>
      <c r="X178" s="167"/>
      <c r="Y178" s="167"/>
      <c r="Z178" s="167"/>
      <c r="AA178" s="167"/>
      <c r="AB178" s="167"/>
      <c r="AC178" s="167"/>
      <c r="AD178" s="167"/>
      <c r="AE178" s="167"/>
      <c r="AF178" s="167"/>
      <c r="AG178" s="167"/>
      <c r="AH178" s="167"/>
      <c r="AI178" s="167"/>
    </row>
    <row r="179" ht="12.75" customHeight="1">
      <c r="A179" s="190">
        <v>2008</v>
      </c>
      <c r="B179" t="s" s="189">
        <v>99</v>
      </c>
      <c r="C179" s="317">
        <f>'Month'!C175+C178</f>
        <v>71788.836079604720</v>
      </c>
      <c r="D179" s="317">
        <f>'Month'!D175+D178</f>
        <v>65496.754241275194</v>
      </c>
      <c r="E179" s="317">
        <f>'Month'!E175+E178</f>
        <v>6292.081838329517</v>
      </c>
      <c r="F179" s="317">
        <f>'Month'!F175+F178</f>
        <v>83961.922815230369</v>
      </c>
      <c r="G179" s="317">
        <f>'Month'!G175+G178</f>
        <v>23627.062551332</v>
      </c>
      <c r="H179" s="317">
        <f>'Month'!H175+H178</f>
        <v>7037.259589887826</v>
      </c>
      <c r="I179" s="317">
        <f>'Month'!I175+I178</f>
        <v>52408.922684598372</v>
      </c>
      <c r="J179" s="317">
        <f>'Month'!J175+J178</f>
        <v>44377.415478324328</v>
      </c>
      <c r="K179" s="317">
        <f>'Month'!K175+K178</f>
        <v>7925.937579300001</v>
      </c>
      <c r="L179" s="317">
        <f>'Month'!L175+L178</f>
        <v>3857.93980712</v>
      </c>
      <c r="M179" s="317">
        <f>'Month'!M175+M178</f>
        <v>23740.975608411783</v>
      </c>
      <c r="N179" s="317">
        <f>'Month'!N175+N178</f>
        <v>28803.220996978</v>
      </c>
      <c r="O179" s="317">
        <f>'Month'!O175+O178</f>
        <v>3472.436507688357</v>
      </c>
      <c r="P179" s="159"/>
      <c r="Q179" s="167"/>
      <c r="R179" s="167"/>
      <c r="S179" s="167"/>
      <c r="T179" s="167"/>
      <c r="U179" s="167"/>
      <c r="V179" s="167"/>
      <c r="W179" s="167"/>
      <c r="X179" s="167"/>
      <c r="Y179" s="167"/>
      <c r="Z179" s="167"/>
      <c r="AA179" s="167"/>
      <c r="AB179" s="167"/>
      <c r="AC179" s="167"/>
      <c r="AD179" s="167"/>
      <c r="AE179" s="167"/>
      <c r="AF179" s="167"/>
      <c r="AG179" s="167"/>
      <c r="AH179" s="167"/>
      <c r="AI179" s="167"/>
    </row>
    <row r="180" ht="12.75" customHeight="1">
      <c r="A180" s="190">
        <v>2009</v>
      </c>
      <c r="B180" t="s" s="189">
        <v>100</v>
      </c>
      <c r="C180" s="317">
        <f>'Month'!C176</f>
        <v>6199.105838978701</v>
      </c>
      <c r="D180" s="317">
        <f>'Month'!D176</f>
        <v>5708.187053220756</v>
      </c>
      <c r="E180" s="317">
        <f>'Month'!E176</f>
        <v>490.9187857579452</v>
      </c>
      <c r="F180" s="317">
        <f>'Month'!F176</f>
        <v>7587.656180563255</v>
      </c>
      <c r="G180" s="317">
        <f>'Month'!G176</f>
        <v>2721.07659411</v>
      </c>
      <c r="H180" s="317">
        <f>'Month'!H176</f>
        <v>112.2449095982529</v>
      </c>
      <c r="I180" s="317">
        <f>'Month'!I176</f>
        <v>4187.368725683254</v>
      </c>
      <c r="J180" s="317">
        <f>'Month'!J176</f>
        <v>3505.4731853244</v>
      </c>
      <c r="K180" s="317">
        <f>'Month'!K176</f>
        <v>679.2108607700001</v>
      </c>
      <c r="L180" s="317">
        <f>'Month'!L176</f>
        <v>253.427927</v>
      </c>
      <c r="M180" s="317">
        <f>'Month'!M176</f>
        <v>1389.3917164694</v>
      </c>
      <c r="N180" s="317">
        <f>'Month'!N176</f>
        <v>2384.825281</v>
      </c>
      <c r="O180" s="317">
        <f>'Month'!O176</f>
        <v>289.3421194375373</v>
      </c>
      <c r="P180" s="159"/>
      <c r="Q180" s="167"/>
      <c r="R180" s="167"/>
      <c r="S180" s="167"/>
      <c r="T180" s="167"/>
      <c r="U180" s="167"/>
      <c r="V180" s="167"/>
      <c r="W180" s="167"/>
      <c r="X180" s="167"/>
      <c r="Y180" s="167"/>
      <c r="Z180" s="167"/>
      <c r="AA180" s="167"/>
      <c r="AB180" s="167"/>
      <c r="AC180" s="167"/>
      <c r="AD180" s="167"/>
      <c r="AE180" s="167"/>
      <c r="AF180" s="167"/>
      <c r="AG180" s="167"/>
      <c r="AH180" s="167"/>
      <c r="AI180" s="167"/>
    </row>
    <row r="181" ht="12.75" customHeight="1">
      <c r="A181" s="190">
        <v>2009</v>
      </c>
      <c r="B181" t="s" s="189">
        <v>86</v>
      </c>
      <c r="C181" s="317">
        <f>'Month'!C177+C180</f>
        <v>11923.877203588159</v>
      </c>
      <c r="D181" s="317">
        <f>'Month'!D177+D180</f>
        <v>10938.735617723913</v>
      </c>
      <c r="E181" s="317">
        <f>'Month'!E177+E180</f>
        <v>985.1415858642466</v>
      </c>
      <c r="F181" s="317">
        <f>'Month'!F177+F180</f>
        <v>13998.911345557051</v>
      </c>
      <c r="G181" s="317">
        <f>'Month'!G177+G180</f>
        <v>5160.0508858</v>
      </c>
      <c r="H181" s="317">
        <f>'Month'!H177+H180</f>
        <v>617.3974826452513</v>
      </c>
      <c r="I181" s="317">
        <f>'Month'!I177+I180</f>
        <v>7647.233096987051</v>
      </c>
      <c r="J181" s="317">
        <f>'Month'!J177+J180</f>
        <v>6630.6719759079</v>
      </c>
      <c r="K181" s="317">
        <f>'Month'!K177+K180</f>
        <v>1191.62736277</v>
      </c>
      <c r="L181" s="317">
        <f>'Month'!L177+L180</f>
        <v>470.00333701</v>
      </c>
      <c r="M181" s="317">
        <f>'Month'!M177+M180</f>
        <v>3492.902182937099</v>
      </c>
      <c r="N181" s="317">
        <f>'Month'!N177+N180</f>
        <v>4613.689847131001</v>
      </c>
      <c r="O181" s="317">
        <f>'Month'!O177+O180</f>
        <v>559.0119565529012</v>
      </c>
      <c r="P181" s="159"/>
      <c r="Q181" s="167"/>
      <c r="R181" s="167"/>
      <c r="S181" s="167"/>
      <c r="T181" s="167"/>
      <c r="U181" s="167"/>
      <c r="V181" s="167"/>
      <c r="W181" s="167"/>
      <c r="X181" s="167"/>
      <c r="Y181" s="167"/>
      <c r="Z181" s="167"/>
      <c r="AA181" s="167"/>
      <c r="AB181" s="167"/>
      <c r="AC181" s="167"/>
      <c r="AD181" s="167"/>
      <c r="AE181" s="167"/>
      <c r="AF181" s="167"/>
      <c r="AG181" s="167"/>
      <c r="AH181" s="167"/>
      <c r="AI181" s="167"/>
    </row>
    <row r="182" ht="12.75" customHeight="1">
      <c r="A182" s="190">
        <v>2009</v>
      </c>
      <c r="B182" t="s" s="189">
        <v>164</v>
      </c>
      <c r="C182" s="317">
        <f>'Month'!C178+C181</f>
        <v>18267.731630418188</v>
      </c>
      <c r="D182" s="317">
        <f>'Month'!D178+D181</f>
        <v>16757.575008234067</v>
      </c>
      <c r="E182" s="317">
        <f>'Month'!E178+E181</f>
        <v>1510.156622184121</v>
      </c>
      <c r="F182" s="317">
        <f>'Month'!F178+F181</f>
        <v>20895.263293022377</v>
      </c>
      <c r="G182" s="317">
        <f>'Month'!G178+G181</f>
        <v>7591.476297709</v>
      </c>
      <c r="H182" s="317">
        <f>'Month'!H178+H181</f>
        <v>1024.165846252126</v>
      </c>
      <c r="I182" s="317">
        <f>'Month'!I178+I181</f>
        <v>11557.269978743376</v>
      </c>
      <c r="J182" s="317">
        <f>'Month'!J178+J181</f>
        <v>10437.230509701349</v>
      </c>
      <c r="K182" s="317">
        <f>'Month'!K178+K181</f>
        <v>1746.51701657</v>
      </c>
      <c r="L182" s="317">
        <f>'Month'!L178+L181</f>
        <v>736.45412101</v>
      </c>
      <c r="M182" s="317">
        <f>'Month'!M178+M181</f>
        <v>5541.613048781299</v>
      </c>
      <c r="N182" s="317">
        <f>'Month'!N178+N181</f>
        <v>6647.5495671312</v>
      </c>
      <c r="O182" s="317">
        <f>'Month'!O178+O181</f>
        <v>835.3362787516163</v>
      </c>
      <c r="P182" s="159"/>
      <c r="Q182" s="167"/>
      <c r="R182" s="167"/>
      <c r="S182" s="167"/>
      <c r="T182" s="167"/>
      <c r="U182" s="167"/>
      <c r="V182" s="167"/>
      <c r="W182" s="167"/>
      <c r="X182" s="167"/>
      <c r="Y182" s="167"/>
      <c r="Z182" s="167"/>
      <c r="AA182" s="167"/>
      <c r="AB182" s="167"/>
      <c r="AC182" s="167"/>
      <c r="AD182" s="167"/>
      <c r="AE182" s="167"/>
      <c r="AF182" s="167"/>
      <c r="AG182" s="167"/>
      <c r="AH182" s="167"/>
      <c r="AI182" s="167"/>
    </row>
    <row r="183" ht="12.75" customHeight="1">
      <c r="A183" s="190">
        <v>2009</v>
      </c>
      <c r="B183" t="s" s="189">
        <v>165</v>
      </c>
      <c r="C183" s="317">
        <f>'Month'!C179+C182</f>
        <v>24453.440957654984</v>
      </c>
      <c r="D183" s="317">
        <f>'Month'!D179+D182</f>
        <v>22436.362650723411</v>
      </c>
      <c r="E183" s="317">
        <f>'Month'!E179+E182</f>
        <v>2017.078306931573</v>
      </c>
      <c r="F183" s="317">
        <f>'Month'!F179+F182</f>
        <v>26976.315721246123</v>
      </c>
      <c r="G183" s="317">
        <f>'Month'!G179+G182</f>
        <v>9236.926887248999</v>
      </c>
      <c r="H183" s="317">
        <f>'Month'!H179+H182</f>
        <v>1220.898840637624</v>
      </c>
      <c r="I183" s="317">
        <f>'Month'!I179+I182</f>
        <v>15338.213442927123</v>
      </c>
      <c r="J183" s="317">
        <f>'Month'!J179+J182</f>
        <v>14495.2537374708</v>
      </c>
      <c r="K183" s="317">
        <f>'Month'!K179+K182</f>
        <v>2401.17539107</v>
      </c>
      <c r="L183" s="317">
        <f>'Month'!L179+L182</f>
        <v>937.83655701</v>
      </c>
      <c r="M183" s="317">
        <f>'Month'!M179+M182</f>
        <v>7485.681825252499</v>
      </c>
      <c r="N183" s="317">
        <f>'Month'!N179+N182</f>
        <v>8571.081524131199</v>
      </c>
      <c r="O183" s="317">
        <f>'Month'!O179+O182</f>
        <v>1081.249443427531</v>
      </c>
      <c r="P183" s="159"/>
      <c r="Q183" s="167"/>
      <c r="R183" s="167"/>
      <c r="S183" s="167"/>
      <c r="T183" s="167"/>
      <c r="U183" s="167"/>
      <c r="V183" s="167"/>
      <c r="W183" s="167"/>
      <c r="X183" s="167"/>
      <c r="Y183" s="167"/>
      <c r="Z183" s="167"/>
      <c r="AA183" s="167"/>
      <c r="AB183" s="167"/>
      <c r="AC183" s="167"/>
      <c r="AD183" s="167"/>
      <c r="AE183" s="167"/>
      <c r="AF183" s="167"/>
      <c r="AG183" s="167"/>
      <c r="AH183" s="167"/>
      <c r="AI183" s="167"/>
    </row>
    <row r="184" ht="12.75" customHeight="1">
      <c r="A184" s="190">
        <v>2009</v>
      </c>
      <c r="B184" t="s" s="189">
        <v>156</v>
      </c>
      <c r="C184" s="317">
        <f>'Month'!C180+C183</f>
        <v>30517.033077850618</v>
      </c>
      <c r="D184" s="317">
        <f>'Month'!D180+D183</f>
        <v>27994.806661523591</v>
      </c>
      <c r="E184" s="317">
        <f>'Month'!E180+E183</f>
        <v>2522.226416327025</v>
      </c>
      <c r="F184" s="317">
        <f>'Month'!F180+F183</f>
        <v>33251.646754342670</v>
      </c>
      <c r="G184" s="317">
        <f>'Month'!G180+G183</f>
        <v>11026.975230805</v>
      </c>
      <c r="H184" s="317">
        <f>'Month'!H180+H183</f>
        <v>883.7203526500716</v>
      </c>
      <c r="I184" s="317">
        <f>'Month'!I180+I183</f>
        <v>19367.103368467669</v>
      </c>
      <c r="J184" s="317">
        <f>'Month'!J180+J183</f>
        <v>18978.52724642</v>
      </c>
      <c r="K184" s="317">
        <f>'Month'!K180+K183</f>
        <v>2857.56815507</v>
      </c>
      <c r="L184" s="317">
        <f>'Month'!L180+L183</f>
        <v>1127.96412101</v>
      </c>
      <c r="M184" s="317">
        <f>'Month'!M180+M183</f>
        <v>9285.833023174599</v>
      </c>
      <c r="N184" s="317">
        <f>'Month'!N180+N183</f>
        <v>10520.2928266322</v>
      </c>
      <c r="O184" s="317">
        <f>'Month'!O180+O183</f>
        <v>1367.362353668040</v>
      </c>
      <c r="P184" s="159"/>
      <c r="Q184" s="167"/>
      <c r="R184" s="167"/>
      <c r="S184" s="167"/>
      <c r="T184" s="167"/>
      <c r="U184" s="167"/>
      <c r="V184" s="167"/>
      <c r="W184" s="167"/>
      <c r="X184" s="167"/>
      <c r="Y184" s="167"/>
      <c r="Z184" s="167"/>
      <c r="AA184" s="167"/>
      <c r="AB184" s="167"/>
      <c r="AC184" s="167"/>
      <c r="AD184" s="167"/>
      <c r="AE184" s="167"/>
      <c r="AF184" s="167"/>
      <c r="AG184" s="167"/>
      <c r="AH184" s="167"/>
      <c r="AI184" s="167"/>
    </row>
    <row r="185" ht="12.75" customHeight="1">
      <c r="A185" s="190">
        <v>2009</v>
      </c>
      <c r="B185" t="s" s="189">
        <v>166</v>
      </c>
      <c r="C185" s="317">
        <f>'Month'!C181+C184</f>
        <v>36243.856380668636</v>
      </c>
      <c r="D185" s="317">
        <f>'Month'!D181+D184</f>
        <v>33259.904876449946</v>
      </c>
      <c r="E185" s="317">
        <f>'Month'!E181+E184</f>
        <v>2983.951504218694</v>
      </c>
      <c r="F185" s="317">
        <f>'Month'!F181+F184</f>
        <v>39943.6533638271</v>
      </c>
      <c r="G185" s="317">
        <f>'Month'!G181+G184</f>
        <v>13153.546955215</v>
      </c>
      <c r="H185" s="317">
        <f>'Month'!H181+H184</f>
        <v>1094.807771832351</v>
      </c>
      <c r="I185" s="317">
        <f>'Month'!I181+I184</f>
        <v>23368.7477945421</v>
      </c>
      <c r="J185" s="317">
        <f>'Month'!J181+J184</f>
        <v>22451.765233109949</v>
      </c>
      <c r="K185" s="317">
        <f>'Month'!K181+K184</f>
        <v>3421.35861407</v>
      </c>
      <c r="L185" s="317">
        <f>'Month'!L181+L184</f>
        <v>1333.62936001</v>
      </c>
      <c r="M185" s="317">
        <f>'Month'!M181+M184</f>
        <v>10801.7539419724</v>
      </c>
      <c r="N185" s="317">
        <f>'Month'!N181+N184</f>
        <v>12711.6579856322</v>
      </c>
      <c r="O185" s="317">
        <f>'Month'!O181+O184</f>
        <v>1642.078674761211</v>
      </c>
      <c r="P185" s="159"/>
      <c r="Q185" s="167"/>
      <c r="R185" s="167"/>
      <c r="S185" s="167"/>
      <c r="T185" s="167"/>
      <c r="U185" s="167"/>
      <c r="V185" s="167"/>
      <c r="W185" s="167"/>
      <c r="X185" s="167"/>
      <c r="Y185" s="167"/>
      <c r="Z185" s="167"/>
      <c r="AA185" s="167"/>
      <c r="AB185" s="167"/>
      <c r="AC185" s="167"/>
      <c r="AD185" s="167"/>
      <c r="AE185" s="167"/>
      <c r="AF185" s="167"/>
      <c r="AG185" s="167"/>
      <c r="AH185" s="167"/>
      <c r="AI185" s="167"/>
    </row>
    <row r="186" ht="12.75" customHeight="1">
      <c r="A186" s="190">
        <v>2009</v>
      </c>
      <c r="B186" t="s" s="189">
        <v>167</v>
      </c>
      <c r="C186" s="317">
        <f>'Month'!C182+C185</f>
        <v>42077.670752687183</v>
      </c>
      <c r="D186" s="317">
        <f>'Month'!D182+D185</f>
        <v>38647.112865600968</v>
      </c>
      <c r="E186" s="317">
        <f>'Month'!E182+E185</f>
        <v>3430.557887086222</v>
      </c>
      <c r="F186" s="317">
        <f>'Month'!F182+F185</f>
        <v>46932.566863587075</v>
      </c>
      <c r="G186" s="317">
        <f>'Month'!G182+G185</f>
        <v>14996.240936277</v>
      </c>
      <c r="H186" s="317">
        <f>'Month'!H182+H185</f>
        <v>2274.506600680225</v>
      </c>
      <c r="I186" s="317">
        <f>'Month'!I182+I185</f>
        <v>27905.047738240071</v>
      </c>
      <c r="J186" s="317">
        <f>'Month'!J182+J185</f>
        <v>25927.856816740248</v>
      </c>
      <c r="K186" s="317">
        <f>'Month'!K182+K185</f>
        <v>4031.27818907</v>
      </c>
      <c r="L186" s="317">
        <f>'Month'!L182+L185</f>
        <v>1561.37889401</v>
      </c>
      <c r="M186" s="317">
        <f>'Month'!M182+M185</f>
        <v>12732.1807607526</v>
      </c>
      <c r="N186" s="317">
        <f>'Month'!N182+N185</f>
        <v>14904.7643766322</v>
      </c>
      <c r="O186" s="317">
        <f>'Month'!O182+O185</f>
        <v>1968.976416847870</v>
      </c>
      <c r="P186" s="159"/>
      <c r="Q186" s="167"/>
      <c r="R186" s="167"/>
      <c r="S186" s="167"/>
      <c r="T186" s="167"/>
      <c r="U186" s="167"/>
      <c r="V186" s="167"/>
      <c r="W186" s="167"/>
      <c r="X186" s="167"/>
      <c r="Y186" s="167"/>
      <c r="Z186" s="167"/>
      <c r="AA186" s="167"/>
      <c r="AB186" s="167"/>
      <c r="AC186" s="167"/>
      <c r="AD186" s="167"/>
      <c r="AE186" s="167"/>
      <c r="AF186" s="167"/>
      <c r="AG186" s="167"/>
      <c r="AH186" s="167"/>
      <c r="AI186" s="167"/>
    </row>
    <row r="187" ht="12.75" customHeight="1">
      <c r="A187" s="190">
        <v>2009</v>
      </c>
      <c r="B187" t="s" s="189">
        <v>168</v>
      </c>
      <c r="C187" s="317">
        <f>'Month'!C183+C186</f>
        <v>46337.310788781760</v>
      </c>
      <c r="D187" s="317">
        <f>'Month'!D183+D186</f>
        <v>42640.5216686628</v>
      </c>
      <c r="E187" s="317">
        <f>'Month'!E183+E186</f>
        <v>3696.789120118961</v>
      </c>
      <c r="F187" s="317">
        <f>'Month'!F183+F186</f>
        <v>54042.517774612337</v>
      </c>
      <c r="G187" s="317">
        <f>'Month'!G183+G186</f>
        <v>17247.707843277</v>
      </c>
      <c r="H187" s="317">
        <f>'Month'!H183+H186</f>
        <v>4223.072889795485</v>
      </c>
      <c r="I187" s="317">
        <f>'Month'!I183+I186</f>
        <v>31980.235645265333</v>
      </c>
      <c r="J187" s="317">
        <f>'Month'!J183+J186</f>
        <v>28107.652292220249</v>
      </c>
      <c r="K187" s="317">
        <f>'Month'!K183+K186</f>
        <v>4814.574286069999</v>
      </c>
      <c r="L187" s="317">
        <f>'Month'!L183+L186</f>
        <v>1969.07505501</v>
      </c>
      <c r="M187" s="317">
        <f>'Month'!M183+M186</f>
        <v>14533.7134303226</v>
      </c>
      <c r="N187" s="317">
        <f>'Month'!N183+N186</f>
        <v>17028.7231246322</v>
      </c>
      <c r="O187" s="317">
        <f>'Month'!O183+O186</f>
        <v>2245.080222489109</v>
      </c>
      <c r="P187" s="159"/>
      <c r="Q187" s="167"/>
      <c r="R187" s="167"/>
      <c r="S187" s="167"/>
      <c r="T187" s="167"/>
      <c r="U187" s="167"/>
      <c r="V187" s="167"/>
      <c r="W187" s="167"/>
      <c r="X187" s="167"/>
      <c r="Y187" s="167"/>
      <c r="Z187" s="167"/>
      <c r="AA187" s="167"/>
      <c r="AB187" s="167"/>
      <c r="AC187" s="167"/>
      <c r="AD187" s="167"/>
      <c r="AE187" s="167"/>
      <c r="AF187" s="167"/>
      <c r="AG187" s="167"/>
      <c r="AH187" s="167"/>
      <c r="AI187" s="167"/>
    </row>
    <row r="188" ht="12.75" customHeight="1">
      <c r="A188" s="190">
        <v>2009</v>
      </c>
      <c r="B188" t="s" s="189">
        <v>169</v>
      </c>
      <c r="C188" s="317">
        <f>'Month'!C184+C187</f>
        <v>51180.226529527419</v>
      </c>
      <c r="D188" s="317">
        <f>'Month'!D184+D187</f>
        <v>47129.711791184571</v>
      </c>
      <c r="E188" s="317">
        <f>'Month'!E184+E187</f>
        <v>4050.514738342852</v>
      </c>
      <c r="F188" s="317">
        <f>'Month'!F184+F187</f>
        <v>60290.744025189444</v>
      </c>
      <c r="G188" s="317">
        <f>'Month'!G184+G187</f>
        <v>18869.729774278</v>
      </c>
      <c r="H188" s="317">
        <f>'Month'!H184+H187</f>
        <v>5337.551773059892</v>
      </c>
      <c r="I188" s="317">
        <f>'Month'!I184+I187</f>
        <v>36043.068402841440</v>
      </c>
      <c r="J188" s="317">
        <f>'Month'!J184+J187</f>
        <v>31174.856368976249</v>
      </c>
      <c r="K188" s="317">
        <f>'Month'!K184+K187</f>
        <v>5377.94584807</v>
      </c>
      <c r="L188" s="317">
        <f>'Month'!L184+L187</f>
        <v>2435.44854401</v>
      </c>
      <c r="M188" s="317">
        <f>'Month'!M184+M187</f>
        <v>16508.4497902669</v>
      </c>
      <c r="N188" s="317">
        <f>'Month'!N184+N187</f>
        <v>18981.6073551322</v>
      </c>
      <c r="O188" s="317">
        <f>'Month'!O184+O187</f>
        <v>2502.418986798943</v>
      </c>
      <c r="P188" s="159"/>
      <c r="Q188" s="167"/>
      <c r="R188" s="167"/>
      <c r="S188" s="167"/>
      <c r="T188" s="167"/>
      <c r="U188" s="167"/>
      <c r="V188" s="167"/>
      <c r="W188" s="167"/>
      <c r="X188" s="167"/>
      <c r="Y188" s="167"/>
      <c r="Z188" s="167"/>
      <c r="AA188" s="167"/>
      <c r="AB188" s="167"/>
      <c r="AC188" s="167"/>
      <c r="AD188" s="167"/>
      <c r="AE188" s="167"/>
      <c r="AF188" s="167"/>
      <c r="AG188" s="167"/>
      <c r="AH188" s="167"/>
      <c r="AI188" s="167"/>
    </row>
    <row r="189" ht="12.75" customHeight="1">
      <c r="A189" s="190">
        <v>2009</v>
      </c>
      <c r="B189" t="s" s="189">
        <v>170</v>
      </c>
      <c r="C189" s="317">
        <f>'Month'!C185+C188</f>
        <v>56682.584753732350</v>
      </c>
      <c r="D189" s="317">
        <f>'Month'!D185+D188</f>
        <v>52196.589257340420</v>
      </c>
      <c r="E189" s="317">
        <f>'Month'!E185+E188</f>
        <v>4485.995496391934</v>
      </c>
      <c r="F189" s="317">
        <f>'Month'!F185+F188</f>
        <v>66537.306762976747</v>
      </c>
      <c r="G189" s="317">
        <f>'Month'!G185+G188</f>
        <v>20760.052345278</v>
      </c>
      <c r="H189" s="317">
        <f>'Month'!H185+H188</f>
        <v>6199.081961817587</v>
      </c>
      <c r="I189" s="317">
        <f>'Month'!I185+I188</f>
        <v>40039.013338978737</v>
      </c>
      <c r="J189" s="317">
        <f>'Month'!J185+J188</f>
        <v>34495.762327309851</v>
      </c>
      <c r="K189" s="317">
        <f>'Month'!K185+K188</f>
        <v>5738.24107872</v>
      </c>
      <c r="L189" s="317">
        <f>'Month'!L185+L188</f>
        <v>2771.40694901</v>
      </c>
      <c r="M189" s="317">
        <f>'Month'!M185+M188</f>
        <v>18770.711763270894</v>
      </c>
      <c r="N189" s="317">
        <f>'Month'!N185+N188</f>
        <v>21081.7149428322</v>
      </c>
      <c r="O189" s="317">
        <f>'Month'!O185+O188</f>
        <v>2775.648687549154</v>
      </c>
      <c r="P189" s="159"/>
      <c r="Q189" s="167"/>
      <c r="R189" s="167"/>
      <c r="S189" s="167"/>
      <c r="T189" s="167"/>
      <c r="U189" s="167"/>
      <c r="V189" s="167"/>
      <c r="W189" s="167"/>
      <c r="X189" s="167"/>
      <c r="Y189" s="167"/>
      <c r="Z189" s="167"/>
      <c r="AA189" s="167"/>
      <c r="AB189" s="167"/>
      <c r="AC189" s="167"/>
      <c r="AD189" s="167"/>
      <c r="AE189" s="167"/>
      <c r="AF189" s="167"/>
      <c r="AG189" s="167"/>
      <c r="AH189" s="167"/>
      <c r="AI189" s="167"/>
    </row>
    <row r="190" ht="12.75" customHeight="1">
      <c r="A190" s="190">
        <v>2009</v>
      </c>
      <c r="B190" t="s" s="189">
        <v>171</v>
      </c>
      <c r="C190" s="317">
        <f>'Month'!C186+C189</f>
        <v>62511.724147302870</v>
      </c>
      <c r="D190" s="317">
        <f>'Month'!D186+D189</f>
        <v>57593.331904897088</v>
      </c>
      <c r="E190" s="317">
        <f>'Month'!E186+E189</f>
        <v>4918.392242405788</v>
      </c>
      <c r="F190" s="317">
        <f>'Month'!F186+F189</f>
        <v>73013.406791118992</v>
      </c>
      <c r="G190" s="317">
        <f>'Month'!G186+G189</f>
        <v>22641.809752558</v>
      </c>
      <c r="H190" s="317">
        <f>'Month'!H186+H189</f>
        <v>6367.449350106986</v>
      </c>
      <c r="I190" s="317">
        <f>'Month'!I186+I189</f>
        <v>44157.725420840987</v>
      </c>
      <c r="J190" s="317">
        <f>'Month'!J186+J189</f>
        <v>38061.7194128967</v>
      </c>
      <c r="K190" s="317">
        <f>'Month'!K186+K189</f>
        <v>6213.871617719999</v>
      </c>
      <c r="L190" s="317">
        <f>'Month'!L186+L189</f>
        <v>3166.55555701</v>
      </c>
      <c r="M190" s="317">
        <f>'Month'!M186+M189</f>
        <v>20331.5708902669</v>
      </c>
      <c r="N190" s="317">
        <f>'Month'!N186+N189</f>
        <v>23107.4436088142</v>
      </c>
      <c r="O190" s="317">
        <f>'Month'!O186+O189</f>
        <v>3049.278045410167</v>
      </c>
      <c r="P190" s="159"/>
      <c r="Q190" s="167"/>
      <c r="R190" s="167"/>
      <c r="S190" s="167"/>
      <c r="T190" s="167"/>
      <c r="U190" s="167"/>
      <c r="V190" s="167"/>
      <c r="W190" s="167"/>
      <c r="X190" s="167"/>
      <c r="Y190" s="167"/>
      <c r="Z190" s="167"/>
      <c r="AA190" s="167"/>
      <c r="AB190" s="167"/>
      <c r="AC190" s="167"/>
      <c r="AD190" s="167"/>
      <c r="AE190" s="167"/>
      <c r="AF190" s="167"/>
      <c r="AG190" s="167"/>
      <c r="AH190" s="167"/>
      <c r="AI190" s="167"/>
    </row>
    <row r="191" ht="12.75" customHeight="1">
      <c r="A191" s="190">
        <v>2009</v>
      </c>
      <c r="B191" t="s" s="189">
        <v>592</v>
      </c>
      <c r="C191" s="317">
        <f>'Month'!C187+C190</f>
        <v>68198.546715704870</v>
      </c>
      <c r="D191" s="317">
        <f>'Month'!D187+D190</f>
        <v>62820.050491495662</v>
      </c>
      <c r="E191" s="317">
        <f>'Month'!E187+E190</f>
        <v>5378.496224209216</v>
      </c>
      <c r="F191" s="317">
        <f>'Month'!F187+F190</f>
        <v>79692.863512076961</v>
      </c>
      <c r="G191" s="317">
        <f>'Month'!G187+G190</f>
        <v>24690.602664234</v>
      </c>
      <c r="H191" s="317">
        <f>'Month'!H187+H190</f>
        <v>6332.655398295258</v>
      </c>
      <c r="I191" s="317">
        <f>'Month'!I187+I190</f>
        <v>48231.398460122960</v>
      </c>
      <c r="J191" s="317">
        <f>'Month'!J187+J190</f>
        <v>41709.6664792994</v>
      </c>
      <c r="K191" s="317">
        <f>'Month'!K187+K190</f>
        <v>6770.862387719999</v>
      </c>
      <c r="L191" s="317">
        <f>'Month'!L187+L190</f>
        <v>3641.07401701</v>
      </c>
      <c r="M191" s="317">
        <f>'Month'!M187+M190</f>
        <v>22172.3878864349</v>
      </c>
      <c r="N191" s="317">
        <f>'Month'!N187+N190</f>
        <v>25491.252839673194</v>
      </c>
      <c r="O191" s="317">
        <f>'Month'!O187+O190</f>
        <v>3305.883240017117</v>
      </c>
      <c r="P191" s="159"/>
      <c r="Q191" s="167"/>
      <c r="R191" s="167"/>
      <c r="S191" s="167"/>
      <c r="T191" s="167"/>
      <c r="U191" s="167"/>
      <c r="V191" s="167"/>
      <c r="W191" s="167"/>
      <c r="X191" s="167"/>
      <c r="Y191" s="167"/>
      <c r="Z191" s="167"/>
      <c r="AA191" s="167"/>
      <c r="AB191" s="167"/>
      <c r="AC191" s="167"/>
      <c r="AD191" s="167"/>
      <c r="AE191" s="167"/>
      <c r="AF191" s="167"/>
      <c r="AG191" s="167"/>
      <c r="AH191" s="167"/>
      <c r="AI191" s="167"/>
    </row>
    <row r="192" ht="12.75" customHeight="1">
      <c r="A192" s="190">
        <v>2010</v>
      </c>
      <c r="B192" t="s" s="189">
        <v>100</v>
      </c>
      <c r="C192" s="317">
        <f>'Month'!C188</f>
        <v>5959.267328314332</v>
      </c>
      <c r="D192" s="317">
        <f>'Month'!D188</f>
        <v>5518.857825731529</v>
      </c>
      <c r="E192" s="317">
        <f>'Month'!E188</f>
        <v>440.4095025828026</v>
      </c>
      <c r="F192" s="317">
        <f>'Month'!F188</f>
        <v>6783.130388127796</v>
      </c>
      <c r="G192" s="317">
        <f>'Month'!G188</f>
        <v>2602.50628513</v>
      </c>
      <c r="H192" s="317">
        <f>'Month'!H188</f>
        <v>191.3547973065961</v>
      </c>
      <c r="I192" s="317">
        <f>'Month'!I188</f>
        <v>3771.128342997796</v>
      </c>
      <c r="J192" s="317">
        <f>'Month'!J188</f>
        <v>3692.779534584301</v>
      </c>
      <c r="K192" s="317">
        <f>'Month'!K188</f>
        <v>409.49576</v>
      </c>
      <c r="L192" s="317">
        <f>'Month'!L188</f>
        <v>140.91981</v>
      </c>
      <c r="M192" s="317">
        <f>'Month'!M188</f>
        <v>2110.2288042071</v>
      </c>
      <c r="N192" s="317">
        <f>'Month'!N188</f>
        <v>2265.798765314</v>
      </c>
      <c r="O192" s="317">
        <f>'Month'!O188</f>
        <v>222.3492997856876</v>
      </c>
      <c r="P192" s="159"/>
      <c r="Q192" s="167"/>
      <c r="R192" s="167"/>
      <c r="S192" s="167"/>
      <c r="T192" s="167"/>
      <c r="U192" s="167"/>
      <c r="V192" s="167"/>
      <c r="W192" s="167"/>
      <c r="X192" s="167"/>
      <c r="Y192" s="167"/>
      <c r="Z192" s="167"/>
      <c r="AA192" s="167"/>
      <c r="AB192" s="167"/>
      <c r="AC192" s="167"/>
      <c r="AD192" s="167"/>
      <c r="AE192" s="167"/>
      <c r="AF192" s="167"/>
      <c r="AG192" s="167"/>
      <c r="AH192" s="167"/>
      <c r="AI192" s="167"/>
    </row>
    <row r="193" ht="12.75" customHeight="1">
      <c r="A193" s="190">
        <v>2010</v>
      </c>
      <c r="B193" t="s" s="189">
        <v>86</v>
      </c>
      <c r="C193" s="317">
        <f>C192+'Month'!C189</f>
        <v>10977.250501366978</v>
      </c>
      <c r="D193" s="317">
        <f>D192+'Month'!D189</f>
        <v>10108.4949742647</v>
      </c>
      <c r="E193" s="317">
        <f>E192+'Month'!E189</f>
        <v>868.7555271022738</v>
      </c>
      <c r="F193" s="317">
        <f>F192+'Month'!F189</f>
        <v>12669.450026098126</v>
      </c>
      <c r="G193" s="317">
        <f>G192+'Month'!G189</f>
        <v>3970.45771613</v>
      </c>
      <c r="H193" s="317">
        <f>H192+'Month'!H189</f>
        <v>1517.760359775324</v>
      </c>
      <c r="I193" s="317">
        <f>I192+'Month'!I189</f>
        <v>7887.425805804125</v>
      </c>
      <c r="J193" s="317">
        <f>J192+'Month'!J189</f>
        <v>6991.8760090009</v>
      </c>
      <c r="K193" s="317">
        <f>K192+'Month'!K189</f>
        <v>811.5665041640001</v>
      </c>
      <c r="L193" s="317">
        <f>L192+'Month'!L189</f>
        <v>290.417668</v>
      </c>
      <c r="M193" s="317">
        <f>M192+'Month'!M189</f>
        <v>4230.689269734099</v>
      </c>
      <c r="N193" s="317">
        <f>N192+'Month'!N189</f>
        <v>4129.627542926</v>
      </c>
      <c r="O193" s="317">
        <f>O192+'Month'!O189</f>
        <v>389.1977785806256</v>
      </c>
      <c r="P193" s="159"/>
      <c r="Q193" s="167"/>
      <c r="R193" s="167"/>
      <c r="S193" s="167"/>
      <c r="T193" s="167"/>
      <c r="U193" s="167"/>
      <c r="V193" s="167"/>
      <c r="W193" s="167"/>
      <c r="X193" s="167"/>
      <c r="Y193" s="167"/>
      <c r="Z193" s="167"/>
      <c r="AA193" s="167"/>
      <c r="AB193" s="167"/>
      <c r="AC193" s="167"/>
      <c r="AD193" s="167"/>
      <c r="AE193" s="167"/>
      <c r="AF193" s="167"/>
      <c r="AG193" s="167"/>
      <c r="AH193" s="167"/>
      <c r="AI193" s="167"/>
    </row>
    <row r="194" ht="12.75" customHeight="1">
      <c r="A194" s="190">
        <v>2010</v>
      </c>
      <c r="B194" t="s" s="189">
        <v>164</v>
      </c>
      <c r="C194" s="317">
        <f>C193+'Month'!C190</f>
        <v>17197.332732317805</v>
      </c>
      <c r="D194" s="317">
        <f>D193+'Month'!D190</f>
        <v>15815.9790334862</v>
      </c>
      <c r="E194" s="317">
        <f>E193+'Month'!E190</f>
        <v>1381.353698831603</v>
      </c>
      <c r="F194" s="317">
        <f>F193+'Month'!F190</f>
        <v>18657.3858772397</v>
      </c>
      <c r="G194" s="317">
        <f>G193+'Month'!G190</f>
        <v>6102.29801113</v>
      </c>
      <c r="H194" s="317">
        <f>H193+'Month'!H190</f>
        <v>765.3164260067451</v>
      </c>
      <c r="I194" s="317">
        <f>I193+'Month'!I190</f>
        <v>11192.1827683977</v>
      </c>
      <c r="J194" s="317">
        <f>J193+'Month'!J190</f>
        <v>10749.407544117050</v>
      </c>
      <c r="K194" s="317">
        <f>K193+'Month'!K190</f>
        <v>1362.905097712</v>
      </c>
      <c r="L194" s="317">
        <f>L193+'Month'!L190</f>
        <v>699.576716</v>
      </c>
      <c r="M194" s="317">
        <f>M193+'Month'!M190</f>
        <v>5851.062795100099</v>
      </c>
      <c r="N194" s="317">
        <f>N193+'Month'!N190</f>
        <v>6191.849975086</v>
      </c>
      <c r="O194" s="317">
        <f>O193+'Month'!O190</f>
        <v>635.2923254995849</v>
      </c>
      <c r="P194" s="159"/>
      <c r="Q194" s="167"/>
      <c r="R194" s="167"/>
      <c r="S194" s="167"/>
      <c r="T194" s="167"/>
      <c r="U194" s="167"/>
      <c r="V194" s="167"/>
      <c r="W194" s="167"/>
      <c r="X194" s="167"/>
      <c r="Y194" s="167"/>
      <c r="Z194" s="167"/>
      <c r="AA194" s="167"/>
      <c r="AB194" s="167"/>
      <c r="AC194" s="167"/>
      <c r="AD194" s="167"/>
      <c r="AE194" s="167"/>
      <c r="AF194" s="167"/>
      <c r="AG194" s="167"/>
      <c r="AH194" s="167"/>
      <c r="AI194" s="167"/>
    </row>
    <row r="195" ht="12.75" customHeight="1">
      <c r="A195" s="190">
        <v>2010</v>
      </c>
      <c r="B195" t="s" s="189">
        <v>165</v>
      </c>
      <c r="C195" s="317">
        <f>C194+'Month'!C191</f>
        <v>23003.736917237191</v>
      </c>
      <c r="D195" s="317">
        <f>D194+'Month'!D191</f>
        <v>21146.456128767131</v>
      </c>
      <c r="E195" s="317">
        <f>E194+'Month'!E191</f>
        <v>1857.280788470060</v>
      </c>
      <c r="F195" s="317">
        <f>F194+'Month'!F191</f>
        <v>25268.238852555838</v>
      </c>
      <c r="G195" s="317">
        <f>G194+'Month'!G191</f>
        <v>8164.86543813</v>
      </c>
      <c r="H195" s="317">
        <f>H194+'Month'!H191</f>
        <v>1675.507024155288</v>
      </c>
      <c r="I195" s="317">
        <f>I194+'Month'!I191</f>
        <v>15213.757993713838</v>
      </c>
      <c r="J195" s="317">
        <f>J194+'Month'!J191</f>
        <v>14355.553405381650</v>
      </c>
      <c r="K195" s="317">
        <f>K194+'Month'!K191</f>
        <v>1889.615420712</v>
      </c>
      <c r="L195" s="317">
        <f>L194+'Month'!L191</f>
        <v>1045.955457</v>
      </c>
      <c r="M195" s="317">
        <f>M194+'Month'!M191</f>
        <v>8040.971771648099</v>
      </c>
      <c r="N195" s="317">
        <f>N194+'Month'!N191</f>
        <v>8067.329299537</v>
      </c>
      <c r="O195" s="317">
        <f>O194+'Month'!O191</f>
        <v>891.3821973915033</v>
      </c>
      <c r="P195" s="159"/>
      <c r="Q195" s="167"/>
      <c r="R195" s="167"/>
      <c r="S195" s="167"/>
      <c r="T195" s="167"/>
      <c r="U195" s="167"/>
      <c r="V195" s="167"/>
      <c r="W195" s="167"/>
      <c r="X195" s="167"/>
      <c r="Y195" s="167"/>
      <c r="Z195" s="167"/>
      <c r="AA195" s="167"/>
      <c r="AB195" s="167"/>
      <c r="AC195" s="167"/>
      <c r="AD195" s="167"/>
      <c r="AE195" s="167"/>
      <c r="AF195" s="167"/>
      <c r="AG195" s="167"/>
      <c r="AH195" s="167"/>
      <c r="AI195" s="167"/>
    </row>
    <row r="196" ht="12.75" customHeight="1">
      <c r="A196" s="190">
        <v>2010</v>
      </c>
      <c r="B196" t="s" s="189">
        <v>156</v>
      </c>
      <c r="C196" s="317">
        <f>C195+'Month'!C192</f>
        <v>28654.576536532586</v>
      </c>
      <c r="D196" s="317">
        <f>D195+'Month'!D192</f>
        <v>26330.864490499458</v>
      </c>
      <c r="E196" s="317">
        <f>E195+'Month'!E192</f>
        <v>2323.712046033129</v>
      </c>
      <c r="F196" s="317">
        <f>F195+'Month'!F192</f>
        <v>32165.842146641771</v>
      </c>
      <c r="G196" s="317">
        <f>G195+'Month'!G192</f>
        <v>9958.265587129001</v>
      </c>
      <c r="H196" s="317">
        <f>H195+'Month'!H192</f>
        <v>2918.896387284318</v>
      </c>
      <c r="I196" s="317">
        <f>I195+'Month'!I192</f>
        <v>19819.035825800769</v>
      </c>
      <c r="J196" s="317">
        <f>J195+'Month'!J192</f>
        <v>17832.820473842552</v>
      </c>
      <c r="K196" s="317">
        <f>K195+'Month'!K192</f>
        <v>2388.540733712</v>
      </c>
      <c r="L196" s="317">
        <f>L195+'Month'!L192</f>
        <v>1275.908758</v>
      </c>
      <c r="M196" s="317">
        <f>M195+'Month'!M192</f>
        <v>9750.943781362099</v>
      </c>
      <c r="N196" s="317">
        <f>N195+'Month'!N192</f>
        <v>9930.894721748</v>
      </c>
      <c r="O196" s="317">
        <f>O195+'Month'!O192</f>
        <v>1070.433489553142</v>
      </c>
      <c r="P196" s="159"/>
      <c r="Q196" s="167"/>
      <c r="R196" s="167"/>
      <c r="S196" s="167"/>
      <c r="T196" s="167"/>
      <c r="U196" s="167"/>
      <c r="V196" s="167"/>
      <c r="W196" s="167"/>
      <c r="X196" s="167"/>
      <c r="Y196" s="167"/>
      <c r="Z196" s="167"/>
      <c r="AA196" s="167"/>
      <c r="AB196" s="167"/>
      <c r="AC196" s="167"/>
      <c r="AD196" s="167"/>
      <c r="AE196" s="167"/>
      <c r="AF196" s="167"/>
      <c r="AG196" s="167"/>
      <c r="AH196" s="167"/>
      <c r="AI196" s="167"/>
    </row>
    <row r="197" ht="12.75" customHeight="1">
      <c r="A197" s="190">
        <v>2010</v>
      </c>
      <c r="B197" t="s" s="189">
        <v>166</v>
      </c>
      <c r="C197" s="317">
        <f>C196+'Month'!C193</f>
        <v>33181.8380271153</v>
      </c>
      <c r="D197" s="317">
        <f>D196+'Month'!D193</f>
        <v>30493.1067836728</v>
      </c>
      <c r="E197" s="317">
        <f>E196+'Month'!E193</f>
        <v>2688.731243442499</v>
      </c>
      <c r="F197" s="317">
        <f>F196+'Month'!F193</f>
        <v>38526.4072841544</v>
      </c>
      <c r="G197" s="317">
        <f>G196+'Month'!G193</f>
        <v>11236.921798129</v>
      </c>
      <c r="H197" s="317">
        <f>H196+'Month'!H193</f>
        <v>3801.604643111225</v>
      </c>
      <c r="I197" s="317">
        <f>I196+'Month'!I193</f>
        <v>24279.1599964994</v>
      </c>
      <c r="J197" s="317">
        <f>J196+'Month'!J193</f>
        <v>21059.466081178551</v>
      </c>
      <c r="K197" s="317">
        <f>K196+'Month'!K193</f>
        <v>3010.325489526</v>
      </c>
      <c r="L197" s="317">
        <f>L196+'Month'!L193</f>
        <v>1522.635096</v>
      </c>
      <c r="M197" s="317">
        <f>M196+'Month'!M193</f>
        <v>11485.613958567377</v>
      </c>
      <c r="N197" s="317">
        <f>N196+'Month'!N193</f>
        <v>12391.393624303</v>
      </c>
      <c r="O197" s="317">
        <f>O196+'Month'!O193</f>
        <v>1300.969213202731</v>
      </c>
      <c r="P197" s="159"/>
      <c r="Q197" s="167"/>
      <c r="R197" s="167"/>
      <c r="S197" s="167"/>
      <c r="T197" s="167"/>
      <c r="U197" s="167"/>
      <c r="V197" s="167"/>
      <c r="W197" s="167"/>
      <c r="X197" s="167"/>
      <c r="Y197" s="167"/>
      <c r="Z197" s="167"/>
      <c r="AA197" s="167"/>
      <c r="AB197" s="167"/>
      <c r="AC197" s="167"/>
      <c r="AD197" s="167"/>
      <c r="AE197" s="167"/>
      <c r="AF197" s="167"/>
      <c r="AG197" s="167"/>
      <c r="AH197" s="167"/>
      <c r="AI197" s="167"/>
    </row>
    <row r="198" ht="12.75" customHeight="1">
      <c r="A198" s="190">
        <v>2010</v>
      </c>
      <c r="B198" t="s" s="189">
        <v>167</v>
      </c>
      <c r="C198" s="317">
        <f>C197+'Month'!C194</f>
        <v>37782.390267976087</v>
      </c>
      <c r="D198" s="317">
        <f>D197+'Month'!D194</f>
        <v>34699.182992660819</v>
      </c>
      <c r="E198" s="317">
        <f>E197+'Month'!E194</f>
        <v>3083.207275315266</v>
      </c>
      <c r="F198" s="317">
        <f>F197+'Month'!F194</f>
        <v>45514.998514138635</v>
      </c>
      <c r="G198" s="317">
        <f>G197+'Month'!G194</f>
        <v>13535.578083131</v>
      </c>
      <c r="H198" s="317">
        <f>H197+'Month'!H194</f>
        <v>5028.436062180013</v>
      </c>
      <c r="I198" s="317">
        <f>I197+'Month'!I194</f>
        <v>28337.154096170631</v>
      </c>
      <c r="J198" s="317">
        <f>J197+'Month'!J194</f>
        <v>23776.807457240549</v>
      </c>
      <c r="K198" s="317">
        <f>K197+'Month'!K194</f>
        <v>3642.266334837</v>
      </c>
      <c r="L198" s="317">
        <f>L197+'Month'!L194</f>
        <v>1720.105846</v>
      </c>
      <c r="M198" s="317">
        <f>M197+'Month'!M194</f>
        <v>13374.018354616932</v>
      </c>
      <c r="N198" s="317">
        <f>N197+'Month'!N194</f>
        <v>14828.089420204</v>
      </c>
      <c r="O198" s="317">
        <f>O197+'Month'!O194</f>
        <v>1575.863296311661</v>
      </c>
      <c r="P198" s="159"/>
      <c r="Q198" s="167"/>
      <c r="R198" s="167"/>
      <c r="S198" s="167"/>
      <c r="T198" s="167"/>
      <c r="U198" s="167"/>
      <c r="V198" s="167"/>
      <c r="W198" s="167"/>
      <c r="X198" s="167"/>
      <c r="Y198" s="167"/>
      <c r="Z198" s="167"/>
      <c r="AA198" s="167"/>
      <c r="AB198" s="167"/>
      <c r="AC198" s="167"/>
      <c r="AD198" s="167"/>
      <c r="AE198" s="167"/>
      <c r="AF198" s="167"/>
      <c r="AG198" s="167"/>
      <c r="AH198" s="167"/>
      <c r="AI198" s="167"/>
    </row>
    <row r="199" ht="12.75" customHeight="1">
      <c r="A199" s="190">
        <v>2010</v>
      </c>
      <c r="B199" t="s" s="189">
        <v>168</v>
      </c>
      <c r="C199" s="317">
        <f>C198+'Month'!C195</f>
        <v>42386.240796415848</v>
      </c>
      <c r="D199" s="317">
        <f>D198+'Month'!D195</f>
        <v>38974.513449592741</v>
      </c>
      <c r="E199" s="317">
        <f>E198+'Month'!E195</f>
        <v>3411.727346823109</v>
      </c>
      <c r="F199" s="317">
        <f>F198+'Month'!F195</f>
        <v>51920.739082562293</v>
      </c>
      <c r="G199" s="317">
        <f>G198+'Month'!G195</f>
        <v>15367.58609113</v>
      </c>
      <c r="H199" s="317">
        <f>H198+'Month'!H195</f>
        <v>6515.565287770873</v>
      </c>
      <c r="I199" s="317">
        <f>I198+'Month'!I195</f>
        <v>32372.084449595288</v>
      </c>
      <c r="J199" s="317">
        <f>J198+'Month'!J195</f>
        <v>26480.207646913350</v>
      </c>
      <c r="K199" s="317">
        <f>K198+'Month'!K195</f>
        <v>4181.068541837</v>
      </c>
      <c r="L199" s="317">
        <f>L198+'Month'!L195</f>
        <v>1957.178209</v>
      </c>
      <c r="M199" s="317">
        <f>M198+'Month'!M195</f>
        <v>15286.076799756933</v>
      </c>
      <c r="N199" s="317">
        <f>N198+'Month'!N195</f>
        <v>16886.278647505</v>
      </c>
      <c r="O199" s="317">
        <f>O198+'Month'!O195</f>
        <v>1859.962592188811</v>
      </c>
      <c r="P199" s="159"/>
      <c r="Q199" s="167"/>
      <c r="R199" s="167"/>
      <c r="S199" s="167"/>
      <c r="T199" s="167"/>
      <c r="U199" s="167"/>
      <c r="V199" s="167"/>
      <c r="W199" s="167"/>
      <c r="X199" s="167"/>
      <c r="Y199" s="167"/>
      <c r="Z199" s="167"/>
      <c r="AA199" s="167"/>
      <c r="AB199" s="167"/>
      <c r="AC199" s="167"/>
      <c r="AD199" s="167"/>
      <c r="AE199" s="167"/>
      <c r="AF199" s="167"/>
      <c r="AG199" s="167"/>
      <c r="AH199" s="167"/>
      <c r="AI199" s="167"/>
    </row>
    <row r="200" ht="12.75" customHeight="1">
      <c r="A200" s="190">
        <v>2010</v>
      </c>
      <c r="B200" t="s" s="189">
        <v>169</v>
      </c>
      <c r="C200" s="317">
        <f>C199+'Month'!C196</f>
        <v>47366.6520023366</v>
      </c>
      <c r="D200" s="317">
        <f>D199+'Month'!D196</f>
        <v>43599.208019551414</v>
      </c>
      <c r="E200" s="317">
        <f>E199+'Month'!E196</f>
        <v>3767.443982785188</v>
      </c>
      <c r="F200" s="317">
        <f>F199+'Month'!F196</f>
        <v>58221.252739356816</v>
      </c>
      <c r="G200" s="317">
        <f>G199+'Month'!G196</f>
        <v>17271.98334313</v>
      </c>
      <c r="H200" s="317">
        <f>H199+'Month'!H196</f>
        <v>7880.266386831444</v>
      </c>
      <c r="I200" s="317">
        <f>I199+'Month'!I196</f>
        <v>36326.537108389806</v>
      </c>
      <c r="J200" s="317">
        <f>J199+'Month'!J196</f>
        <v>29065.0383942369</v>
      </c>
      <c r="K200" s="317">
        <f>K199+'Month'!K196</f>
        <v>4622.732287837001</v>
      </c>
      <c r="L200" s="317">
        <f>L199+'Month'!L196</f>
        <v>2225.317117</v>
      </c>
      <c r="M200" s="317">
        <f>M199+'Month'!M196</f>
        <v>17281.613702176532</v>
      </c>
      <c r="N200" s="317">
        <f>N199+'Month'!N196</f>
        <v>19060.261200335</v>
      </c>
      <c r="O200" s="317">
        <f>O199+'Month'!O196</f>
        <v>2065.814086506155</v>
      </c>
      <c r="P200" s="159"/>
      <c r="Q200" s="167"/>
      <c r="R200" s="167"/>
      <c r="S200" s="167"/>
      <c r="T200" s="167"/>
      <c r="U200" s="167"/>
      <c r="V200" s="167"/>
      <c r="W200" s="167"/>
      <c r="X200" s="167"/>
      <c r="Y200" s="167"/>
      <c r="Z200" s="167"/>
      <c r="AA200" s="167"/>
      <c r="AB200" s="167"/>
      <c r="AC200" s="167"/>
      <c r="AD200" s="167"/>
      <c r="AE200" s="167"/>
      <c r="AF200" s="167"/>
      <c r="AG200" s="167"/>
      <c r="AH200" s="167"/>
      <c r="AI200" s="167"/>
    </row>
    <row r="201" ht="12.75" customHeight="1">
      <c r="A201" s="190">
        <v>2010</v>
      </c>
      <c r="B201" t="s" s="189">
        <v>170</v>
      </c>
      <c r="C201" s="317">
        <f>C200+'Month'!C197</f>
        <v>52535.3940686881</v>
      </c>
      <c r="D201" s="317">
        <f>D200+'Month'!D197</f>
        <v>48375.571037361078</v>
      </c>
      <c r="E201" s="317">
        <f>E200+'Month'!E197</f>
        <v>4159.823031327030</v>
      </c>
      <c r="F201" s="317">
        <f>F200+'Month'!F197</f>
        <v>65011.510085766779</v>
      </c>
      <c r="G201" s="317">
        <f>G200+'Month'!G197</f>
        <v>19311.431357129</v>
      </c>
      <c r="H201" s="317">
        <f>H200+'Month'!H197</f>
        <v>8689.296216891667</v>
      </c>
      <c r="I201" s="317">
        <f>I200+'Month'!I197</f>
        <v>40263.099032800768</v>
      </c>
      <c r="J201" s="317">
        <f>J200+'Month'!J197</f>
        <v>32360.1338241745</v>
      </c>
      <c r="K201" s="317">
        <f>K200+'Month'!K197</f>
        <v>5436.979695837001</v>
      </c>
      <c r="L201" s="317">
        <f>L200+'Month'!L197</f>
        <v>2478.632002</v>
      </c>
      <c r="M201" s="317">
        <f>M200+'Month'!M197</f>
        <v>19169.6963042594</v>
      </c>
      <c r="N201" s="317">
        <f>N200+'Month'!N197</f>
        <v>21341.712989831</v>
      </c>
      <c r="O201" s="317">
        <f>O200+'Month'!O197</f>
        <v>2339.563572228574</v>
      </c>
      <c r="P201" s="159"/>
      <c r="Q201" s="167"/>
      <c r="R201" s="167"/>
      <c r="S201" s="167"/>
      <c r="T201" s="167"/>
      <c r="U201" s="167"/>
      <c r="V201" s="167"/>
      <c r="W201" s="167"/>
      <c r="X201" s="167"/>
      <c r="Y201" s="167"/>
      <c r="Z201" s="167"/>
      <c r="AA201" s="167"/>
      <c r="AB201" s="167"/>
      <c r="AC201" s="167"/>
      <c r="AD201" s="167"/>
      <c r="AE201" s="167"/>
      <c r="AF201" s="167"/>
      <c r="AG201" s="167"/>
      <c r="AH201" s="167"/>
      <c r="AI201" s="167"/>
    </row>
    <row r="202" ht="12.75" customHeight="1">
      <c r="A202" s="190">
        <v>2010</v>
      </c>
      <c r="B202" t="s" s="189">
        <v>171</v>
      </c>
      <c r="C202" s="317">
        <f>C201+'Month'!C198</f>
        <v>57791.587764702</v>
      </c>
      <c r="D202" s="317">
        <f>D201+'Month'!D198</f>
        <v>53229.898686523906</v>
      </c>
      <c r="E202" s="317">
        <f>E201+'Month'!E198</f>
        <v>4561.689078178098</v>
      </c>
      <c r="F202" s="317">
        <f>F201+'Month'!F198</f>
        <v>71192.038462668716</v>
      </c>
      <c r="G202" s="317">
        <f>G201+'Month'!G198</f>
        <v>20711.143521129</v>
      </c>
      <c r="H202" s="317">
        <f>H201+'Month'!H198</f>
        <v>9813.413658775586</v>
      </c>
      <c r="I202" s="317">
        <f>I201+'Month'!I198</f>
        <v>44292.6993134857</v>
      </c>
      <c r="J202" s="317">
        <f>J201+'Month'!J198</f>
        <v>35802.0422929597</v>
      </c>
      <c r="K202" s="317">
        <f>K201+'Month'!K198</f>
        <v>6188.195628054001</v>
      </c>
      <c r="L202" s="317">
        <f>L201+'Month'!L198</f>
        <v>2712.62487</v>
      </c>
      <c r="M202" s="317">
        <f>M201+'Month'!M198</f>
        <v>21503.099473834583</v>
      </c>
      <c r="N202" s="317">
        <f>N201+'Month'!N198</f>
        <v>23655.913593639</v>
      </c>
      <c r="O202" s="317">
        <f>O201+'Month'!O198</f>
        <v>2594.139259756017</v>
      </c>
      <c r="P202" s="159"/>
      <c r="Q202" s="167"/>
      <c r="R202" s="167"/>
      <c r="S202" s="167"/>
      <c r="T202" s="167"/>
      <c r="U202" s="167"/>
      <c r="V202" s="167"/>
      <c r="W202" s="167"/>
      <c r="X202" s="167"/>
      <c r="Y202" s="167"/>
      <c r="Z202" s="167"/>
      <c r="AA202" s="167"/>
      <c r="AB202" s="167"/>
      <c r="AC202" s="167"/>
      <c r="AD202" s="167"/>
      <c r="AE202" s="167"/>
      <c r="AF202" s="167"/>
      <c r="AG202" s="167"/>
      <c r="AH202" s="167"/>
      <c r="AI202" s="167"/>
    </row>
    <row r="203" ht="12.75" customHeight="1">
      <c r="A203" s="190">
        <v>2010</v>
      </c>
      <c r="B203" t="s" s="189">
        <v>99</v>
      </c>
      <c r="C203" s="317">
        <f>C202+'Month'!C199</f>
        <v>62961.614280209076</v>
      </c>
      <c r="D203" s="317">
        <f>D202+'Month'!D199</f>
        <v>58046.598404783159</v>
      </c>
      <c r="E203" s="317">
        <f>E202+'Month'!E199</f>
        <v>4915.015875425919</v>
      </c>
      <c r="F203" s="317">
        <f>F202+'Month'!F199</f>
        <v>77812.669016293992</v>
      </c>
      <c r="G203" s="317">
        <f>G202+'Month'!G199</f>
        <v>22748.6669170088</v>
      </c>
      <c r="H203" s="317">
        <f>H202+'Month'!H199</f>
        <v>10599.680815629865</v>
      </c>
      <c r="I203" s="317">
        <f>I202+'Month'!I199</f>
        <v>48430.844314691174</v>
      </c>
      <c r="J203" s="317">
        <f>J202+'Month'!J199</f>
        <v>39107.1514377979</v>
      </c>
      <c r="K203" s="317">
        <f>K202+'Month'!K199</f>
        <v>6633.157784594001</v>
      </c>
      <c r="L203" s="317">
        <f>L202+'Month'!L199</f>
        <v>2957.005091</v>
      </c>
      <c r="M203" s="317">
        <f>M202+'Month'!M199</f>
        <v>23665.091187509584</v>
      </c>
      <c r="N203" s="317">
        <f>N202+'Month'!N199</f>
        <v>26065.255942367</v>
      </c>
      <c r="O203" s="317">
        <f>O202+'Month'!O199</f>
        <v>2807.242059622128</v>
      </c>
      <c r="P203" s="159"/>
      <c r="Q203" s="167"/>
      <c r="R203" s="167"/>
      <c r="S203" s="167"/>
      <c r="T203" s="167"/>
      <c r="U203" s="167"/>
      <c r="V203" s="167"/>
      <c r="W203" s="167"/>
      <c r="X203" s="167"/>
      <c r="Y203" s="167"/>
      <c r="Z203" s="167"/>
      <c r="AA203" s="167"/>
      <c r="AB203" s="167"/>
      <c r="AC203" s="167"/>
      <c r="AD203" s="167"/>
      <c r="AE203" s="167"/>
      <c r="AF203" s="167"/>
      <c r="AG203" s="167"/>
      <c r="AH203" s="167"/>
      <c r="AI203" s="167"/>
    </row>
    <row r="204" ht="12.75" customHeight="1">
      <c r="A204" s="190">
        <v>2011</v>
      </c>
      <c r="B204" t="s" s="189">
        <v>100</v>
      </c>
      <c r="C204" s="317">
        <f>'Month'!C200</f>
        <v>5638.420866151514</v>
      </c>
      <c r="D204" s="317">
        <f>'Month'!D200</f>
        <v>5304.866768252860</v>
      </c>
      <c r="E204" s="317">
        <f>'Month'!E200</f>
        <v>333.5540978986534</v>
      </c>
      <c r="F204" s="317">
        <f>'Month'!F200</f>
        <v>7384.068672396848</v>
      </c>
      <c r="G204" s="317">
        <f>'Month'!G200</f>
        <v>2337.32332</v>
      </c>
      <c r="H204" s="317">
        <f>'Month'!H200</f>
        <v>1033.000470844899</v>
      </c>
      <c r="I204" s="317">
        <f>'Month'!I200</f>
        <v>4350.422611138848</v>
      </c>
      <c r="J204" s="317">
        <f>'Month'!J200</f>
        <v>3223.142783531950</v>
      </c>
      <c r="K204" s="317">
        <f>'Month'!K200</f>
        <v>696.322741258</v>
      </c>
      <c r="L204" s="317">
        <f>'Month'!L200</f>
        <v>313.108486</v>
      </c>
      <c r="M204" s="317">
        <f>'Month'!M200</f>
        <v>1786.492440975</v>
      </c>
      <c r="N204" s="317">
        <f>'Month'!N200</f>
        <v>2263.986052995</v>
      </c>
      <c r="O204" s="317">
        <f>'Month'!O200</f>
        <v>302.5472261674312</v>
      </c>
      <c r="P204" s="159"/>
      <c r="Q204" s="167"/>
      <c r="R204" s="167"/>
      <c r="S204" s="167"/>
      <c r="T204" s="167"/>
      <c r="U204" s="167"/>
      <c r="V204" s="167"/>
      <c r="W204" s="167"/>
      <c r="X204" s="167"/>
      <c r="Y204" s="167"/>
      <c r="Z204" s="167"/>
      <c r="AA204" s="167"/>
      <c r="AB204" s="167"/>
      <c r="AC204" s="167"/>
      <c r="AD204" s="167"/>
      <c r="AE204" s="167"/>
      <c r="AF204" s="167"/>
      <c r="AG204" s="167"/>
      <c r="AH204" s="167"/>
      <c r="AI204" s="167"/>
    </row>
    <row r="205" ht="12.75" customHeight="1">
      <c r="A205" s="190">
        <v>2011</v>
      </c>
      <c r="B205" t="s" s="189">
        <v>86</v>
      </c>
      <c r="C205" s="317">
        <f>C204+'Month'!C201</f>
        <v>9869.937632778019</v>
      </c>
      <c r="D205" s="317">
        <f>D204+'Month'!D201</f>
        <v>9212.860066029556</v>
      </c>
      <c r="E205" s="317">
        <f>E204+'Month'!E201</f>
        <v>657.0775667484644</v>
      </c>
      <c r="F205" s="317">
        <f>F204+'Month'!F201</f>
        <v>13583.950891347637</v>
      </c>
      <c r="G205" s="317">
        <f>G204+'Month'!G201</f>
        <v>3843.363437</v>
      </c>
      <c r="H205" s="317">
        <f>H204+'Month'!H201</f>
        <v>2788.328184782737</v>
      </c>
      <c r="I205" s="317">
        <f>I204+'Month'!I201</f>
        <v>8308.641572335637</v>
      </c>
      <c r="J205" s="317">
        <f>J204+'Month'!J201</f>
        <v>5680.787902680901</v>
      </c>
      <c r="K205" s="317">
        <f>K204+'Month'!K201</f>
        <v>1431.945882012</v>
      </c>
      <c r="L205" s="317">
        <f>L204+'Month'!L201</f>
        <v>595.130079</v>
      </c>
      <c r="M205" s="317">
        <f>M204+'Month'!M201</f>
        <v>3755.135237884</v>
      </c>
      <c r="N205" s="317">
        <f>N204+'Month'!N201</f>
        <v>4431.476525768001</v>
      </c>
      <c r="O205" s="317">
        <f>O204+'Month'!O201</f>
        <v>553.5382431597126</v>
      </c>
      <c r="P205" s="159"/>
      <c r="Q205" s="167"/>
      <c r="R205" s="167"/>
      <c r="S205" s="167"/>
      <c r="T205" s="167"/>
      <c r="U205" s="167"/>
      <c r="V205" s="167"/>
      <c r="W205" s="167"/>
      <c r="X205" s="167"/>
      <c r="Y205" s="167"/>
      <c r="Z205" s="167"/>
      <c r="AA205" s="167"/>
      <c r="AB205" s="167"/>
      <c r="AC205" s="167"/>
      <c r="AD205" s="167"/>
      <c r="AE205" s="167"/>
      <c r="AF205" s="167"/>
      <c r="AG205" s="167"/>
      <c r="AH205" s="167"/>
      <c r="AI205" s="167"/>
    </row>
    <row r="206" ht="12.75" customHeight="1">
      <c r="A206" s="190">
        <v>2011</v>
      </c>
      <c r="B206" t="s" s="189">
        <v>164</v>
      </c>
      <c r="C206" s="317">
        <f>C205+'Month'!C202</f>
        <v>14484.672001184639</v>
      </c>
      <c r="D206" s="317">
        <f>D205+'Month'!D202</f>
        <v>13503.763359829327</v>
      </c>
      <c r="E206" s="317">
        <f>E205+'Month'!E202</f>
        <v>980.9086413553136</v>
      </c>
      <c r="F206" s="317">
        <f>F205+'Month'!F202</f>
        <v>19819.378411569785</v>
      </c>
      <c r="G206" s="317">
        <f>G205+'Month'!G202</f>
        <v>5730.841793</v>
      </c>
      <c r="H206" s="317">
        <f>H205+'Month'!H202</f>
        <v>3856.862864650388</v>
      </c>
      <c r="I206" s="317">
        <f>I205+'Month'!I202</f>
        <v>12110.469658332788</v>
      </c>
      <c r="J206" s="317">
        <f>J205+'Month'!J202</f>
        <v>8276.9573454154</v>
      </c>
      <c r="K206" s="317">
        <f>K205+'Month'!K202</f>
        <v>1978.066960237</v>
      </c>
      <c r="L206" s="317">
        <f>L205+'Month'!L202</f>
        <v>962.506606</v>
      </c>
      <c r="M206" s="317">
        <f>M205+'Month'!M202</f>
        <v>5620.698002057</v>
      </c>
      <c r="N206" s="317">
        <f>N205+'Month'!N202</f>
        <v>6612.907804561</v>
      </c>
      <c r="O206" s="317">
        <f>O205+'Month'!O202</f>
        <v>787.4755013943584</v>
      </c>
      <c r="P206" s="159"/>
      <c r="Q206" s="167"/>
      <c r="R206" s="167"/>
      <c r="S206" s="167"/>
      <c r="T206" s="167"/>
      <c r="U206" s="167"/>
      <c r="V206" s="167"/>
      <c r="W206" s="167"/>
      <c r="X206" s="167"/>
      <c r="Y206" s="167"/>
      <c r="Z206" s="167"/>
      <c r="AA206" s="167"/>
      <c r="AB206" s="167"/>
      <c r="AC206" s="167"/>
      <c r="AD206" s="167"/>
      <c r="AE206" s="167"/>
      <c r="AF206" s="167"/>
      <c r="AG206" s="167"/>
      <c r="AH206" s="167"/>
      <c r="AI206" s="167"/>
    </row>
    <row r="207" ht="12.75" customHeight="1">
      <c r="A207" s="190">
        <v>2011</v>
      </c>
      <c r="B207" t="s" s="189">
        <v>165</v>
      </c>
      <c r="C207" s="317">
        <f>C206+'Month'!C203</f>
        <v>19312.785954143721</v>
      </c>
      <c r="D207" s="317">
        <f>D206+'Month'!D203</f>
        <v>18008.294543276</v>
      </c>
      <c r="E207" s="317">
        <f>E206+'Month'!E203</f>
        <v>1304.491410867725</v>
      </c>
      <c r="F207" s="317">
        <f>F206+'Month'!F203</f>
        <v>26543.448558364573</v>
      </c>
      <c r="G207" s="317">
        <f>G206+'Month'!G203</f>
        <v>7522.691552</v>
      </c>
      <c r="H207" s="317">
        <f>H206+'Month'!H203</f>
        <v>5320.444856098577</v>
      </c>
      <c r="I207" s="317">
        <f>I206+'Month'!I203</f>
        <v>16603.415135531577</v>
      </c>
      <c r="J207" s="317">
        <f>J206+'Month'!J203</f>
        <v>11273.951351923</v>
      </c>
      <c r="K207" s="317">
        <f>K206+'Month'!K203</f>
        <v>2417.341870833</v>
      </c>
      <c r="L207" s="317">
        <f>L206+'Month'!L203</f>
        <v>1269.577155</v>
      </c>
      <c r="M207" s="317">
        <f>M206+'Month'!M203</f>
        <v>7674.691321448</v>
      </c>
      <c r="N207" s="317">
        <f>N206+'Month'!N203</f>
        <v>8831.474964791001</v>
      </c>
      <c r="O207" s="317">
        <f>O206+'Month'!O203</f>
        <v>1037.496387331246</v>
      </c>
      <c r="P207" s="159"/>
      <c r="Q207" s="167"/>
      <c r="R207" s="167"/>
      <c r="S207" s="167"/>
      <c r="T207" s="167"/>
      <c r="U207" s="167"/>
      <c r="V207" s="167"/>
      <c r="W207" s="167"/>
      <c r="X207" s="167"/>
      <c r="Y207" s="167"/>
      <c r="Z207" s="167"/>
      <c r="AA207" s="167"/>
      <c r="AB207" s="167"/>
      <c r="AC207" s="167"/>
      <c r="AD207" s="167"/>
      <c r="AE207" s="167"/>
      <c r="AF207" s="167"/>
      <c r="AG207" s="167"/>
      <c r="AH207" s="167"/>
      <c r="AI207" s="167"/>
    </row>
    <row r="208" ht="12.75" customHeight="1">
      <c r="A208" s="190">
        <v>2011</v>
      </c>
      <c r="B208" t="s" s="189">
        <v>156</v>
      </c>
      <c r="C208" s="317">
        <f>C207+'Month'!C204</f>
        <v>23723.704679357619</v>
      </c>
      <c r="D208" s="317">
        <f>D207+'Month'!D204</f>
        <v>22122.113979184280</v>
      </c>
      <c r="E208" s="317">
        <f>E207+'Month'!E204</f>
        <v>1601.590700173341</v>
      </c>
      <c r="F208" s="317">
        <f>F207+'Month'!F204</f>
        <v>33289.950447276155</v>
      </c>
      <c r="G208" s="317">
        <f>G207+'Month'!G204</f>
        <v>9914.087427</v>
      </c>
      <c r="H208" s="317">
        <f>H207+'Month'!H204</f>
        <v>6079.088924847048</v>
      </c>
      <c r="I208" s="317">
        <f>I207+'Month'!I204</f>
        <v>20218.810626443163</v>
      </c>
      <c r="J208" s="317">
        <f>J207+'Month'!J204</f>
        <v>13586.0175374262</v>
      </c>
      <c r="K208" s="317">
        <f>K207+'Month'!K204</f>
        <v>3157.052393833</v>
      </c>
      <c r="L208" s="317">
        <f>L207+'Month'!L204</f>
        <v>1610.087473</v>
      </c>
      <c r="M208" s="317">
        <f>M207+'Month'!M204</f>
        <v>9305.042504388088</v>
      </c>
      <c r="N208" s="317">
        <f>N207+'Month'!N204</f>
        <v>11405.711589391</v>
      </c>
      <c r="O208" s="317">
        <f>O207+'Month'!O204</f>
        <v>1219.642154185706</v>
      </c>
      <c r="P208" s="159"/>
      <c r="Q208" s="167"/>
      <c r="R208" s="167"/>
      <c r="S208" s="167"/>
      <c r="T208" s="167"/>
      <c r="U208" s="167"/>
      <c r="V208" s="167"/>
      <c r="W208" s="167"/>
      <c r="X208" s="167"/>
      <c r="Y208" s="167"/>
      <c r="Z208" s="167"/>
      <c r="AA208" s="167"/>
      <c r="AB208" s="167"/>
      <c r="AC208" s="167"/>
      <c r="AD208" s="167"/>
      <c r="AE208" s="167"/>
      <c r="AF208" s="167"/>
      <c r="AG208" s="167"/>
      <c r="AH208" s="167"/>
      <c r="AI208" s="167"/>
    </row>
    <row r="209" ht="12.75" customHeight="1">
      <c r="A209" s="190">
        <v>2011</v>
      </c>
      <c r="B209" t="s" s="189">
        <v>166</v>
      </c>
      <c r="C209" s="317">
        <f>C208+'Month'!C205</f>
        <v>27907.287345728786</v>
      </c>
      <c r="D209" s="317">
        <f>D208+'Month'!D205</f>
        <v>26031.350134662171</v>
      </c>
      <c r="E209" s="317">
        <f>E208+'Month'!E205</f>
        <v>1875.937211066615</v>
      </c>
      <c r="F209" s="317">
        <f>F208+'Month'!F205</f>
        <v>39919.906465005079</v>
      </c>
      <c r="G209" s="317">
        <f>G208+'Month'!G205</f>
        <v>11943.462147</v>
      </c>
      <c r="H209" s="317">
        <f>H208+'Month'!H205</f>
        <v>7501.894119634374</v>
      </c>
      <c r="I209" s="317">
        <f>I208+'Month'!I205</f>
        <v>24306.307310468088</v>
      </c>
      <c r="J209" s="317">
        <f>J208+'Month'!J205</f>
        <v>15612.8631817508</v>
      </c>
      <c r="K209" s="317">
        <f>K208+'Month'!K205</f>
        <v>3670.137007537</v>
      </c>
      <c r="L209" s="317">
        <f>L208+'Month'!L205</f>
        <v>1905.680372</v>
      </c>
      <c r="M209" s="317">
        <f>M208+'Month'!M205</f>
        <v>11020.548036214088</v>
      </c>
      <c r="N209" s="317">
        <f>N208+'Month'!N205</f>
        <v>13976.554680834</v>
      </c>
      <c r="O209" s="317">
        <f>O208+'Month'!O205</f>
        <v>1543.554881323136</v>
      </c>
      <c r="P209" s="159"/>
      <c r="Q209" s="167"/>
      <c r="R209" s="167"/>
      <c r="S209" s="167"/>
      <c r="T209" s="167"/>
      <c r="U209" s="167"/>
      <c r="V209" s="167"/>
      <c r="W209" s="167"/>
      <c r="X209" s="167"/>
      <c r="Y209" s="167"/>
      <c r="Z209" s="167"/>
      <c r="AA209" s="167"/>
      <c r="AB209" s="167"/>
      <c r="AC209" s="167"/>
      <c r="AD209" s="167"/>
      <c r="AE209" s="167"/>
      <c r="AF209" s="167"/>
      <c r="AG209" s="167"/>
      <c r="AH209" s="167"/>
      <c r="AI209" s="167"/>
    </row>
    <row r="210" ht="12.75" customHeight="1">
      <c r="A210" s="190">
        <v>2011</v>
      </c>
      <c r="B210" t="s" s="189">
        <v>167</v>
      </c>
      <c r="C210" s="317">
        <f>C209+'Month'!C206</f>
        <v>32025.566140769028</v>
      </c>
      <c r="D210" s="317">
        <f>D209+'Month'!D206</f>
        <v>29896.324570461242</v>
      </c>
      <c r="E210" s="317">
        <f>E209+'Month'!E206</f>
        <v>2129.241570307783</v>
      </c>
      <c r="F210" s="317">
        <f>F209+'Month'!F206</f>
        <v>46891.084926171410</v>
      </c>
      <c r="G210" s="317">
        <f>G209+'Month'!G206</f>
        <v>13627.190048</v>
      </c>
      <c r="H210" s="317">
        <f>H209+'Month'!H206</f>
        <v>9502.282511645706</v>
      </c>
      <c r="I210" s="317">
        <f>I209+'Month'!I206</f>
        <v>28818.327607361422</v>
      </c>
      <c r="J210" s="317">
        <f>J209+'Month'!J206</f>
        <v>17889.3755957888</v>
      </c>
      <c r="K210" s="317">
        <f>K209+'Month'!K206</f>
        <v>4445.567270809999</v>
      </c>
      <c r="L210" s="317">
        <f>L209+'Month'!L206</f>
        <v>2248.99828</v>
      </c>
      <c r="M210" s="317">
        <f>M209+'Month'!M206</f>
        <v>12781.161073127088</v>
      </c>
      <c r="N210" s="317">
        <f>N209+'Month'!N206</f>
        <v>16404.399563864</v>
      </c>
      <c r="O210" s="317">
        <f>O209+'Month'!O206</f>
        <v>1873.318984271897</v>
      </c>
      <c r="P210" s="159"/>
      <c r="Q210" s="167"/>
      <c r="R210" s="167"/>
      <c r="S210" s="167"/>
      <c r="T210" s="167"/>
      <c r="U210" s="167"/>
      <c r="V210" s="167"/>
      <c r="W210" s="167"/>
      <c r="X210" s="167"/>
      <c r="Y210" s="167"/>
      <c r="Z210" s="167"/>
      <c r="AA210" s="167"/>
      <c r="AB210" s="167"/>
      <c r="AC210" s="167"/>
      <c r="AD210" s="167"/>
      <c r="AE210" s="167"/>
      <c r="AF210" s="167"/>
      <c r="AG210" s="167"/>
      <c r="AH210" s="167"/>
      <c r="AI210" s="167"/>
    </row>
    <row r="211" ht="12.75" customHeight="1">
      <c r="A211" s="190">
        <v>2011</v>
      </c>
      <c r="B211" t="s" s="189">
        <v>168</v>
      </c>
      <c r="C211" s="317">
        <f>C210+'Month'!C207</f>
        <v>35335.232173628174</v>
      </c>
      <c r="D211" s="317">
        <f>D210+'Month'!D207</f>
        <v>32994.258905358416</v>
      </c>
      <c r="E211" s="317">
        <f>E210+'Month'!E207</f>
        <v>2340.973268269755</v>
      </c>
      <c r="F211" s="317">
        <f>F210+'Month'!F207</f>
        <v>54102.468104868138</v>
      </c>
      <c r="G211" s="317">
        <f>G210+'Month'!G207</f>
        <v>15412.663486</v>
      </c>
      <c r="H211" s="317">
        <f>H210+'Month'!H207</f>
        <v>12440.093719324634</v>
      </c>
      <c r="I211" s="317">
        <f>I210+'Month'!I207</f>
        <v>33668.641290058251</v>
      </c>
      <c r="J211" s="317">
        <f>J210+'Month'!J207</f>
        <v>19417.1336823376</v>
      </c>
      <c r="K211" s="317">
        <f>K210+'Month'!K207</f>
        <v>5021.163328809899</v>
      </c>
      <c r="L211" s="317">
        <f>L210+'Month'!L207</f>
        <v>2531.908719</v>
      </c>
      <c r="M211" s="317">
        <f>M210+'Month'!M207</f>
        <v>14373.378782714088</v>
      </c>
      <c r="N211" s="317">
        <f>N210+'Month'!N207</f>
        <v>18674.04728092</v>
      </c>
      <c r="O211" s="317">
        <f>O210+'Month'!O207</f>
        <v>2163.196404493331</v>
      </c>
      <c r="P211" s="159"/>
      <c r="Q211" s="167"/>
      <c r="R211" s="167"/>
      <c r="S211" s="167"/>
      <c r="T211" s="167"/>
      <c r="U211" s="167"/>
      <c r="V211" s="167"/>
      <c r="W211" s="167"/>
      <c r="X211" s="167"/>
      <c r="Y211" s="167"/>
      <c r="Z211" s="167"/>
      <c r="AA211" s="167"/>
      <c r="AB211" s="167"/>
      <c r="AC211" s="167"/>
      <c r="AD211" s="167"/>
      <c r="AE211" s="167"/>
      <c r="AF211" s="167"/>
      <c r="AG211" s="167"/>
      <c r="AH211" s="167"/>
      <c r="AI211" s="167"/>
    </row>
    <row r="212" ht="12.75" customHeight="1">
      <c r="A212" s="190">
        <v>2011</v>
      </c>
      <c r="B212" t="s" s="189">
        <v>169</v>
      </c>
      <c r="C212" s="317">
        <f>C211+'Month'!C208</f>
        <v>39023.839175877642</v>
      </c>
      <c r="D212" s="317">
        <f>D211+'Month'!D208</f>
        <v>36476.225094456488</v>
      </c>
      <c r="E212" s="317">
        <f>E211+'Month'!E208</f>
        <v>2547.614081421158</v>
      </c>
      <c r="F212" s="317">
        <f>F211+'Month'!F208</f>
        <v>60623.210089361834</v>
      </c>
      <c r="G212" s="317">
        <f>G211+'Month'!G208</f>
        <v>17350.501884</v>
      </c>
      <c r="H212" s="317">
        <f>H211+'Month'!H208</f>
        <v>14101.883180481138</v>
      </c>
      <c r="I212" s="317">
        <f>I211+'Month'!I208</f>
        <v>37604.315490056950</v>
      </c>
      <c r="J212" s="317">
        <f>J211+'Month'!J208</f>
        <v>21581.3066393489</v>
      </c>
      <c r="K212" s="317">
        <f>K211+'Month'!K208</f>
        <v>5668.392715304899</v>
      </c>
      <c r="L212" s="317">
        <f>L211+'Month'!L208</f>
        <v>2976.812005</v>
      </c>
      <c r="M212" s="317">
        <f>M211+'Month'!M208</f>
        <v>16321.0914728332</v>
      </c>
      <c r="N212" s="317">
        <f>N211+'Month'!N208</f>
        <v>20933.797853365</v>
      </c>
      <c r="O212" s="317">
        <f>O211+'Month'!O208</f>
        <v>2431.035771985254</v>
      </c>
      <c r="P212" s="159"/>
      <c r="Q212" s="167"/>
      <c r="R212" s="167"/>
      <c r="S212" s="167"/>
      <c r="T212" s="167"/>
      <c r="U212" s="167"/>
      <c r="V212" s="167"/>
      <c r="W212" s="167"/>
      <c r="X212" s="167"/>
      <c r="Y212" s="167"/>
      <c r="Z212" s="167"/>
      <c r="AA212" s="167"/>
      <c r="AB212" s="167"/>
      <c r="AC212" s="167"/>
      <c r="AD212" s="167"/>
      <c r="AE212" s="167"/>
      <c r="AF212" s="167"/>
      <c r="AG212" s="167"/>
      <c r="AH212" s="167"/>
      <c r="AI212" s="167"/>
    </row>
    <row r="213" ht="12.75" customHeight="1">
      <c r="A213" s="190">
        <v>2011</v>
      </c>
      <c r="B213" t="s" s="189">
        <v>170</v>
      </c>
      <c r="C213" s="317">
        <f>C212+'Month'!C209</f>
        <v>43332.400677598474</v>
      </c>
      <c r="D213" s="317">
        <f>D212+'Month'!D209</f>
        <v>40493.153156548062</v>
      </c>
      <c r="E213" s="317">
        <f>E212+'Month'!E209</f>
        <v>2839.247521050419</v>
      </c>
      <c r="F213" s="317">
        <f>F212+'Month'!F209</f>
        <v>67176.294381391577</v>
      </c>
      <c r="G213" s="317">
        <f>G212+'Month'!G209</f>
        <v>18845.444725</v>
      </c>
      <c r="H213" s="317">
        <f>H212+'Month'!H209</f>
        <v>16194.337138092880</v>
      </c>
      <c r="I213" s="317">
        <f>I212+'Month'!I209</f>
        <v>42142.828571057689</v>
      </c>
      <c r="J213" s="317">
        <f>J212+'Month'!J209</f>
        <v>24115.9277013989</v>
      </c>
      <c r="K213" s="317">
        <f>K212+'Month'!K209</f>
        <v>6188.021085333899</v>
      </c>
      <c r="L213" s="317">
        <f>L212+'Month'!L209</f>
        <v>3237.204923</v>
      </c>
      <c r="M213" s="317">
        <f>M212+'Month'!M209</f>
        <v>18476.3522211882</v>
      </c>
      <c r="N213" s="317">
        <f>N212+'Month'!N209</f>
        <v>23259.732115088</v>
      </c>
      <c r="O213" s="317">
        <f>O212+'Month'!O209</f>
        <v>2684.614324282622</v>
      </c>
      <c r="P213" s="159"/>
      <c r="Q213" s="167"/>
      <c r="R213" s="167"/>
      <c r="S213" s="167"/>
      <c r="T213" s="167"/>
      <c r="U213" s="167"/>
      <c r="V213" s="167"/>
      <c r="W213" s="167"/>
      <c r="X213" s="167"/>
      <c r="Y213" s="167"/>
      <c r="Z213" s="167"/>
      <c r="AA213" s="167"/>
      <c r="AB213" s="167"/>
      <c r="AC213" s="167"/>
      <c r="AD213" s="167"/>
      <c r="AE213" s="167"/>
      <c r="AF213" s="167"/>
      <c r="AG213" s="167"/>
      <c r="AH213" s="167"/>
      <c r="AI213" s="167"/>
    </row>
    <row r="214" ht="12.75" customHeight="1">
      <c r="A214" s="190">
        <v>2011</v>
      </c>
      <c r="B214" t="s" s="189">
        <v>171</v>
      </c>
      <c r="C214" s="317">
        <f>C213+'Month'!C210</f>
        <v>47651.039047073544</v>
      </c>
      <c r="D214" s="317">
        <f>D213+'Month'!D210</f>
        <v>44531.881598964428</v>
      </c>
      <c r="E214" s="317">
        <f>E213+'Month'!E210</f>
        <v>3119.157448109124</v>
      </c>
      <c r="F214" s="317">
        <f>F213+'Month'!F210</f>
        <v>73619.542361510379</v>
      </c>
      <c r="G214" s="317">
        <f>G213+'Month'!G210</f>
        <v>20207.097993</v>
      </c>
      <c r="H214" s="317">
        <f>H213+'Month'!H210</f>
        <v>18866.475606111628</v>
      </c>
      <c r="I214" s="317">
        <f>I213+'Month'!I210</f>
        <v>46764.922401120486</v>
      </c>
      <c r="J214" s="317">
        <f>J213+'Month'!J210</f>
        <v>26516.643693315949</v>
      </c>
      <c r="K214" s="317">
        <f>K213+'Month'!K210</f>
        <v>6647.521967389899</v>
      </c>
      <c r="L214" s="317">
        <f>L213+'Month'!L210</f>
        <v>3541.198354</v>
      </c>
      <c r="M214" s="317">
        <f>M213+'Month'!M210</f>
        <v>20858.1797774112</v>
      </c>
      <c r="N214" s="317">
        <f>N213+'Month'!N210</f>
        <v>25346.306492494</v>
      </c>
      <c r="O214" s="317">
        <f>O213+'Month'!O210</f>
        <v>2867.917951675131</v>
      </c>
      <c r="P214" s="159"/>
      <c r="Q214" s="167"/>
      <c r="R214" s="167"/>
      <c r="S214" s="167"/>
      <c r="T214" s="167"/>
      <c r="U214" s="167"/>
      <c r="V214" s="167"/>
      <c r="W214" s="167"/>
      <c r="X214" s="167"/>
      <c r="Y214" s="167"/>
      <c r="Z214" s="167"/>
      <c r="AA214" s="167"/>
      <c r="AB214" s="167"/>
      <c r="AC214" s="167"/>
      <c r="AD214" s="167"/>
      <c r="AE214" s="167"/>
      <c r="AF214" s="167"/>
      <c r="AG214" s="167"/>
      <c r="AH214" s="167"/>
      <c r="AI214" s="167"/>
    </row>
    <row r="215" ht="12.75" customHeight="1">
      <c r="A215" s="190">
        <v>2011</v>
      </c>
      <c r="B215" t="s" s="189">
        <v>99</v>
      </c>
      <c r="C215" s="317">
        <f>C214+'Month'!C211</f>
        <v>51972.4253521931</v>
      </c>
      <c r="D215" s="317">
        <f>D214+'Month'!D211</f>
        <v>48571.073408449192</v>
      </c>
      <c r="E215" s="317">
        <f>E214+'Month'!E211</f>
        <v>3401.351943743918</v>
      </c>
      <c r="F215" s="317">
        <f>F214+'Month'!F211</f>
        <v>79745.620891639584</v>
      </c>
      <c r="G215" s="317">
        <f>G214+'Month'!G211</f>
        <v>21653.321548</v>
      </c>
      <c r="H215" s="317">
        <f>H214+'Month'!H211</f>
        <v>19322.793844603835</v>
      </c>
      <c r="I215" s="317">
        <f>I214+'Month'!I211</f>
        <v>50953.6803106657</v>
      </c>
      <c r="J215" s="317">
        <f>J214+'Month'!J211</f>
        <v>29716.389406395949</v>
      </c>
      <c r="K215" s="317">
        <f>K214+'Month'!K211</f>
        <v>7138.619032973899</v>
      </c>
      <c r="L215" s="317">
        <f>L214+'Month'!L211</f>
        <v>3908.287335999999</v>
      </c>
      <c r="M215" s="317">
        <f>M214+'Month'!M211</f>
        <v>22655.5785807162</v>
      </c>
      <c r="N215" s="317">
        <f>N214+'Month'!N211</f>
        <v>27800.407337356</v>
      </c>
      <c r="O215" s="317">
        <f>O214+'Month'!O211</f>
        <v>3129.577020501801</v>
      </c>
      <c r="P215" s="159"/>
      <c r="Q215" s="167"/>
      <c r="R215" s="167"/>
      <c r="S215" s="167"/>
      <c r="T215" s="167"/>
      <c r="U215" s="167"/>
      <c r="V215" s="167"/>
      <c r="W215" s="167"/>
      <c r="X215" s="167"/>
      <c r="Y215" s="167"/>
      <c r="Z215" s="167"/>
      <c r="AA215" s="167"/>
      <c r="AB215" s="167"/>
      <c r="AC215" s="167"/>
      <c r="AD215" s="167"/>
      <c r="AE215" s="167"/>
      <c r="AF215" s="167"/>
      <c r="AG215" s="167"/>
      <c r="AH215" s="167"/>
      <c r="AI215" s="167"/>
    </row>
    <row r="216" ht="12.75" customHeight="1">
      <c r="A216" s="190">
        <v>2012</v>
      </c>
      <c r="B216" t="s" s="189">
        <v>100</v>
      </c>
      <c r="C216" s="317">
        <f>'Month'!C212</f>
        <v>4397.224001395141</v>
      </c>
      <c r="D216" s="317">
        <f>'Month'!D212</f>
        <v>4100.702639398045</v>
      </c>
      <c r="E216" s="317">
        <f>'Month'!E212</f>
        <v>296.5213619970959</v>
      </c>
      <c r="F216" s="317">
        <f>'Month'!F212</f>
        <v>6850.050073934903</v>
      </c>
      <c r="G216" s="317">
        <f>'Month'!G212</f>
        <v>1082.361889</v>
      </c>
      <c r="H216" s="317">
        <f>'Month'!H212</f>
        <v>1932.512811880947</v>
      </c>
      <c r="I216" s="317">
        <f>'Month'!I212</f>
        <v>5344.383232858903</v>
      </c>
      <c r="J216" s="317">
        <f>'Month'!J212</f>
        <v>2904.151737756</v>
      </c>
      <c r="K216" s="317">
        <f>'Month'!K212</f>
        <v>423.304952076</v>
      </c>
      <c r="L216" s="317">
        <f>'Month'!L212</f>
        <v>153.762668</v>
      </c>
      <c r="M216" s="317">
        <f>'Month'!M212</f>
        <v>1831.114320875044</v>
      </c>
      <c r="N216" s="317">
        <f>'Month'!N212</f>
        <v>2608.375288173001</v>
      </c>
      <c r="O216" s="317">
        <f>'Month'!O212</f>
        <v>235.5805971470439</v>
      </c>
      <c r="P216" s="159"/>
      <c r="Q216" s="167"/>
      <c r="R216" s="167"/>
      <c r="S216" s="167"/>
      <c r="T216" s="167"/>
      <c r="U216" s="167"/>
      <c r="V216" s="167"/>
      <c r="W216" s="167"/>
      <c r="X216" s="167"/>
      <c r="Y216" s="167"/>
      <c r="Z216" s="167"/>
      <c r="AA216" s="167"/>
      <c r="AB216" s="167"/>
      <c r="AC216" s="167"/>
      <c r="AD216" s="167"/>
      <c r="AE216" s="167"/>
      <c r="AF216" s="167"/>
      <c r="AG216" s="167"/>
      <c r="AH216" s="167"/>
      <c r="AI216" s="167"/>
    </row>
    <row r="217" ht="12.75" customHeight="1">
      <c r="A217" s="190">
        <v>2012</v>
      </c>
      <c r="B217" t="s" s="189">
        <v>86</v>
      </c>
      <c r="C217" s="317">
        <f>C216+'Month'!C213</f>
        <v>8400.852201252048</v>
      </c>
      <c r="D217" s="317">
        <f>D216+'Month'!D213</f>
        <v>7849.672063860487</v>
      </c>
      <c r="E217" s="317">
        <f>E216+'Month'!E213</f>
        <v>551.1801373915616</v>
      </c>
      <c r="F217" s="317">
        <f>F216+'Month'!F213</f>
        <v>13557.701934746437</v>
      </c>
      <c r="G217" s="317">
        <f>G216+'Month'!G213</f>
        <v>2992.152475</v>
      </c>
      <c r="H217" s="317">
        <f>H216+'Month'!H213</f>
        <v>3624.459852110233</v>
      </c>
      <c r="I217" s="317">
        <f>I216+'Month'!I213</f>
        <v>9652.707140216438</v>
      </c>
      <c r="J217" s="317">
        <f>J216+'Month'!J213</f>
        <v>5093.454633108</v>
      </c>
      <c r="K217" s="317">
        <f>K216+'Month'!K213</f>
        <v>912.8423195299999</v>
      </c>
      <c r="L217" s="317">
        <f>L216+'Month'!L213</f>
        <v>262.416734</v>
      </c>
      <c r="M217" s="317">
        <f>M216+'Month'!M213</f>
        <v>3704.837828052797</v>
      </c>
      <c r="N217" s="317">
        <f>N216+'Month'!N213</f>
        <v>5290.056068581001</v>
      </c>
      <c r="O217" s="317">
        <f>O216+'Month'!O213</f>
        <v>426.5112691468776</v>
      </c>
      <c r="P217" s="159"/>
      <c r="Q217" s="167"/>
      <c r="R217" s="167"/>
      <c r="S217" s="167"/>
      <c r="T217" s="167"/>
      <c r="U217" s="167"/>
      <c r="V217" s="167"/>
      <c r="W217" s="167"/>
      <c r="X217" s="167"/>
      <c r="Y217" s="167"/>
      <c r="Z217" s="167"/>
      <c r="AA217" s="167"/>
      <c r="AB217" s="167"/>
      <c r="AC217" s="167"/>
      <c r="AD217" s="167"/>
      <c r="AE217" s="167"/>
      <c r="AF217" s="167"/>
      <c r="AG217" s="167"/>
      <c r="AH217" s="167"/>
      <c r="AI217" s="167"/>
    </row>
    <row r="218" ht="12.75" customHeight="1">
      <c r="A218" s="190">
        <v>2012</v>
      </c>
      <c r="B218" t="s" s="189">
        <v>164</v>
      </c>
      <c r="C218" s="317">
        <f>C217+'Month'!C214</f>
        <v>12603.853778642828</v>
      </c>
      <c r="D218" s="317">
        <f>D217+'Month'!D214</f>
        <v>11763.826983261732</v>
      </c>
      <c r="E218" s="317">
        <f>E217+'Month'!E214</f>
        <v>840.0267953810959</v>
      </c>
      <c r="F218" s="317">
        <f>F217+'Month'!F214</f>
        <v>20283.6072418889</v>
      </c>
      <c r="G218" s="317">
        <f>G217+'Month'!G214</f>
        <v>4708.703622</v>
      </c>
      <c r="H218" s="317">
        <f>H217+'Month'!H214</f>
        <v>5205.514861097290</v>
      </c>
      <c r="I218" s="317">
        <f>I217+'Month'!I214</f>
        <v>14089.8624963589</v>
      </c>
      <c r="J218" s="317">
        <f>J217+'Month'!J214</f>
        <v>7595.108970540001</v>
      </c>
      <c r="K218" s="317">
        <f>K217+'Month'!K214</f>
        <v>1485.04112353</v>
      </c>
      <c r="L218" s="317">
        <f>L217+'Month'!L214</f>
        <v>331.8535070000001</v>
      </c>
      <c r="M218" s="317">
        <f>M217+'Month'!M214</f>
        <v>5535.529160494389</v>
      </c>
      <c r="N218" s="317">
        <f>N217+'Month'!N214</f>
        <v>7977.955441746001</v>
      </c>
      <c r="O218" s="317">
        <f>O217+'Month'!O214</f>
        <v>654.0299074457079</v>
      </c>
      <c r="P218" s="159"/>
      <c r="Q218" s="167"/>
      <c r="R218" s="167"/>
      <c r="S218" s="167"/>
      <c r="T218" s="167"/>
      <c r="U218" s="167"/>
      <c r="V218" s="167"/>
      <c r="W218" s="167"/>
      <c r="X218" s="167"/>
      <c r="Y218" s="167"/>
      <c r="Z218" s="167"/>
      <c r="AA218" s="167"/>
      <c r="AB218" s="167"/>
      <c r="AC218" s="167"/>
      <c r="AD218" s="167"/>
      <c r="AE218" s="167"/>
      <c r="AF218" s="167"/>
      <c r="AG218" s="167"/>
      <c r="AH218" s="167"/>
      <c r="AI218" s="167"/>
    </row>
    <row r="219" ht="12.75" customHeight="1">
      <c r="A219" s="190">
        <v>2012</v>
      </c>
      <c r="B219" t="s" s="189">
        <v>165</v>
      </c>
      <c r="C219" s="317">
        <f>C218+'Month'!C215</f>
        <v>16661.644467696489</v>
      </c>
      <c r="D219" s="317">
        <f>D218+'Month'!D215</f>
        <v>15556.644667613640</v>
      </c>
      <c r="E219" s="317">
        <f>E218+'Month'!E215</f>
        <v>1104.999800082849</v>
      </c>
      <c r="F219" s="317">
        <f>F218+'Month'!F215</f>
        <v>27236.555539023149</v>
      </c>
      <c r="G219" s="317">
        <f>G218+'Month'!G215</f>
        <v>6097.644701</v>
      </c>
      <c r="H219" s="317">
        <f>H218+'Month'!H215</f>
        <v>7497.793321782936</v>
      </c>
      <c r="I219" s="317">
        <f>I218+'Month'!I215</f>
        <v>19108.406554493151</v>
      </c>
      <c r="J219" s="317">
        <f>J218+'Month'!J215</f>
        <v>9858.296226476001</v>
      </c>
      <c r="K219" s="317">
        <f>K218+'Month'!K215</f>
        <v>2030.50428353</v>
      </c>
      <c r="L219" s="317">
        <f>L218+'Month'!L215</f>
        <v>430.404791</v>
      </c>
      <c r="M219" s="317">
        <f>M218+'Month'!M215</f>
        <v>7256.050053272787</v>
      </c>
      <c r="N219" s="317">
        <f>N218+'Month'!N215</f>
        <v>10608.466552037</v>
      </c>
      <c r="O219" s="317">
        <f>O218+'Month'!O215</f>
        <v>847.6333458515776</v>
      </c>
      <c r="P219" s="159"/>
      <c r="Q219" s="167"/>
      <c r="R219" s="167"/>
      <c r="S219" s="167"/>
      <c r="T219" s="167"/>
      <c r="U219" s="167"/>
      <c r="V219" s="167"/>
      <c r="W219" s="167"/>
      <c r="X219" s="167"/>
      <c r="Y219" s="167"/>
      <c r="Z219" s="167"/>
      <c r="AA219" s="167"/>
      <c r="AB219" s="167"/>
      <c r="AC219" s="167"/>
      <c r="AD219" s="167"/>
      <c r="AE219" s="167"/>
      <c r="AF219" s="167"/>
      <c r="AG219" s="167"/>
      <c r="AH219" s="167"/>
      <c r="AI219" s="167"/>
    </row>
    <row r="220" ht="12.75" customHeight="1">
      <c r="A220" s="190">
        <v>2012</v>
      </c>
      <c r="B220" t="s" s="189">
        <v>156</v>
      </c>
      <c r="C220" s="317">
        <f>C219+'Month'!C216</f>
        <v>20513.855171697280</v>
      </c>
      <c r="D220" s="317">
        <f>D219+'Month'!D216</f>
        <v>19174.325206731417</v>
      </c>
      <c r="E220" s="317">
        <f>E219+'Month'!E216</f>
        <v>1339.529964965863</v>
      </c>
      <c r="F220" s="317">
        <f>F219+'Month'!F216</f>
        <v>33994.384683360135</v>
      </c>
      <c r="G220" s="317">
        <f>G219+'Month'!G216</f>
        <v>7143.158282</v>
      </c>
      <c r="H220" s="317">
        <f>H219+'Month'!H216</f>
        <v>9128.336980511891</v>
      </c>
      <c r="I220" s="317">
        <f>I219+'Month'!I216</f>
        <v>24282.106935830136</v>
      </c>
      <c r="J220" s="317">
        <f>J219+'Month'!J216</f>
        <v>12514.499382596</v>
      </c>
      <c r="K220" s="317">
        <f>K219+'Month'!K216</f>
        <v>2569.11946553</v>
      </c>
      <c r="L220" s="317">
        <f>L219+'Month'!L216</f>
        <v>488.9978850000001</v>
      </c>
      <c r="M220" s="317">
        <f>M219+'Month'!M216</f>
        <v>8829.065870952756</v>
      </c>
      <c r="N220" s="317">
        <f>N219+'Month'!N216</f>
        <v>13548.458024205</v>
      </c>
      <c r="O220" s="317">
        <f>O219+'Month'!O216</f>
        <v>1064.756141699322</v>
      </c>
      <c r="P220" s="159"/>
      <c r="Q220" s="167"/>
      <c r="R220" s="167"/>
      <c r="S220" s="167"/>
      <c r="T220" s="167"/>
      <c r="U220" s="167"/>
      <c r="V220" s="167"/>
      <c r="W220" s="167"/>
      <c r="X220" s="167"/>
      <c r="Y220" s="167"/>
      <c r="Z220" s="167"/>
      <c r="AA220" s="167"/>
      <c r="AB220" s="167"/>
      <c r="AC220" s="167"/>
      <c r="AD220" s="167"/>
      <c r="AE220" s="167"/>
      <c r="AF220" s="167"/>
      <c r="AG220" s="167"/>
      <c r="AH220" s="167"/>
      <c r="AI220" s="167"/>
    </row>
    <row r="221" ht="12.75" customHeight="1">
      <c r="A221" s="190">
        <v>2012</v>
      </c>
      <c r="B221" t="s" s="189">
        <v>166</v>
      </c>
      <c r="C221" s="317">
        <f>C220+'Month'!C217</f>
        <v>24415.529452683160</v>
      </c>
      <c r="D221" s="317">
        <f>D220+'Month'!D217</f>
        <v>22874.823998976473</v>
      </c>
      <c r="E221" s="317">
        <f>E220+'Month'!E217</f>
        <v>1540.705453706685</v>
      </c>
      <c r="F221" s="317">
        <f>F220+'Month'!F217</f>
        <v>39841.106358679310</v>
      </c>
      <c r="G221" s="317">
        <f>G220+'Month'!G217</f>
        <v>8062.287916</v>
      </c>
      <c r="H221" s="317">
        <f>H220+'Month'!H217</f>
        <v>10783.576731736839</v>
      </c>
      <c r="I221" s="317">
        <f>I220+'Month'!I217</f>
        <v>28719.333044149313</v>
      </c>
      <c r="J221" s="317">
        <f>J220+'Month'!J217</f>
        <v>15334.632046856</v>
      </c>
      <c r="K221" s="317">
        <f>K220+'Month'!K217</f>
        <v>3059.48539853</v>
      </c>
      <c r="L221" s="317">
        <f>L220+'Month'!L217</f>
        <v>568.9605160000001</v>
      </c>
      <c r="M221" s="317">
        <f>M220+'Month'!M217</f>
        <v>11076.899202574526</v>
      </c>
      <c r="N221" s="317">
        <f>N220+'Month'!N217</f>
        <v>16168.548350661</v>
      </c>
      <c r="O221" s="317">
        <f>O220+'Month'!O217</f>
        <v>1299.294660787351</v>
      </c>
      <c r="P221" s="159"/>
      <c r="Q221" s="167"/>
      <c r="R221" s="167"/>
      <c r="S221" s="167"/>
      <c r="T221" s="167"/>
      <c r="U221" s="167"/>
      <c r="V221" s="167"/>
      <c r="W221" s="167"/>
      <c r="X221" s="167"/>
      <c r="Y221" s="167"/>
      <c r="Z221" s="167"/>
      <c r="AA221" s="167"/>
      <c r="AB221" s="167"/>
      <c r="AC221" s="167"/>
      <c r="AD221" s="167"/>
      <c r="AE221" s="167"/>
      <c r="AF221" s="167"/>
      <c r="AG221" s="167"/>
      <c r="AH221" s="167"/>
      <c r="AI221" s="167"/>
    </row>
    <row r="222" ht="12.75" customHeight="1">
      <c r="A222" s="190">
        <v>2012</v>
      </c>
      <c r="B222" t="s" s="189">
        <v>167</v>
      </c>
      <c r="C222" s="317">
        <f>C221+'Month'!C218</f>
        <v>28419.890123139</v>
      </c>
      <c r="D222" s="317">
        <f>D221+'Month'!D218</f>
        <v>26696.202948771825</v>
      </c>
      <c r="E222" s="317">
        <f>E221+'Month'!E218</f>
        <v>1723.687174367178</v>
      </c>
      <c r="F222" s="317">
        <f>F221+'Month'!F218</f>
        <v>46689.447135985683</v>
      </c>
      <c r="G222" s="317">
        <f>G221+'Month'!G218</f>
        <v>9523.658504126</v>
      </c>
      <c r="H222" s="317">
        <f>H221+'Month'!H218</f>
        <v>12474.113605952407</v>
      </c>
      <c r="I222" s="317">
        <f>I221+'Month'!I218</f>
        <v>33661.782801359688</v>
      </c>
      <c r="J222" s="317">
        <f>J221+'Month'!J218</f>
        <v>18122.168531948</v>
      </c>
      <c r="K222" s="317">
        <f>K221+'Month'!K218</f>
        <v>3504.0058305</v>
      </c>
      <c r="L222" s="317">
        <f>L221+'Month'!L218</f>
        <v>676.5280709198202</v>
      </c>
      <c r="M222" s="317">
        <f>M221+'Month'!M218</f>
        <v>13066.975681072061</v>
      </c>
      <c r="N222" s="317">
        <f>N221+'Month'!N218</f>
        <v>18959.954104111526</v>
      </c>
      <c r="O222" s="317">
        <f>O221+'Month'!O218</f>
        <v>1520.078578824409</v>
      </c>
      <c r="P222" s="159"/>
      <c r="Q222" s="167"/>
      <c r="R222" s="167"/>
      <c r="S222" s="167"/>
      <c r="T222" s="167"/>
      <c r="U222" s="167"/>
      <c r="V222" s="167"/>
      <c r="W222" s="167"/>
      <c r="X222" s="167"/>
      <c r="Y222" s="167"/>
      <c r="Z222" s="167"/>
      <c r="AA222" s="167"/>
      <c r="AB222" s="167"/>
      <c r="AC222" s="167"/>
      <c r="AD222" s="167"/>
      <c r="AE222" s="167"/>
      <c r="AF222" s="167"/>
      <c r="AG222" s="167"/>
      <c r="AH222" s="167"/>
      <c r="AI222" s="167"/>
    </row>
    <row r="223" ht="12.75" customHeight="1">
      <c r="A223" s="190">
        <v>2012</v>
      </c>
      <c r="B223" t="s" s="189">
        <v>168</v>
      </c>
      <c r="C223" s="317">
        <f>C222+'Month'!C219</f>
        <v>31742.7220669937</v>
      </c>
      <c r="D223" s="317">
        <f>D222+'Month'!D219</f>
        <v>29883.943670902132</v>
      </c>
      <c r="E223" s="317">
        <f>E222+'Month'!E219</f>
        <v>1858.778396091562</v>
      </c>
      <c r="F223" s="317">
        <f>F222+'Month'!F219</f>
        <v>53168.568387684769</v>
      </c>
      <c r="G223" s="317">
        <f>G222+'Month'!G219</f>
        <v>10709.3255698928</v>
      </c>
      <c r="H223" s="317">
        <f>H222+'Month'!H219</f>
        <v>15011.323301437129</v>
      </c>
      <c r="I223" s="317">
        <f>I222+'Month'!I219</f>
        <v>38537.071387207179</v>
      </c>
      <c r="J223" s="317">
        <f>J222+'Month'!J219</f>
        <v>20198.409243008</v>
      </c>
      <c r="K223" s="317">
        <f>K222+'Month'!K219</f>
        <v>3922.1714305848</v>
      </c>
      <c r="L223" s="317">
        <f>L222+'Month'!L219</f>
        <v>855.4027035074942</v>
      </c>
      <c r="M223" s="317">
        <f>M222+'Month'!M219</f>
        <v>15141.8498465374</v>
      </c>
      <c r="N223" s="317">
        <f>N222+'Month'!N219</f>
        <v>21535.957416376757</v>
      </c>
      <c r="O223" s="317">
        <f>O222+'Month'!O219</f>
        <v>1751.296587877405</v>
      </c>
      <c r="P223" s="159"/>
      <c r="Q223" s="167"/>
      <c r="R223" s="167"/>
      <c r="S223" s="167"/>
      <c r="T223" s="167"/>
      <c r="U223" s="167"/>
      <c r="V223" s="167"/>
      <c r="W223" s="167"/>
      <c r="X223" s="167"/>
      <c r="Y223" s="167"/>
      <c r="Z223" s="167"/>
      <c r="AA223" s="167"/>
      <c r="AB223" s="167"/>
      <c r="AC223" s="167"/>
      <c r="AD223" s="167"/>
      <c r="AE223" s="167"/>
      <c r="AF223" s="167"/>
      <c r="AG223" s="167"/>
      <c r="AH223" s="167"/>
      <c r="AI223" s="167"/>
    </row>
    <row r="224" ht="12.75" customHeight="1">
      <c r="A224" s="190">
        <v>2012</v>
      </c>
      <c r="B224" t="s" s="189">
        <v>169</v>
      </c>
      <c r="C224" s="317">
        <f>C223+'Month'!C220</f>
        <v>34166.604310249510</v>
      </c>
      <c r="D224" s="317">
        <f>D223+'Month'!D220</f>
        <v>32236.008351894106</v>
      </c>
      <c r="E224" s="317">
        <f>E223+'Month'!E220</f>
        <v>1930.595958355397</v>
      </c>
      <c r="F224" s="317">
        <f>F223+'Month'!F220</f>
        <v>58332.420002556435</v>
      </c>
      <c r="G224" s="317">
        <f>G223+'Month'!G220</f>
        <v>11475.5261108928</v>
      </c>
      <c r="H224" s="317">
        <f>H223+'Month'!H220</f>
        <v>17802.030762654824</v>
      </c>
      <c r="I224" s="317">
        <f>I223+'Month'!I220</f>
        <v>42541.973909892346</v>
      </c>
      <c r="J224" s="317">
        <f>J223+'Month'!J220</f>
        <v>22126.911548328</v>
      </c>
      <c r="K224" s="317">
        <f>K223+'Month'!K220</f>
        <v>4314.9199817713</v>
      </c>
      <c r="L224" s="317">
        <f>L223+'Month'!L220</f>
        <v>912.6293874882941</v>
      </c>
      <c r="M224" s="317">
        <f>M223+'Month'!M220</f>
        <v>17716.403107623213</v>
      </c>
      <c r="N224" s="317">
        <f>N223+'Month'!N220</f>
        <v>23731.725300815739</v>
      </c>
      <c r="O224" s="317">
        <f>O223+'Month'!O220</f>
        <v>1997.552909334450</v>
      </c>
      <c r="P224" s="159"/>
      <c r="Q224" s="167"/>
      <c r="R224" s="167"/>
      <c r="S224" s="167"/>
      <c r="T224" s="167"/>
      <c r="U224" s="167"/>
      <c r="V224" s="167"/>
      <c r="W224" s="167"/>
      <c r="X224" s="167"/>
      <c r="Y224" s="167"/>
      <c r="Z224" s="167"/>
      <c r="AA224" s="167"/>
      <c r="AB224" s="167"/>
      <c r="AC224" s="167"/>
      <c r="AD224" s="167"/>
      <c r="AE224" s="167"/>
      <c r="AF224" s="167"/>
      <c r="AG224" s="167"/>
      <c r="AH224" s="167"/>
      <c r="AI224" s="167"/>
    </row>
    <row r="225" ht="12.75" customHeight="1">
      <c r="A225" s="190">
        <v>2012</v>
      </c>
      <c r="B225" t="s" s="189">
        <v>170</v>
      </c>
      <c r="C225" s="317">
        <f>C224+'Month'!C221</f>
        <v>37062.971706977027</v>
      </c>
      <c r="D225" s="317">
        <f>D224+'Month'!D221</f>
        <v>34974.429018755050</v>
      </c>
      <c r="E225" s="317">
        <f>E224+'Month'!E221</f>
        <v>2088.542688221973</v>
      </c>
      <c r="F225" s="317">
        <f>F224+'Month'!F221</f>
        <v>63318.565948987860</v>
      </c>
      <c r="G225" s="317">
        <f>G224+'Month'!G221</f>
        <v>12225.1101018928</v>
      </c>
      <c r="H225" s="317">
        <f>H224+'Month'!H221</f>
        <v>20716.113016353862</v>
      </c>
      <c r="I225" s="317">
        <f>I224+'Month'!I221</f>
        <v>46538.381755323768</v>
      </c>
      <c r="J225" s="317">
        <f>J224+'Month'!J221</f>
        <v>24170.906996948</v>
      </c>
      <c r="K225" s="317">
        <f>K224+'Month'!K221</f>
        <v>4555.0740917713</v>
      </c>
      <c r="L225" s="317">
        <f>L224+'Month'!L221</f>
        <v>984.7314834882941</v>
      </c>
      <c r="M225" s="317">
        <f>M224+'Month'!M221</f>
        <v>20566.137042803828</v>
      </c>
      <c r="N225" s="317">
        <f>N224+'Month'!N221</f>
        <v>25787.841393108738</v>
      </c>
      <c r="O225" s="317">
        <f>O224+'Month'!O221</f>
        <v>2235.802155972895</v>
      </c>
      <c r="P225" s="159"/>
      <c r="Q225" s="167"/>
      <c r="R225" s="167"/>
      <c r="S225" s="167"/>
      <c r="T225" s="167"/>
      <c r="U225" s="167"/>
      <c r="V225" s="167"/>
      <c r="W225" s="167"/>
      <c r="X225" s="167"/>
      <c r="Y225" s="167"/>
      <c r="Z225" s="167"/>
      <c r="AA225" s="167"/>
      <c r="AB225" s="167"/>
      <c r="AC225" s="167"/>
      <c r="AD225" s="167"/>
      <c r="AE225" s="167"/>
      <c r="AF225" s="167"/>
      <c r="AG225" s="167"/>
      <c r="AH225" s="167"/>
      <c r="AI225" s="167"/>
    </row>
    <row r="226" ht="12.75" customHeight="1">
      <c r="A226" s="190">
        <v>2012</v>
      </c>
      <c r="B226" t="s" s="189">
        <v>171</v>
      </c>
      <c r="C226" s="317">
        <f>C225+'Month'!C222</f>
        <v>40617.945436112452</v>
      </c>
      <c r="D226" s="317">
        <f>D225+'Month'!D222</f>
        <v>38334.431980438967</v>
      </c>
      <c r="E226" s="317">
        <f>E225+'Month'!E222</f>
        <v>2283.513455673479</v>
      </c>
      <c r="F226" s="317">
        <f>F225+'Month'!F222</f>
        <v>68743.8535901221</v>
      </c>
      <c r="G226" s="317">
        <f>G225+'Month'!G222</f>
        <v>13000.860699540150</v>
      </c>
      <c r="H226" s="317">
        <f>H225+'Month'!H222</f>
        <v>24167.857305583591</v>
      </c>
      <c r="I226" s="317">
        <f>I225+'Month'!I222</f>
        <v>50941.302454810662</v>
      </c>
      <c r="J226" s="317">
        <f>J225+'Month'!J222</f>
        <v>26444.392918111</v>
      </c>
      <c r="K226" s="317">
        <f>K225+'Month'!K222</f>
        <v>4801.6904357713</v>
      </c>
      <c r="L226" s="317">
        <f>L225+'Month'!L222</f>
        <v>1020.151630488294</v>
      </c>
      <c r="M226" s="317">
        <f>M225+'Month'!M222</f>
        <v>23330.8894093577</v>
      </c>
      <c r="N226" s="317">
        <f>N225+'Month'!N222</f>
        <v>27441.480445756773</v>
      </c>
      <c r="O226" s="317">
        <f>O225+'Month'!O222</f>
        <v>2437.800227492461</v>
      </c>
      <c r="P226" s="159"/>
      <c r="Q226" s="167"/>
      <c r="R226" s="167"/>
      <c r="S226" s="167"/>
      <c r="T226" s="167"/>
      <c r="U226" s="167"/>
      <c r="V226" s="167"/>
      <c r="W226" s="167"/>
      <c r="X226" s="167"/>
      <c r="Y226" s="167"/>
      <c r="Z226" s="167"/>
      <c r="AA226" s="167"/>
      <c r="AB226" s="167"/>
      <c r="AC226" s="167"/>
      <c r="AD226" s="167"/>
      <c r="AE226" s="167"/>
      <c r="AF226" s="167"/>
      <c r="AG226" s="167"/>
      <c r="AH226" s="167"/>
      <c r="AI226" s="167"/>
    </row>
    <row r="227" ht="12.75" customHeight="1">
      <c r="A227" s="190">
        <v>2012</v>
      </c>
      <c r="B227" t="s" s="189">
        <v>99</v>
      </c>
      <c r="C227" s="317">
        <f>C226+'Month'!C223</f>
        <v>44560.807430457564</v>
      </c>
      <c r="D227" s="317">
        <f>D226+'Month'!D223</f>
        <v>42052.395055627094</v>
      </c>
      <c r="E227" s="317">
        <f>E226+'Month'!E223</f>
        <v>2508.412374830466</v>
      </c>
      <c r="F227" s="317">
        <f>F226+'Month'!F223</f>
        <v>74296.820676849617</v>
      </c>
      <c r="G227" s="317">
        <f>G226+'Month'!G223</f>
        <v>13821.106353540150</v>
      </c>
      <c r="H227" s="317">
        <f>H226+'Month'!H223</f>
        <v>25831.838917429846</v>
      </c>
      <c r="I227" s="317">
        <f>I226+'Month'!I223</f>
        <v>55340.274159201676</v>
      </c>
      <c r="J227" s="317">
        <f>J226+'Month'!J223</f>
        <v>29826.307835431</v>
      </c>
      <c r="K227" s="317">
        <f>K226+'Month'!K223</f>
        <v>5135.4401641078</v>
      </c>
      <c r="L227" s="317">
        <f>L226+'Month'!L223</f>
        <v>1119.918308953394</v>
      </c>
      <c r="M227" s="317">
        <f>M226+'Month'!M223</f>
        <v>26206.686658993574</v>
      </c>
      <c r="N227" s="317">
        <f>N226+'Month'!N223</f>
        <v>29904.335920488807</v>
      </c>
      <c r="O227" s="317">
        <f>O226+'Month'!O223</f>
        <v>2663.301488029760</v>
      </c>
      <c r="P227" s="159"/>
      <c r="Q227" s="167"/>
      <c r="R227" s="167"/>
      <c r="S227" s="167"/>
      <c r="T227" s="167"/>
      <c r="U227" s="167"/>
      <c r="V227" s="167"/>
      <c r="W227" s="167"/>
      <c r="X227" s="167"/>
      <c r="Y227" s="167"/>
      <c r="Z227" s="167"/>
      <c r="AA227" s="167"/>
      <c r="AB227" s="167"/>
      <c r="AC227" s="167"/>
      <c r="AD227" s="167"/>
      <c r="AE227" s="167"/>
      <c r="AF227" s="167"/>
      <c r="AG227" s="167"/>
      <c r="AH227" s="167"/>
      <c r="AI227" s="167"/>
    </row>
    <row r="228" ht="12.75" customHeight="1">
      <c r="A228" s="190">
        <v>2013</v>
      </c>
      <c r="B228" t="s" s="189">
        <v>100</v>
      </c>
      <c r="C228" s="317">
        <f>'Month'!C224</f>
        <v>3913.255189078171</v>
      </c>
      <c r="D228" s="317">
        <f>'Month'!D224</f>
        <v>3725.0195700905</v>
      </c>
      <c r="E228" s="317">
        <f>'Month'!E224</f>
        <v>188.2356189876712</v>
      </c>
      <c r="F228" s="317">
        <f>'Month'!F224</f>
        <v>5234.323657927329</v>
      </c>
      <c r="G228" s="317">
        <f>'Month'!G224</f>
        <v>918.7248290655999</v>
      </c>
      <c r="H228" s="317">
        <f>'Month'!H224</f>
        <v>1212.133680533302</v>
      </c>
      <c r="I228" s="317">
        <f>'Month'!I224</f>
        <v>3700.342674861729</v>
      </c>
      <c r="J228" s="317">
        <f>'Month'!J224</f>
        <v>2772.8933137</v>
      </c>
      <c r="K228" s="317">
        <f>'Month'!K224</f>
        <v>615.2561540000002</v>
      </c>
      <c r="L228" s="317">
        <f>'Month'!L224</f>
        <v>172.569699</v>
      </c>
      <c r="M228" s="317">
        <f>'Month'!M224</f>
        <v>2280.423699385</v>
      </c>
      <c r="N228" s="317">
        <f>'Month'!N224</f>
        <v>2438.425835013426</v>
      </c>
      <c r="O228" s="317">
        <f>'Month'!O224</f>
        <v>224.341694904309</v>
      </c>
      <c r="P228" s="159"/>
      <c r="Q228" s="167"/>
      <c r="R228" s="167"/>
      <c r="S228" s="167"/>
      <c r="T228" s="167"/>
      <c r="U228" s="167"/>
      <c r="V228" s="167"/>
      <c r="W228" s="167"/>
      <c r="X228" s="167"/>
      <c r="Y228" s="167"/>
      <c r="Z228" s="167"/>
      <c r="AA228" s="167"/>
      <c r="AB228" s="167"/>
      <c r="AC228" s="167"/>
      <c r="AD228" s="167"/>
      <c r="AE228" s="167"/>
      <c r="AF228" s="167"/>
      <c r="AG228" s="167"/>
      <c r="AH228" s="167"/>
      <c r="AI228" s="167"/>
    </row>
    <row r="229" ht="12.75" customHeight="1">
      <c r="A229" s="190">
        <v>2013</v>
      </c>
      <c r="B229" t="s" s="189">
        <v>86</v>
      </c>
      <c r="C229" s="317">
        <f>C228+'Month'!C225</f>
        <v>7130.361162334501</v>
      </c>
      <c r="D229" s="317">
        <f>D228+'Month'!D225</f>
        <v>6726.975878743542</v>
      </c>
      <c r="E229" s="317">
        <f>E228+'Month'!E225</f>
        <v>403.3852835909589</v>
      </c>
      <c r="F229" s="317">
        <f>F228+'Month'!F225</f>
        <v>11188.722629421942</v>
      </c>
      <c r="G229" s="317">
        <f>G228+'Month'!G225</f>
        <v>1715.5445120653</v>
      </c>
      <c r="H229" s="317">
        <f>H228+'Month'!H225</f>
        <v>3230.520549534306</v>
      </c>
      <c r="I229" s="317">
        <f>I228+'Month'!I225</f>
        <v>8363.777905138442</v>
      </c>
      <c r="J229" s="317">
        <f>J228+'Month'!J225</f>
        <v>5700.733248130001</v>
      </c>
      <c r="K229" s="317">
        <f>K228+'Month'!K225</f>
        <v>1109.4002122182</v>
      </c>
      <c r="L229" s="317">
        <f>L228+'Month'!L225</f>
        <v>295.113012</v>
      </c>
      <c r="M229" s="317">
        <f>M228+'Month'!M225</f>
        <v>4482.588601324829</v>
      </c>
      <c r="N229" s="317">
        <f>N228+'Month'!N225</f>
        <v>4729.399909017163</v>
      </c>
      <c r="O229" s="317">
        <f>O228+'Month'!O225</f>
        <v>437.2623101088317</v>
      </c>
      <c r="P229" s="159"/>
      <c r="Q229" s="167"/>
      <c r="R229" s="167"/>
      <c r="S229" s="167"/>
      <c r="T229" s="167"/>
      <c r="U229" s="167"/>
      <c r="V229" s="167"/>
      <c r="W229" s="167"/>
      <c r="X229" s="167"/>
      <c r="Y229" s="167"/>
      <c r="Z229" s="167"/>
      <c r="AA229" s="167"/>
      <c r="AB229" s="167"/>
      <c r="AC229" s="167"/>
      <c r="AD229" s="167"/>
      <c r="AE229" s="167"/>
      <c r="AF229" s="167"/>
      <c r="AG229" s="167"/>
      <c r="AH229" s="167"/>
      <c r="AI229" s="167"/>
    </row>
    <row r="230" ht="12.75" customHeight="1">
      <c r="A230" s="190">
        <v>2013</v>
      </c>
      <c r="B230" t="s" s="189">
        <v>164</v>
      </c>
      <c r="C230" s="317">
        <f>C229+'Month'!C226</f>
        <v>10600.464267272808</v>
      </c>
      <c r="D230" s="317">
        <f>D229+'Month'!D226</f>
        <v>10006.348436010616</v>
      </c>
      <c r="E230" s="317">
        <f>E229+'Month'!E226</f>
        <v>594.1158312621918</v>
      </c>
      <c r="F230" s="317">
        <f>F229+'Month'!F226</f>
        <v>17269.812340669647</v>
      </c>
      <c r="G230" s="317">
        <f>G229+'Month'!G226</f>
        <v>2729.2747116576</v>
      </c>
      <c r="H230" s="317">
        <f>H229+'Month'!H226</f>
        <v>5224.091744597589</v>
      </c>
      <c r="I230" s="317">
        <f>I229+'Month'!I226</f>
        <v>12880.125115968807</v>
      </c>
      <c r="J230" s="317">
        <f>J229+'Month'!J226</f>
        <v>8289.605585830001</v>
      </c>
      <c r="K230" s="317">
        <f>K229+'Month'!K226</f>
        <v>1660.412513043242</v>
      </c>
      <c r="L230" s="317">
        <f>L229+'Month'!L226</f>
        <v>395.977352</v>
      </c>
      <c r="M230" s="317">
        <f>M229+'Month'!M226</f>
        <v>6378.723484700441</v>
      </c>
      <c r="N230" s="317">
        <f>N229+'Month'!N226</f>
        <v>7009.586431284899</v>
      </c>
      <c r="O230" s="317">
        <f>O229+'Month'!O226</f>
        <v>626.3017139702017</v>
      </c>
      <c r="P230" s="159"/>
      <c r="Q230" s="167"/>
      <c r="R230" s="167"/>
      <c r="S230" s="167"/>
      <c r="T230" s="167"/>
      <c r="U230" s="167"/>
      <c r="V230" s="167"/>
      <c r="W230" s="167"/>
      <c r="X230" s="167"/>
      <c r="Y230" s="167"/>
      <c r="Z230" s="167"/>
      <c r="AA230" s="167"/>
      <c r="AB230" s="167"/>
      <c r="AC230" s="167"/>
      <c r="AD230" s="167"/>
      <c r="AE230" s="167"/>
      <c r="AF230" s="167"/>
      <c r="AG230" s="167"/>
      <c r="AH230" s="167"/>
      <c r="AI230" s="167"/>
    </row>
    <row r="231" ht="12.75" customHeight="1">
      <c r="A231" s="190">
        <v>2013</v>
      </c>
      <c r="B231" t="s" s="189">
        <v>165</v>
      </c>
      <c r="C231" s="317">
        <f>C230+'Month'!C227</f>
        <v>14050.195058400939</v>
      </c>
      <c r="D231" s="317">
        <f>D230+'Month'!D227</f>
        <v>13245.879840365116</v>
      </c>
      <c r="E231" s="317">
        <f>E230+'Month'!E227</f>
        <v>804.315218035822</v>
      </c>
      <c r="F231" s="317">
        <f>F230+'Month'!F227</f>
        <v>23477.541214524026</v>
      </c>
      <c r="G231" s="317">
        <f>G230+'Month'!G227</f>
        <v>3517.009988712401</v>
      </c>
      <c r="H231" s="317">
        <f>H230+'Month'!H227</f>
        <v>7975.493326227662</v>
      </c>
      <c r="I231" s="317">
        <f>I230+'Month'!I227</f>
        <v>17812.356264236008</v>
      </c>
      <c r="J231" s="317">
        <f>J230+'Month'!J227</f>
        <v>10693.325504405</v>
      </c>
      <c r="K231" s="317">
        <f>K230+'Month'!K227</f>
        <v>2148.174961575617</v>
      </c>
      <c r="L231" s="317">
        <f>L230+'Month'!L227</f>
        <v>483.5972730086</v>
      </c>
      <c r="M231" s="317">
        <f>M230+'Month'!M227</f>
        <v>8525.424497855438</v>
      </c>
      <c r="N231" s="317">
        <f>N230+'Month'!N227</f>
        <v>9333.5396200258</v>
      </c>
      <c r="O231" s="317">
        <f>O230+'Month'!O227</f>
        <v>855.1980361998181</v>
      </c>
      <c r="P231" s="159"/>
      <c r="Q231" s="167"/>
      <c r="R231" s="167"/>
      <c r="S231" s="167"/>
      <c r="T231" s="167"/>
      <c r="U231" s="167"/>
      <c r="V231" s="167"/>
      <c r="W231" s="167"/>
      <c r="X231" s="167"/>
      <c r="Y231" s="167"/>
      <c r="Z231" s="167"/>
      <c r="AA231" s="167"/>
      <c r="AB231" s="167"/>
      <c r="AC231" s="167"/>
      <c r="AD231" s="167"/>
      <c r="AE231" s="167"/>
      <c r="AF231" s="167"/>
      <c r="AG231" s="167"/>
      <c r="AH231" s="167"/>
      <c r="AI231" s="167"/>
    </row>
    <row r="232" ht="12.75" customHeight="1">
      <c r="A232" s="190">
        <v>2013</v>
      </c>
      <c r="B232" t="s" s="189">
        <v>156</v>
      </c>
      <c r="C232" s="317">
        <f>C231+'Month'!C228</f>
        <v>17756.008527764483</v>
      </c>
      <c r="D232" s="317">
        <f>D231+'Month'!D228</f>
        <v>16696.125711382578</v>
      </c>
      <c r="E232" s="317">
        <f>E231+'Month'!E228</f>
        <v>1059.882816381904</v>
      </c>
      <c r="F232" s="317">
        <f>F231+'Month'!F228</f>
        <v>29638.945623202653</v>
      </c>
      <c r="G232" s="317">
        <f>G231+'Month'!G228</f>
        <v>4350.3265945308</v>
      </c>
      <c r="H232" s="317">
        <f>H231+'Month'!H228</f>
        <v>9918.606120432734</v>
      </c>
      <c r="I232" s="317">
        <f>I231+'Month'!I228</f>
        <v>22685.094982110833</v>
      </c>
      <c r="J232" s="317">
        <f>J231+'Month'!J228</f>
        <v>13786.977175273</v>
      </c>
      <c r="K232" s="317">
        <f>K231+'Month'!K228</f>
        <v>2603.524046561018</v>
      </c>
      <c r="L232" s="317">
        <f>L231+'Month'!L228</f>
        <v>679.9358444259999</v>
      </c>
      <c r="M232" s="317">
        <f>M231+'Month'!M228</f>
        <v>10873.950759673058</v>
      </c>
      <c r="N232" s="317">
        <f>N231+'Month'!N228</f>
        <v>11777.050648213173</v>
      </c>
      <c r="O232" s="317">
        <f>O231+'Month'!O228</f>
        <v>1071.780445992948</v>
      </c>
      <c r="P232" s="159"/>
      <c r="Q232" s="167"/>
      <c r="R232" s="167"/>
      <c r="S232" s="167"/>
      <c r="T232" s="167"/>
      <c r="U232" s="167"/>
      <c r="V232" s="167"/>
      <c r="W232" s="167"/>
      <c r="X232" s="167"/>
      <c r="Y232" s="167"/>
      <c r="Z232" s="167"/>
      <c r="AA232" s="167"/>
      <c r="AB232" s="167"/>
      <c r="AC232" s="167"/>
      <c r="AD232" s="167"/>
      <c r="AE232" s="167"/>
      <c r="AF232" s="167"/>
      <c r="AG232" s="167"/>
      <c r="AH232" s="167"/>
      <c r="AI232" s="167"/>
    </row>
    <row r="233" ht="12.75" customHeight="1">
      <c r="A233" s="190">
        <v>2013</v>
      </c>
      <c r="B233" t="s" s="189">
        <v>166</v>
      </c>
      <c r="C233" s="317">
        <f>C232+'Month'!C229</f>
        <v>20997.408974406524</v>
      </c>
      <c r="D233" s="317">
        <f>D232+'Month'!D229</f>
        <v>19735.046636227231</v>
      </c>
      <c r="E233" s="317">
        <f>E232+'Month'!E229</f>
        <v>1262.362338179291</v>
      </c>
      <c r="F233" s="317">
        <f>F232+'Month'!F229</f>
        <v>35778.657642641760</v>
      </c>
      <c r="G233" s="317">
        <f>G232+'Month'!G229</f>
        <v>4893.6383425308</v>
      </c>
      <c r="H233" s="317">
        <f>H232+'Month'!H229</f>
        <v>12869.810473295831</v>
      </c>
      <c r="I233" s="317">
        <f>I232+'Month'!I229</f>
        <v>27653.225828619237</v>
      </c>
      <c r="J233" s="317">
        <f>J232+'Month'!J229</f>
        <v>16576.627558232991</v>
      </c>
      <c r="K233" s="317">
        <f>K232+'Month'!K229</f>
        <v>3231.793471491719</v>
      </c>
      <c r="L233" s="317">
        <f>L232+'Month'!L229</f>
        <v>758.3549454259999</v>
      </c>
      <c r="M233" s="317">
        <f>M232+'Month'!M229</f>
        <v>13353.915307001986</v>
      </c>
      <c r="N233" s="317">
        <f>N232+'Month'!N229</f>
        <v>14034.141630158116</v>
      </c>
      <c r="O233" s="317">
        <f>O232+'Month'!O229</f>
        <v>1303.251109601777</v>
      </c>
      <c r="P233" s="159"/>
      <c r="Q233" s="167"/>
      <c r="R233" s="167"/>
      <c r="S233" s="167"/>
      <c r="T233" s="167"/>
      <c r="U233" s="167"/>
      <c r="V233" s="167"/>
      <c r="W233" s="167"/>
      <c r="X233" s="167"/>
      <c r="Y233" s="167"/>
      <c r="Z233" s="167"/>
      <c r="AA233" s="167"/>
      <c r="AB233" s="167"/>
      <c r="AC233" s="167"/>
      <c r="AD233" s="167"/>
      <c r="AE233" s="167"/>
      <c r="AF233" s="167"/>
      <c r="AG233" s="167"/>
      <c r="AH233" s="167"/>
      <c r="AI233" s="167"/>
    </row>
    <row r="234" ht="12.75" customHeight="1">
      <c r="A234" s="190">
        <v>2013</v>
      </c>
      <c r="B234" t="s" s="189">
        <v>167</v>
      </c>
      <c r="C234" s="317">
        <f>C233+'Month'!C230</f>
        <v>24396.017675378527</v>
      </c>
      <c r="D234" s="317">
        <f>D233+'Month'!D230</f>
        <v>22918.563620020606</v>
      </c>
      <c r="E234" s="317">
        <f>E233+'Month'!E230</f>
        <v>1477.454055357918</v>
      </c>
      <c r="F234" s="317">
        <f>F233+'Month'!F230</f>
        <v>41873.498433890825</v>
      </c>
      <c r="G234" s="317">
        <f>G233+'Month'!G230</f>
        <v>5798.5598914864</v>
      </c>
      <c r="H234" s="317">
        <f>H233+'Month'!H230</f>
        <v>15025.4032564568</v>
      </c>
      <c r="I234" s="317">
        <f>I233+'Month'!I230</f>
        <v>32299.5421310561</v>
      </c>
      <c r="J234" s="317">
        <f>J233+'Month'!J230</f>
        <v>18997.440866981480</v>
      </c>
      <c r="K234" s="317">
        <f>K233+'Month'!K230</f>
        <v>3775.396411348319</v>
      </c>
      <c r="L234" s="317">
        <f>L233+'Month'!L230</f>
        <v>905.4670382047998</v>
      </c>
      <c r="M234" s="317">
        <f>M233+'Month'!M230</f>
        <v>15260.1086876864</v>
      </c>
      <c r="N234" s="317">
        <f>N233+'Month'!N230</f>
        <v>16406.736068447732</v>
      </c>
      <c r="O234" s="317">
        <f>O233+'Month'!O230</f>
        <v>1523.490361284792</v>
      </c>
      <c r="P234" s="159"/>
      <c r="Q234" s="167"/>
      <c r="R234" s="167"/>
      <c r="S234" s="167"/>
      <c r="T234" s="167"/>
      <c r="U234" s="167"/>
      <c r="V234" s="167"/>
      <c r="W234" s="167"/>
      <c r="X234" s="167"/>
      <c r="Y234" s="167"/>
      <c r="Z234" s="167"/>
      <c r="AA234" s="167"/>
      <c r="AB234" s="167"/>
      <c r="AC234" s="167"/>
      <c r="AD234" s="167"/>
      <c r="AE234" s="167"/>
      <c r="AF234" s="167"/>
      <c r="AG234" s="167"/>
      <c r="AH234" s="167"/>
      <c r="AI234" s="167"/>
    </row>
    <row r="235" ht="12.75" customHeight="1">
      <c r="A235" s="190">
        <v>2013</v>
      </c>
      <c r="B235" t="s" s="189">
        <v>168</v>
      </c>
      <c r="C235" s="317">
        <f>C234+'Month'!C231</f>
        <v>27092.953607605727</v>
      </c>
      <c r="D235" s="317">
        <f>D234+'Month'!D231</f>
        <v>25459.3310010926</v>
      </c>
      <c r="E235" s="317">
        <f>E234+'Month'!E231</f>
        <v>1633.622606513127</v>
      </c>
      <c r="F235" s="317">
        <f>F234+'Month'!F231</f>
        <v>47936.9704374646</v>
      </c>
      <c r="G235" s="317">
        <f>G234+'Month'!G231</f>
        <v>6550.3324090756</v>
      </c>
      <c r="H235" s="317">
        <f>H234+'Month'!H231</f>
        <v>18089.897457030685</v>
      </c>
      <c r="I235" s="317">
        <f>I234+'Month'!I231</f>
        <v>36973.7056164686</v>
      </c>
      <c r="J235" s="317">
        <f>J234+'Month'!J231</f>
        <v>21174.078605428469</v>
      </c>
      <c r="K235" s="317">
        <f>K234+'Month'!K231</f>
        <v>4412.932411920389</v>
      </c>
      <c r="L235" s="317">
        <f>L234+'Month'!L231</f>
        <v>1045.5422631052</v>
      </c>
      <c r="M235" s="317">
        <f>M234+'Month'!M231</f>
        <v>17591.196475551929</v>
      </c>
      <c r="N235" s="317">
        <f>N234+'Month'!N231</f>
        <v>18668.316178376557</v>
      </c>
      <c r="O235" s="317">
        <f>O234+'Month'!O231</f>
        <v>1756.434212299883</v>
      </c>
      <c r="P235" s="159"/>
      <c r="Q235" s="167"/>
      <c r="R235" s="167"/>
      <c r="S235" s="167"/>
      <c r="T235" s="167"/>
      <c r="U235" s="167"/>
      <c r="V235" s="167"/>
      <c r="W235" s="167"/>
      <c r="X235" s="167"/>
      <c r="Y235" s="167"/>
      <c r="Z235" s="167"/>
      <c r="AA235" s="167"/>
      <c r="AB235" s="167"/>
      <c r="AC235" s="167"/>
      <c r="AD235" s="167"/>
      <c r="AE235" s="167"/>
      <c r="AF235" s="167"/>
      <c r="AG235" s="167"/>
      <c r="AH235" s="167"/>
      <c r="AI235" s="167"/>
    </row>
    <row r="236" ht="12.75" customHeight="1">
      <c r="A236" s="190">
        <v>2013</v>
      </c>
      <c r="B236" t="s" s="189">
        <v>169</v>
      </c>
      <c r="C236" s="317">
        <f>C235+'Month'!C232</f>
        <v>30105.513391682027</v>
      </c>
      <c r="D236" s="317">
        <f>D235+'Month'!D232</f>
        <v>28381.879231239476</v>
      </c>
      <c r="E236" s="317">
        <f>E235+'Month'!E232</f>
        <v>1723.634160442544</v>
      </c>
      <c r="F236" s="317">
        <f>F235+'Month'!F232</f>
        <v>53291.3431484762</v>
      </c>
      <c r="G236" s="317">
        <f>G235+'Month'!G232</f>
        <v>7210.928787391260</v>
      </c>
      <c r="H236" s="317">
        <f>H235+'Month'!H232</f>
        <v>20652.986733482525</v>
      </c>
      <c r="I236" s="317">
        <f>I235+'Month'!I232</f>
        <v>41186.125834533668</v>
      </c>
      <c r="J236" s="317">
        <f>J235+'Month'!J232</f>
        <v>23604.744329727750</v>
      </c>
      <c r="K236" s="317">
        <f>K235+'Month'!K232</f>
        <v>4894.288526551270</v>
      </c>
      <c r="L236" s="317">
        <f>L235+'Month'!L232</f>
        <v>1182.2822321052</v>
      </c>
      <c r="M236" s="317">
        <f>M235+'Month'!M232</f>
        <v>20112.077937541533</v>
      </c>
      <c r="N236" s="317">
        <f>N235+'Month'!N232</f>
        <v>20752.479003310989</v>
      </c>
      <c r="O236" s="317">
        <f>O235+'Month'!O232</f>
        <v>1948.537593896275</v>
      </c>
      <c r="P236" s="159"/>
      <c r="Q236" s="167"/>
      <c r="R236" s="167"/>
      <c r="S236" s="167"/>
      <c r="T236" s="167"/>
      <c r="U236" s="167"/>
      <c r="V236" s="167"/>
      <c r="W236" s="167"/>
      <c r="X236" s="167"/>
      <c r="Y236" s="167"/>
      <c r="Z236" s="167"/>
      <c r="AA236" s="167"/>
      <c r="AB236" s="167"/>
      <c r="AC236" s="167"/>
      <c r="AD236" s="167"/>
      <c r="AE236" s="167"/>
      <c r="AF236" s="167"/>
      <c r="AG236" s="167"/>
      <c r="AH236" s="167"/>
      <c r="AI236" s="167"/>
    </row>
    <row r="237" ht="12.75" customHeight="1">
      <c r="A237" s="190">
        <v>2013</v>
      </c>
      <c r="B237" t="s" s="189">
        <v>170</v>
      </c>
      <c r="C237" s="317">
        <f>C236+'Month'!C233</f>
        <v>33225.815445973247</v>
      </c>
      <c r="D237" s="317">
        <f>D236+'Month'!D233</f>
        <v>31332.9128896937</v>
      </c>
      <c r="E237" s="317">
        <f>E236+'Month'!E233</f>
        <v>1892.902556279542</v>
      </c>
      <c r="F237" s="317">
        <f>F236+'Month'!F233</f>
        <v>58680.307579373388</v>
      </c>
      <c r="G237" s="317">
        <f>G236+'Month'!G233</f>
        <v>8311.348957196929</v>
      </c>
      <c r="H237" s="317">
        <f>H236+'Month'!H233</f>
        <v>23772.4551919763</v>
      </c>
      <c r="I237" s="317">
        <f>I236+'Month'!I233</f>
        <v>44847.124493742274</v>
      </c>
      <c r="J237" s="317">
        <f>J236+'Month'!J233</f>
        <v>25826.673414577352</v>
      </c>
      <c r="K237" s="317">
        <f>K236+'Month'!K233</f>
        <v>5521.834128434189</v>
      </c>
      <c r="L237" s="317">
        <f>L236+'Month'!L233</f>
        <v>1243.9624360724</v>
      </c>
      <c r="M237" s="317">
        <f>M236+'Month'!M233</f>
        <v>23150.366272864270</v>
      </c>
      <c r="N237" s="317">
        <f>N236+'Month'!N233</f>
        <v>22676.233852414673</v>
      </c>
      <c r="O237" s="317">
        <f>O236+'Month'!O233</f>
        <v>2142.558242492667</v>
      </c>
      <c r="P237" s="159"/>
      <c r="Q237" s="167"/>
      <c r="R237" s="167"/>
      <c r="S237" s="167"/>
      <c r="T237" s="167"/>
      <c r="U237" s="167"/>
      <c r="V237" s="167"/>
      <c r="W237" s="167"/>
      <c r="X237" s="167"/>
      <c r="Y237" s="167"/>
      <c r="Z237" s="167"/>
      <c r="AA237" s="167"/>
      <c r="AB237" s="167"/>
      <c r="AC237" s="167"/>
      <c r="AD237" s="167"/>
      <c r="AE237" s="167"/>
      <c r="AF237" s="167"/>
      <c r="AG237" s="167"/>
      <c r="AH237" s="167"/>
      <c r="AI237" s="167"/>
    </row>
    <row r="238" ht="12.75" customHeight="1">
      <c r="A238" s="190">
        <v>2013</v>
      </c>
      <c r="B238" t="s" s="189">
        <v>171</v>
      </c>
      <c r="C238" s="317">
        <f>C237+'Month'!C234</f>
        <v>36620.700130384517</v>
      </c>
      <c r="D238" s="317">
        <f>D237+'Month'!D234</f>
        <v>34592.409975252915</v>
      </c>
      <c r="E238" s="317">
        <f>E237+'Month'!E234</f>
        <v>2028.290155131597</v>
      </c>
      <c r="F238" s="317">
        <f>F237+'Month'!F234</f>
        <v>63441.336071875434</v>
      </c>
      <c r="G238" s="317">
        <f>G237+'Month'!G234</f>
        <v>8931.129829196929</v>
      </c>
      <c r="H238" s="317">
        <f>H237+'Month'!H234</f>
        <v>26292.229405998194</v>
      </c>
      <c r="I238" s="317">
        <f>I237+'Month'!I234</f>
        <v>48410.249225390718</v>
      </c>
      <c r="J238" s="317">
        <f>J237+'Month'!J234</f>
        <v>28631.566305077351</v>
      </c>
      <c r="K238" s="317">
        <f>K237+'Month'!K234</f>
        <v>6099.957017287788</v>
      </c>
      <c r="L238" s="317">
        <f>L237+'Month'!L234</f>
        <v>1345.4997325246</v>
      </c>
      <c r="M238" s="317">
        <f>M237+'Month'!M234</f>
        <v>26406.097668180333</v>
      </c>
      <c r="N238" s="317">
        <f>N237+'Month'!N234</f>
        <v>24647.008467258689</v>
      </c>
      <c r="O238" s="317">
        <f>O237+'Month'!O234</f>
        <v>2338.371936089058</v>
      </c>
      <c r="P238" s="159"/>
      <c r="Q238" s="167"/>
      <c r="R238" s="167"/>
      <c r="S238" s="167"/>
      <c r="T238" s="167"/>
      <c r="U238" s="167"/>
      <c r="V238" s="167"/>
      <c r="W238" s="167"/>
      <c r="X238" s="167"/>
      <c r="Y238" s="167"/>
      <c r="Z238" s="167"/>
      <c r="AA238" s="167"/>
      <c r="AB238" s="167"/>
      <c r="AC238" s="167"/>
      <c r="AD238" s="167"/>
      <c r="AE238" s="167"/>
      <c r="AF238" s="167"/>
      <c r="AG238" s="167"/>
      <c r="AH238" s="167"/>
      <c r="AI238" s="167"/>
    </row>
    <row r="239" ht="12.75" customHeight="1">
      <c r="A239" s="190">
        <v>2013</v>
      </c>
      <c r="B239" t="s" s="189">
        <v>99</v>
      </c>
      <c r="C239" s="317">
        <f>C238+'Month'!C235</f>
        <v>40646.393941748109</v>
      </c>
      <c r="D239" s="317">
        <f>D238+'Month'!D235</f>
        <v>38456.3559157284</v>
      </c>
      <c r="E239" s="317">
        <f>E238+'Month'!E235</f>
        <v>2190.038026019706</v>
      </c>
      <c r="F239" s="317">
        <f>F238+'Month'!F235</f>
        <v>68574.509098217022</v>
      </c>
      <c r="G239" s="317">
        <f>G238+'Month'!G235</f>
        <v>9437.771367943329</v>
      </c>
      <c r="H239" s="317">
        <f>H238+'Month'!H235</f>
        <v>27891.237132072063</v>
      </c>
      <c r="I239" s="317">
        <f>I238+'Month'!I235</f>
        <v>52469.893400402907</v>
      </c>
      <c r="J239" s="317">
        <f>J238+'Month'!J235</f>
        <v>31669.660236161351</v>
      </c>
      <c r="K239" s="317">
        <f>K238+'Month'!K235</f>
        <v>6666.844329870788</v>
      </c>
      <c r="L239" s="317">
        <f>L238+'Month'!L235</f>
        <v>1435.5049065246</v>
      </c>
      <c r="M239" s="317">
        <f>M238+'Month'!M235</f>
        <v>28769.362234949589</v>
      </c>
      <c r="N239" s="317">
        <f>N238+'Month'!N235</f>
        <v>26909.697690465266</v>
      </c>
      <c r="O239" s="317">
        <f>O238+'Month'!O235</f>
        <v>2539.928777685449</v>
      </c>
      <c r="P239" s="159"/>
      <c r="Q239" s="167"/>
      <c r="R239" s="167"/>
      <c r="S239" s="167"/>
      <c r="T239" s="167"/>
      <c r="U239" s="167"/>
      <c r="V239" s="167"/>
      <c r="W239" s="167"/>
      <c r="X239" s="167"/>
      <c r="Y239" s="167"/>
      <c r="Z239" s="167"/>
      <c r="AA239" s="167"/>
      <c r="AB239" s="167"/>
      <c r="AC239" s="167"/>
      <c r="AD239" s="167"/>
      <c r="AE239" s="167"/>
      <c r="AF239" s="167"/>
      <c r="AG239" s="167"/>
      <c r="AH239" s="167"/>
      <c r="AI239" s="167"/>
    </row>
    <row r="240" ht="12.75" customHeight="1">
      <c r="A240" s="190">
        <v>2014</v>
      </c>
      <c r="B240" t="s" s="189">
        <v>100</v>
      </c>
      <c r="C240" s="317">
        <f>'Month'!C236</f>
        <v>3548.573828711068</v>
      </c>
      <c r="D240" s="317">
        <f>'Month'!D236</f>
        <v>3326.333468398637</v>
      </c>
      <c r="E240" s="317">
        <f>'Month'!E236</f>
        <v>222.2403603124301</v>
      </c>
      <c r="F240" s="317">
        <f>'Month'!F236</f>
        <v>5255.186991369085</v>
      </c>
      <c r="G240" s="317">
        <f>'Month'!G236</f>
        <v>716.2726190000001</v>
      </c>
      <c r="H240" s="317">
        <f>'Month'!H236</f>
        <v>1885.769621184758</v>
      </c>
      <c r="I240" s="317">
        <f>'Month'!I236</f>
        <v>4005.739630295433</v>
      </c>
      <c r="J240" s="317">
        <f>'Month'!J236</f>
        <v>2291.0270187138</v>
      </c>
      <c r="K240" s="317">
        <f>'Month'!K236</f>
        <v>533.1747420736525</v>
      </c>
      <c r="L240" s="317">
        <f>'Month'!L236</f>
        <v>71.68037460377326</v>
      </c>
      <c r="M240" s="317">
        <f>'Month'!M236</f>
        <v>2046.053044873676</v>
      </c>
      <c r="N240" s="317">
        <f>'Month'!N236</f>
        <v>2336.490402740430</v>
      </c>
      <c r="O240" s="317">
        <f>'Month'!O236</f>
        <v>190.2246458681315</v>
      </c>
      <c r="P240" s="159"/>
      <c r="Q240" s="167"/>
      <c r="R240" s="167"/>
      <c r="S240" s="167"/>
      <c r="T240" s="167"/>
      <c r="U240" s="167"/>
      <c r="V240" s="167"/>
      <c r="W240" s="167"/>
      <c r="X240" s="167"/>
      <c r="Y240" s="167"/>
      <c r="Z240" s="167"/>
      <c r="AA240" s="167"/>
      <c r="AB240" s="167"/>
      <c r="AC240" s="167"/>
      <c r="AD240" s="167"/>
      <c r="AE240" s="167"/>
      <c r="AF240" s="167"/>
      <c r="AG240" s="167"/>
      <c r="AH240" s="167"/>
      <c r="AI240" s="167"/>
    </row>
    <row r="241" ht="12.75" customHeight="1">
      <c r="A241" s="190">
        <v>2014</v>
      </c>
      <c r="B241" t="s" s="189">
        <v>86</v>
      </c>
      <c r="C241" s="317">
        <f>C240+'Month'!C237</f>
        <v>7159.889895551194</v>
      </c>
      <c r="D241" s="317">
        <f>D240+'Month'!D237</f>
        <v>6708.519512803695</v>
      </c>
      <c r="E241" s="317">
        <f>E240+'Month'!E237</f>
        <v>451.3703827474986</v>
      </c>
      <c r="F241" s="317">
        <f>F240+'Month'!F237</f>
        <v>10496.664542672370</v>
      </c>
      <c r="G241" s="317">
        <f>G240+'Month'!G237</f>
        <v>1751.883860488990</v>
      </c>
      <c r="H241" s="317">
        <f>H240+'Month'!H237</f>
        <v>4050.196580042017</v>
      </c>
      <c r="I241" s="317">
        <f>I240+'Month'!I237</f>
        <v>7784.873862477074</v>
      </c>
      <c r="J241" s="317">
        <f>J240+'Month'!J237</f>
        <v>5136.8749935338</v>
      </c>
      <c r="K241" s="317">
        <f>K240+'Month'!K237</f>
        <v>959.9068197063054</v>
      </c>
      <c r="L241" s="317">
        <f>L240+'Month'!L237</f>
        <v>126.6937891820046</v>
      </c>
      <c r="M241" s="317">
        <f>M240+'Month'!M237</f>
        <v>4645.5067724862</v>
      </c>
      <c r="N241" s="317">
        <f>N240+'Month'!N237</f>
        <v>4076.522091911759</v>
      </c>
      <c r="O241" s="317">
        <f>O240+'Month'!O237</f>
        <v>422.7005910726542</v>
      </c>
      <c r="P241" s="159"/>
      <c r="Q241" s="167"/>
      <c r="R241" s="167"/>
      <c r="S241" s="167"/>
      <c r="T241" s="167"/>
      <c r="U241" s="167"/>
      <c r="V241" s="167"/>
      <c r="W241" s="167"/>
      <c r="X241" s="167"/>
      <c r="Y241" s="167"/>
      <c r="Z241" s="167"/>
      <c r="AA241" s="167"/>
      <c r="AB241" s="167"/>
      <c r="AC241" s="167"/>
      <c r="AD241" s="167"/>
      <c r="AE241" s="167"/>
      <c r="AF241" s="167"/>
      <c r="AG241" s="167"/>
      <c r="AH241" s="167"/>
      <c r="AI241" s="167"/>
    </row>
    <row r="242" ht="12.75" customHeight="1">
      <c r="A242" s="190">
        <v>2014</v>
      </c>
      <c r="B242" t="s" s="189">
        <v>164</v>
      </c>
      <c r="C242" s="317">
        <f>C241+'Month'!C238</f>
        <v>11052.205380396117</v>
      </c>
      <c r="D242" s="317">
        <f>D241+'Month'!D238</f>
        <v>10368.8853984267</v>
      </c>
      <c r="E242" s="317">
        <f>E241+'Month'!E238</f>
        <v>683.3199819694164</v>
      </c>
      <c r="F242" s="317">
        <f>F241+'Month'!F238</f>
        <v>15912.736213314551</v>
      </c>
      <c r="G242" s="317">
        <f>G241+'Month'!G238</f>
        <v>2794.787043333860</v>
      </c>
      <c r="H242" s="317">
        <f>H241+'Month'!H238</f>
        <v>5717.487992914293</v>
      </c>
      <c r="I242" s="317">
        <f>I241+'Month'!I238</f>
        <v>11618.872123281188</v>
      </c>
      <c r="J242" s="317">
        <f>J241+'Month'!J238</f>
        <v>7780.4699216338</v>
      </c>
      <c r="K242" s="317">
        <f>K241+'Month'!K238</f>
        <v>1499.077046699502</v>
      </c>
      <c r="L242" s="317">
        <f>L241+'Month'!L238</f>
        <v>220.7116705820046</v>
      </c>
      <c r="M242" s="317">
        <f>M241+'Month'!M238</f>
        <v>6953.702733635559</v>
      </c>
      <c r="N242" s="317">
        <f>N241+'Month'!N238</f>
        <v>6352.982318486151</v>
      </c>
      <c r="O242" s="317">
        <f>O241+'Month'!O238</f>
        <v>600.1035536200243</v>
      </c>
      <c r="P242" s="159"/>
      <c r="Q242" s="167"/>
      <c r="R242" s="167"/>
      <c r="S242" s="167"/>
      <c r="T242" s="167"/>
      <c r="U242" s="167"/>
      <c r="V242" s="167"/>
      <c r="W242" s="167"/>
      <c r="X242" s="167"/>
      <c r="Y242" s="167"/>
      <c r="Z242" s="167"/>
      <c r="AA242" s="167"/>
      <c r="AB242" s="167"/>
      <c r="AC242" s="167"/>
      <c r="AD242" s="167"/>
      <c r="AE242" s="167"/>
      <c r="AF242" s="167"/>
      <c r="AG242" s="167"/>
      <c r="AH242" s="167"/>
      <c r="AI242" s="167"/>
    </row>
    <row r="243" ht="12.75" customHeight="1">
      <c r="A243" s="190">
        <v>2014</v>
      </c>
      <c r="B243" t="s" s="189">
        <v>165</v>
      </c>
      <c r="C243" s="317">
        <f>C242+'Month'!C239</f>
        <v>14486.032504999954</v>
      </c>
      <c r="D243" s="317">
        <f>D242+'Month'!D239</f>
        <v>13558.774360974909</v>
      </c>
      <c r="E243" s="317">
        <f>E242+'Month'!E239</f>
        <v>927.2581440250451</v>
      </c>
      <c r="F243" s="317">
        <f>F242+'Month'!F239</f>
        <v>21106.665620290114</v>
      </c>
      <c r="G243" s="317">
        <f>G242+'Month'!G239</f>
        <v>3666.399095279670</v>
      </c>
      <c r="H243" s="317">
        <f>H242+'Month'!H239</f>
        <v>7748.930751578189</v>
      </c>
      <c r="I243" s="317">
        <f>I242+'Month'!I239</f>
        <v>15574.3547631994</v>
      </c>
      <c r="J243" s="317">
        <f>J242+'Month'!J239</f>
        <v>10485.4484785771</v>
      </c>
      <c r="K243" s="317">
        <f>K242+'Month'!K239</f>
        <v>1865.911761811042</v>
      </c>
      <c r="L243" s="317">
        <f>L242+'Month'!L239</f>
        <v>295.3776965820045</v>
      </c>
      <c r="M243" s="317">
        <f>M242+'Month'!M239</f>
        <v>9366.044441785194</v>
      </c>
      <c r="N243" s="317">
        <f>N242+'Month'!N239</f>
        <v>8276.554040058345</v>
      </c>
      <c r="O243" s="317">
        <f>O242+'Month'!O239</f>
        <v>781.2330576200243</v>
      </c>
      <c r="P243" s="159"/>
      <c r="Q243" s="167"/>
      <c r="R243" s="167"/>
      <c r="S243" s="167"/>
      <c r="T243" s="167"/>
      <c r="U243" s="167"/>
      <c r="V243" s="167"/>
      <c r="W243" s="167"/>
      <c r="X243" s="167"/>
      <c r="Y243" s="167"/>
      <c r="Z243" s="167"/>
      <c r="AA243" s="167"/>
      <c r="AB243" s="167"/>
      <c r="AC243" s="167"/>
      <c r="AD243" s="167"/>
      <c r="AE243" s="167"/>
      <c r="AF243" s="167"/>
      <c r="AG243" s="167"/>
      <c r="AH243" s="167"/>
      <c r="AI243" s="167"/>
    </row>
    <row r="244" ht="12.75" customHeight="1">
      <c r="A244" s="190">
        <v>2014</v>
      </c>
      <c r="B244" t="s" s="189">
        <v>156</v>
      </c>
      <c r="C244" s="317">
        <f>C243+'Month'!C240</f>
        <v>18216.427378517554</v>
      </c>
      <c r="D244" s="317">
        <f>D243+'Month'!D240</f>
        <v>17069.6284033192</v>
      </c>
      <c r="E244" s="317">
        <f>E243+'Month'!E240</f>
        <v>1146.798975198360</v>
      </c>
      <c r="F244" s="317">
        <f>F243+'Month'!F240</f>
        <v>25878.633282731978</v>
      </c>
      <c r="G244" s="317">
        <f>G243+'Month'!G240</f>
        <v>4420.170983279671</v>
      </c>
      <c r="H244" s="317">
        <f>H243+'Month'!H240</f>
        <v>9497.580267662357</v>
      </c>
      <c r="I244" s="317">
        <f>I243+'Month'!I240</f>
        <v>19290.486745498605</v>
      </c>
      <c r="J244" s="317">
        <f>J243+'Month'!J240</f>
        <v>12879.5240891011</v>
      </c>
      <c r="K244" s="317">
        <f>K243+'Month'!K240</f>
        <v>2167.975553953706</v>
      </c>
      <c r="L244" s="317">
        <f>L243+'Month'!L240</f>
        <v>383.5268366228206</v>
      </c>
      <c r="M244" s="317">
        <f>M243+'Month'!M240</f>
        <v>11610.465170909676</v>
      </c>
      <c r="N244" s="317">
        <f>N243+'Month'!N240</f>
        <v>10308.296276975709</v>
      </c>
      <c r="O244" s="317">
        <f>O243+'Month'!O240</f>
        <v>966.1597776200242</v>
      </c>
      <c r="P244" s="159"/>
      <c r="Q244" s="167"/>
      <c r="R244" s="167"/>
      <c r="S244" s="167"/>
      <c r="T244" s="167"/>
      <c r="U244" s="167"/>
      <c r="V244" s="167"/>
      <c r="W244" s="167"/>
      <c r="X244" s="167"/>
      <c r="Y244" s="167"/>
      <c r="Z244" s="167"/>
      <c r="AA244" s="167"/>
      <c r="AB244" s="167"/>
      <c r="AC244" s="167"/>
      <c r="AD244" s="167"/>
      <c r="AE244" s="167"/>
      <c r="AF244" s="167"/>
      <c r="AG244" s="167"/>
      <c r="AH244" s="167"/>
      <c r="AI244" s="167"/>
    </row>
    <row r="245" ht="12.75" customHeight="1">
      <c r="A245" s="190">
        <v>2014</v>
      </c>
      <c r="B245" t="s" s="189">
        <v>166</v>
      </c>
      <c r="C245" s="317">
        <f>C244+'Month'!C241</f>
        <v>21330.636907790711</v>
      </c>
      <c r="D245" s="317">
        <f>D244+'Month'!D241</f>
        <v>20003.363911993583</v>
      </c>
      <c r="E245" s="317">
        <f>E244+'Month'!E241</f>
        <v>1327.272995797129</v>
      </c>
      <c r="F245" s="317">
        <f>F244+'Month'!F241</f>
        <v>31155.282368324646</v>
      </c>
      <c r="G245" s="317">
        <f>G244+'Month'!G241</f>
        <v>5516.080373279670</v>
      </c>
      <c r="H245" s="317">
        <f>H244+'Month'!H241</f>
        <v>12349.4289750697</v>
      </c>
      <c r="I245" s="317">
        <f>I244+'Month'!I241</f>
        <v>22958.434136812357</v>
      </c>
      <c r="J245" s="317">
        <f>J244+'Month'!J241</f>
        <v>14944.6461074348</v>
      </c>
      <c r="K245" s="317">
        <f>K244+'Month'!K241</f>
        <v>2680.767858232618</v>
      </c>
      <c r="L245" s="317">
        <f>L244+'Month'!L241</f>
        <v>502.9837504441131</v>
      </c>
      <c r="M245" s="317">
        <f>M244+'Month'!M241</f>
        <v>14307.150524693317</v>
      </c>
      <c r="N245" s="317">
        <f>N244+'Month'!N241</f>
        <v>12149.293686789679</v>
      </c>
      <c r="O245" s="317">
        <f>O244+'Month'!O241</f>
        <v>1162.766358703753</v>
      </c>
      <c r="P245" s="159"/>
      <c r="Q245" s="167"/>
      <c r="R245" s="167"/>
      <c r="S245" s="167"/>
      <c r="T245" s="167"/>
      <c r="U245" s="167"/>
      <c r="V245" s="167"/>
      <c r="W245" s="167"/>
      <c r="X245" s="167"/>
      <c r="Y245" s="167"/>
      <c r="Z245" s="167"/>
      <c r="AA245" s="167"/>
      <c r="AB245" s="167"/>
      <c r="AC245" s="167"/>
      <c r="AD245" s="167"/>
      <c r="AE245" s="167"/>
      <c r="AF245" s="167"/>
      <c r="AG245" s="167"/>
      <c r="AH245" s="167"/>
      <c r="AI245" s="167"/>
    </row>
    <row r="246" ht="12.75" customHeight="1">
      <c r="A246" s="190">
        <v>2014</v>
      </c>
      <c r="B246" t="s" s="189">
        <v>167</v>
      </c>
      <c r="C246" s="317">
        <f>C245+'Month'!C242</f>
        <v>24370.633426071443</v>
      </c>
      <c r="D246" s="317">
        <f>D245+'Month'!D242</f>
        <v>22833.316156743163</v>
      </c>
      <c r="E246" s="317">
        <f>E245+'Month'!E242</f>
        <v>1537.317269328279</v>
      </c>
      <c r="F246" s="317">
        <f>F245+'Month'!F242</f>
        <v>36576.672249437681</v>
      </c>
      <c r="G246" s="317">
        <f>G245+'Month'!G242</f>
        <v>6466.416093279670</v>
      </c>
      <c r="H246" s="317">
        <f>H245+'Month'!H242</f>
        <v>14706.692589770757</v>
      </c>
      <c r="I246" s="317">
        <f>I245+'Month'!I242</f>
        <v>27067.495141925392</v>
      </c>
      <c r="J246" s="317">
        <f>J245+'Month'!J242</f>
        <v>17726.5759201828</v>
      </c>
      <c r="K246" s="317">
        <f>K245+'Month'!K242</f>
        <v>3042.761014232618</v>
      </c>
      <c r="L246" s="317">
        <f>L245+'Month'!L242</f>
        <v>544.942782294113</v>
      </c>
      <c r="M246" s="317">
        <f>M245+'Month'!M242</f>
        <v>16799.432058713526</v>
      </c>
      <c r="N246" s="317">
        <f>N245+'Month'!N242</f>
        <v>13931.476922623864</v>
      </c>
      <c r="O246" s="317">
        <f>O245+'Month'!O242</f>
        <v>1363.272967118284</v>
      </c>
      <c r="P246" s="159"/>
      <c r="Q246" s="167"/>
      <c r="R246" s="167"/>
      <c r="S246" s="167"/>
      <c r="T246" s="167"/>
      <c r="U246" s="167"/>
      <c r="V246" s="167"/>
      <c r="W246" s="167"/>
      <c r="X246" s="167"/>
      <c r="Y246" s="167"/>
      <c r="Z246" s="167"/>
      <c r="AA246" s="167"/>
      <c r="AB246" s="167"/>
      <c r="AC246" s="167"/>
      <c r="AD246" s="167"/>
      <c r="AE246" s="167"/>
      <c r="AF246" s="167"/>
      <c r="AG246" s="167"/>
      <c r="AH246" s="167"/>
      <c r="AI246" s="167"/>
    </row>
    <row r="247" ht="12.75" customHeight="1">
      <c r="A247" s="190">
        <v>2014</v>
      </c>
      <c r="B247" t="s" s="189">
        <v>168</v>
      </c>
      <c r="C247" s="317">
        <f>C246+'Month'!C243</f>
        <v>26433.988046710107</v>
      </c>
      <c r="D247" s="317">
        <f>D246+'Month'!D243</f>
        <v>24740.867212555044</v>
      </c>
      <c r="E247" s="317">
        <f>E246+'Month'!E243</f>
        <v>1693.120834155061</v>
      </c>
      <c r="F247" s="317">
        <f>F246+'Month'!F243</f>
        <v>42076.245781764439</v>
      </c>
      <c r="G247" s="317">
        <f>G246+'Month'!G243</f>
        <v>6800.156655279670</v>
      </c>
      <c r="H247" s="317">
        <f>H246+'Month'!H243</f>
        <v>19278.433004384315</v>
      </c>
      <c r="I247" s="317">
        <f>I246+'Month'!I243</f>
        <v>31794.426232925620</v>
      </c>
      <c r="J247" s="317">
        <f>J246+'Month'!J243</f>
        <v>19137.5059153015</v>
      </c>
      <c r="K247" s="317">
        <f>K246+'Month'!K243</f>
        <v>3481.662893559149</v>
      </c>
      <c r="L247" s="317">
        <f>L246+'Month'!L243</f>
        <v>642.711427294113</v>
      </c>
      <c r="M247" s="317">
        <f>M246+'Month'!M243</f>
        <v>19385.922036240536</v>
      </c>
      <c r="N247" s="317">
        <f>N246+'Month'!N243</f>
        <v>15603.360815745375</v>
      </c>
      <c r="O247" s="317">
        <f>O246+'Month'!O243</f>
        <v>1552.292784118284</v>
      </c>
      <c r="P247" s="159"/>
      <c r="Q247" s="167"/>
      <c r="R247" s="167"/>
      <c r="S247" s="167"/>
      <c r="T247" s="167"/>
      <c r="U247" s="167"/>
      <c r="V247" s="167"/>
      <c r="W247" s="167"/>
      <c r="X247" s="167"/>
      <c r="Y247" s="167"/>
      <c r="Z247" s="167"/>
      <c r="AA247" s="167"/>
      <c r="AB247" s="167"/>
      <c r="AC247" s="167"/>
      <c r="AD247" s="167"/>
      <c r="AE247" s="167"/>
      <c r="AF247" s="167"/>
      <c r="AG247" s="167"/>
      <c r="AH247" s="167"/>
      <c r="AI247" s="167"/>
    </row>
    <row r="248" ht="12.75" customHeight="1">
      <c r="A248" s="190">
        <v>2014</v>
      </c>
      <c r="B248" t="s" s="189">
        <v>169</v>
      </c>
      <c r="C248" s="317">
        <f>C247+'Month'!C244</f>
        <v>29525.192312682793</v>
      </c>
      <c r="D248" s="317">
        <f>D247+'Month'!D244</f>
        <v>27694.983748919236</v>
      </c>
      <c r="E248" s="317">
        <f>E247+'Month'!E244</f>
        <v>1830.208563763555</v>
      </c>
      <c r="F248" s="317">
        <f>F247+'Month'!F244</f>
        <v>47114.800328683123</v>
      </c>
      <c r="G248" s="317">
        <f>G247+'Month'!G244</f>
        <v>7491.626453279670</v>
      </c>
      <c r="H248" s="317">
        <f>H247+'Month'!H244</f>
        <v>21796.132720144262</v>
      </c>
      <c r="I248" s="317">
        <f>I247+'Month'!I244</f>
        <v>35789.419605915413</v>
      </c>
      <c r="J248" s="317">
        <f>J247+'Month'!J244</f>
        <v>21578.2206175415</v>
      </c>
      <c r="K248" s="317">
        <f>K247+'Month'!K244</f>
        <v>3833.754269488041</v>
      </c>
      <c r="L248" s="317">
        <f>L247+'Month'!L244</f>
        <v>775.616126361283</v>
      </c>
      <c r="M248" s="317">
        <f>M247+'Month'!M244</f>
        <v>21888.327688196550</v>
      </c>
      <c r="N248" s="317">
        <f>N247+'Month'!N244</f>
        <v>17361.532099552955</v>
      </c>
      <c r="O248" s="317">
        <f>O247+'Month'!O244</f>
        <v>1744.474254118284</v>
      </c>
      <c r="P248" s="159"/>
      <c r="Q248" s="167"/>
      <c r="R248" s="167"/>
      <c r="S248" s="167"/>
      <c r="T248" s="167"/>
      <c r="U248" s="167"/>
      <c r="V248" s="167"/>
      <c r="W248" s="167"/>
      <c r="X248" s="167"/>
      <c r="Y248" s="167"/>
      <c r="Z248" s="167"/>
      <c r="AA248" s="167"/>
      <c r="AB248" s="167"/>
      <c r="AC248" s="167"/>
      <c r="AD248" s="167"/>
      <c r="AE248" s="167"/>
      <c r="AF248" s="167"/>
      <c r="AG248" s="167"/>
      <c r="AH248" s="167"/>
      <c r="AI248" s="167"/>
    </row>
    <row r="249" ht="12.75" customHeight="1">
      <c r="A249" s="190">
        <v>2014</v>
      </c>
      <c r="B249" t="s" s="189">
        <v>170</v>
      </c>
      <c r="C249" s="317">
        <f>C248+'Month'!C245</f>
        <v>32935.860096492594</v>
      </c>
      <c r="D249" s="317">
        <f>D248+'Month'!D245</f>
        <v>30934.845799908217</v>
      </c>
      <c r="E249" s="317">
        <f>E248+'Month'!E245</f>
        <v>2001.014296584377</v>
      </c>
      <c r="F249" s="317">
        <f>F248+'Month'!F245</f>
        <v>52207.629436735508</v>
      </c>
      <c r="G249" s="317">
        <f>G248+'Month'!G245</f>
        <v>8128.315474279671</v>
      </c>
      <c r="H249" s="317">
        <f>H248+'Month'!H245</f>
        <v>23986.327423179231</v>
      </c>
      <c r="I249" s="317">
        <f>I248+'Month'!I245</f>
        <v>39855.611208103852</v>
      </c>
      <c r="J249" s="317">
        <f>J248+'Month'!J245</f>
        <v>24436.4099066393</v>
      </c>
      <c r="K249" s="317">
        <f>K248+'Month'!K245</f>
        <v>4223.702754351987</v>
      </c>
      <c r="L249" s="317">
        <f>L248+'Month'!L245</f>
        <v>848.7903403612834</v>
      </c>
      <c r="M249" s="317">
        <f>M248+'Month'!M245</f>
        <v>24344.899418141540</v>
      </c>
      <c r="N249" s="317">
        <f>N248+'Month'!N245</f>
        <v>19152.685710417558</v>
      </c>
      <c r="O249" s="317">
        <f>O248+'Month'!O245</f>
        <v>1953.319353997968</v>
      </c>
      <c r="P249" s="159"/>
      <c r="Q249" s="167"/>
      <c r="R249" s="167"/>
      <c r="S249" s="167"/>
      <c r="T249" s="167"/>
      <c r="U249" s="167"/>
      <c r="V249" s="167"/>
      <c r="W249" s="167"/>
      <c r="X249" s="167"/>
      <c r="Y249" s="167"/>
      <c r="Z249" s="167"/>
      <c r="AA249" s="167"/>
      <c r="AB249" s="167"/>
      <c r="AC249" s="167"/>
      <c r="AD249" s="167"/>
      <c r="AE249" s="167"/>
      <c r="AF249" s="167"/>
      <c r="AG249" s="167"/>
      <c r="AH249" s="167"/>
      <c r="AI249" s="167"/>
    </row>
    <row r="250" ht="12.75" customHeight="1">
      <c r="A250" s="190">
        <v>2014</v>
      </c>
      <c r="B250" t="s" s="189">
        <v>171</v>
      </c>
      <c r="C250" s="317">
        <f>C249+'Month'!C246</f>
        <v>36298.156454366625</v>
      </c>
      <c r="D250" s="317">
        <f>D249+'Month'!D246</f>
        <v>34074.032380129356</v>
      </c>
      <c r="E250" s="317">
        <f>E249+'Month'!E246</f>
        <v>2224.124074237267</v>
      </c>
      <c r="F250" s="317">
        <f>F249+'Month'!F246</f>
        <v>57477.671439120939</v>
      </c>
      <c r="G250" s="317">
        <f>G249+'Month'!G246</f>
        <v>8801.314568520706</v>
      </c>
      <c r="H250" s="317">
        <f>H249+'Month'!H246</f>
        <v>26665.380132010207</v>
      </c>
      <c r="I250" s="317">
        <f>I249+'Month'!I246</f>
        <v>44075.789054105524</v>
      </c>
      <c r="J250" s="317">
        <f>J249+'Month'!J246</f>
        <v>26998.3258237963</v>
      </c>
      <c r="K250" s="317">
        <f>K249+'Month'!K246</f>
        <v>4600.567816494716</v>
      </c>
      <c r="L250" s="317">
        <f>L249+'Month'!L246</f>
        <v>921.6983683612834</v>
      </c>
      <c r="M250" s="317">
        <f>M249+'Month'!M246</f>
        <v>26691.792592481230</v>
      </c>
      <c r="N250" s="317">
        <f>N249+'Month'!N246</f>
        <v>20782.745138913670</v>
      </c>
      <c r="O250" s="317">
        <f>O249+'Month'!O246</f>
        <v>2148.484716997968</v>
      </c>
      <c r="P250" s="159"/>
      <c r="Q250" s="167"/>
      <c r="R250" s="167"/>
      <c r="S250" s="167"/>
      <c r="T250" s="167"/>
      <c r="U250" s="167"/>
      <c r="V250" s="167"/>
      <c r="W250" s="167"/>
      <c r="X250" s="167"/>
      <c r="Y250" s="167"/>
      <c r="Z250" s="167"/>
      <c r="AA250" s="167"/>
      <c r="AB250" s="167"/>
      <c r="AC250" s="167"/>
      <c r="AD250" s="167"/>
      <c r="AE250" s="167"/>
      <c r="AF250" s="167"/>
      <c r="AG250" s="167"/>
      <c r="AH250" s="167"/>
      <c r="AI250" s="167"/>
    </row>
    <row r="251" ht="12.75" customHeight="1">
      <c r="A251" s="190">
        <v>2014</v>
      </c>
      <c r="B251" t="s" s="189">
        <v>99</v>
      </c>
      <c r="C251" s="317">
        <f>C250+'Month'!C247</f>
        <v>39927.921107438633</v>
      </c>
      <c r="D251" s="317">
        <f>D250+'Month'!D247</f>
        <v>37474.259440628761</v>
      </c>
      <c r="E251" s="317">
        <f>E250+'Month'!E247</f>
        <v>2453.661666809870</v>
      </c>
      <c r="F251" s="317">
        <f>F250+'Month'!F247</f>
        <v>63398.554082805109</v>
      </c>
      <c r="G251" s="317">
        <f>G250+'Month'!G247</f>
        <v>9601.007896712323</v>
      </c>
      <c r="H251" s="317">
        <f>H250+'Month'!H247</f>
        <v>29235.765517146905</v>
      </c>
      <c r="I251" s="317">
        <f>I250+'Month'!I247</f>
        <v>48890.147319492571</v>
      </c>
      <c r="J251" s="317">
        <f>J250+'Month'!J247</f>
        <v>29809.3361953963</v>
      </c>
      <c r="K251" s="317">
        <f>K250+'Month'!K247</f>
        <v>4907.398866600222</v>
      </c>
      <c r="L251" s="317">
        <f>L250+'Month'!L247</f>
        <v>1059.563835071283</v>
      </c>
      <c r="M251" s="317">
        <f>M250+'Month'!M247</f>
        <v>29055.384072259112</v>
      </c>
      <c r="N251" s="317">
        <f>N250+'Month'!N247</f>
        <v>22748.264710737407</v>
      </c>
      <c r="O251" s="317">
        <f>O250+'Month'!O247</f>
        <v>2339.718092738199</v>
      </c>
      <c r="P251" s="159"/>
      <c r="Q251" s="167"/>
      <c r="R251" s="167"/>
      <c r="S251" s="167"/>
      <c r="T251" s="167"/>
      <c r="U251" s="167"/>
      <c r="V251" s="167"/>
      <c r="W251" s="167"/>
      <c r="X251" s="167"/>
      <c r="Y251" s="167"/>
      <c r="Z251" s="167"/>
      <c r="AA251" s="167"/>
      <c r="AB251" s="167"/>
      <c r="AC251" s="167"/>
      <c r="AD251" s="167"/>
      <c r="AE251" s="167"/>
      <c r="AF251" s="167"/>
      <c r="AG251" s="167"/>
      <c r="AH251" s="167"/>
      <c r="AI251" s="167"/>
    </row>
    <row r="252" ht="12.75" customHeight="1">
      <c r="A252" s="190">
        <v>2015</v>
      </c>
      <c r="B252" t="s" s="189">
        <v>100</v>
      </c>
      <c r="C252" s="317">
        <f>'Month'!C248</f>
        <v>3805.470798548316</v>
      </c>
      <c r="D252" s="317">
        <f>'Month'!D248</f>
        <v>3585.175295078865</v>
      </c>
      <c r="E252" s="317">
        <f>'Month'!E248</f>
        <v>220.295503469452</v>
      </c>
      <c r="F252" s="317">
        <f>'Month'!F248</f>
        <v>4367.931373045059</v>
      </c>
      <c r="G252" s="317">
        <f>'Month'!G248</f>
        <v>470.2375601151878</v>
      </c>
      <c r="H252" s="317">
        <f>'Month'!H248</f>
        <v>1693.862357401349</v>
      </c>
      <c r="I252" s="317">
        <f>'Month'!I248</f>
        <v>3498.578505664566</v>
      </c>
      <c r="J252" s="317">
        <f>'Month'!J248</f>
        <v>2531.60643819</v>
      </c>
      <c r="K252" s="317">
        <f>'Month'!K248</f>
        <v>399.115307265306</v>
      </c>
      <c r="L252" s="317">
        <f>'Month'!L248</f>
        <v>90.012</v>
      </c>
      <c r="M252" s="317">
        <f>'Month'!M248</f>
        <v>2330.618982661477</v>
      </c>
      <c r="N252" s="317">
        <f>'Month'!N248</f>
        <v>1912.832</v>
      </c>
      <c r="O252" s="317">
        <f>'Month'!O248</f>
        <v>145.05918</v>
      </c>
      <c r="P252" s="159"/>
      <c r="Q252" s="167"/>
      <c r="R252" s="167"/>
      <c r="S252" s="167"/>
      <c r="T252" s="167"/>
      <c r="U252" s="167"/>
      <c r="V252" s="167"/>
      <c r="W252" s="167"/>
      <c r="X252" s="167"/>
      <c r="Y252" s="167"/>
      <c r="Z252" s="167"/>
      <c r="AA252" s="167"/>
      <c r="AB252" s="167"/>
      <c r="AC252" s="167"/>
      <c r="AD252" s="167"/>
      <c r="AE252" s="167"/>
      <c r="AF252" s="167"/>
      <c r="AG252" s="167"/>
      <c r="AH252" s="167"/>
      <c r="AI252" s="167"/>
    </row>
    <row r="253" ht="12.75" customHeight="1">
      <c r="A253" s="190">
        <v>2015</v>
      </c>
      <c r="B253" t="s" s="189">
        <v>86</v>
      </c>
      <c r="C253" s="317">
        <f>'Month'!C249+C252</f>
        <v>7014.905775310835</v>
      </c>
      <c r="D253" s="317">
        <f>'Month'!D249+D252</f>
        <v>6627.757353666726</v>
      </c>
      <c r="E253" s="317">
        <f>'Month'!E249+E252</f>
        <v>387.1484216441096</v>
      </c>
      <c r="F253" s="317">
        <f>'Month'!F249+F252</f>
        <v>9098.526440878250</v>
      </c>
      <c r="G253" s="317">
        <f>'Month'!G249+G252</f>
        <v>1594.522598341855</v>
      </c>
      <c r="H253" s="317">
        <f>'Month'!H249+H252</f>
        <v>4216.076257155790</v>
      </c>
      <c r="I253" s="317">
        <f>'Month'!I249+I252</f>
        <v>6786.970292189457</v>
      </c>
      <c r="J253" s="317">
        <f>'Month'!J249+J252</f>
        <v>4767.565516693852</v>
      </c>
      <c r="K253" s="317">
        <f>'Month'!K249+K252</f>
        <v>717.033550346939</v>
      </c>
      <c r="L253" s="317">
        <f>'Month'!L249+L252</f>
        <v>209.522</v>
      </c>
      <c r="M253" s="317">
        <f>'Month'!M249+M252</f>
        <v>5186.468931313247</v>
      </c>
      <c r="N253" s="317">
        <f>'Month'!N249+N252</f>
        <v>3497.309</v>
      </c>
      <c r="O253" s="317">
        <f>'Month'!O249+O252</f>
        <v>295.47118</v>
      </c>
      <c r="P253" s="159"/>
      <c r="Q253" s="167"/>
      <c r="R253" s="167"/>
      <c r="S253" s="167"/>
      <c r="T253" s="167"/>
      <c r="U253" s="167"/>
      <c r="V253" s="167"/>
      <c r="W253" s="167"/>
      <c r="X253" s="167"/>
      <c r="Y253" s="167"/>
      <c r="Z253" s="167"/>
      <c r="AA253" s="167"/>
      <c r="AB253" s="167"/>
      <c r="AC253" s="167"/>
      <c r="AD253" s="167"/>
      <c r="AE253" s="167"/>
      <c r="AF253" s="167"/>
      <c r="AG253" s="167"/>
      <c r="AH253" s="167"/>
      <c r="AI253" s="167"/>
    </row>
    <row r="254" ht="12.75" customHeight="1">
      <c r="A254" s="190">
        <v>2015</v>
      </c>
      <c r="B254" t="s" s="189">
        <v>164</v>
      </c>
      <c r="C254" s="317">
        <f>'Month'!C250+C253</f>
        <v>10739.703059188289</v>
      </c>
      <c r="D254" s="317">
        <f>'Month'!D250+D253</f>
        <v>10162.612328266525</v>
      </c>
      <c r="E254" s="317">
        <f>'Month'!E250+E253</f>
        <v>577.0907309217637</v>
      </c>
      <c r="F254" s="317">
        <f>'Month'!F250+F253</f>
        <v>14670.201052034383</v>
      </c>
      <c r="G254" s="317">
        <f>'Month'!G250+G253</f>
        <v>3061.046089037687</v>
      </c>
      <c r="H254" s="317">
        <f>'Month'!H250+H253</f>
        <v>6479.449748084639</v>
      </c>
      <c r="I254" s="317">
        <f>'Month'!I250+I253</f>
        <v>10521.125732955883</v>
      </c>
      <c r="J254" s="317">
        <f>'Month'!J250+J253</f>
        <v>7188.471900193852</v>
      </c>
      <c r="K254" s="317">
        <f>'Month'!K250+K253</f>
        <v>1088.029230040817</v>
      </c>
      <c r="L254" s="317">
        <f>'Month'!L250+L253</f>
        <v>494.114</v>
      </c>
      <c r="M254" s="317">
        <f>'Month'!M250+M253</f>
        <v>7578.767259281793</v>
      </c>
      <c r="N254" s="317">
        <f>'Month'!N250+N253</f>
        <v>5025.886574</v>
      </c>
      <c r="O254" s="317">
        <f>'Month'!O250+O253</f>
        <v>471.80959</v>
      </c>
      <c r="P254" s="159"/>
      <c r="Q254" s="167"/>
      <c r="R254" s="167"/>
      <c r="S254" s="167"/>
      <c r="T254" s="167"/>
      <c r="U254" s="167"/>
      <c r="V254" s="167"/>
      <c r="W254" s="167"/>
      <c r="X254" s="167"/>
      <c r="Y254" s="167"/>
      <c r="Z254" s="167"/>
      <c r="AA254" s="167"/>
      <c r="AB254" s="167"/>
      <c r="AC254" s="167"/>
      <c r="AD254" s="167"/>
      <c r="AE254" s="167"/>
      <c r="AF254" s="167"/>
      <c r="AG254" s="167"/>
      <c r="AH254" s="167"/>
      <c r="AI254" s="167"/>
    </row>
    <row r="255" ht="12.75" customHeight="1">
      <c r="A255" s="190">
        <v>2015</v>
      </c>
      <c r="B255" t="s" s="189">
        <v>165</v>
      </c>
      <c r="C255" s="317">
        <f>'Month'!C251+C254</f>
        <v>14704.121680266184</v>
      </c>
      <c r="D255" s="317">
        <f>'Month'!D251+D254</f>
        <v>13924.6654517214</v>
      </c>
      <c r="E255" s="317">
        <f>'Month'!E251+E254</f>
        <v>779.4562285447856</v>
      </c>
      <c r="F255" s="317">
        <f>'Month'!F251+F254</f>
        <v>19725.730350460617</v>
      </c>
      <c r="G255" s="317">
        <f>'Month'!G251+G254</f>
        <v>3855.023491686748</v>
      </c>
      <c r="H255" s="317">
        <f>'Month'!H251+H254</f>
        <v>9643.916980934328</v>
      </c>
      <c r="I255" s="317">
        <f>'Month'!I251+I254</f>
        <v>14465.675490794278</v>
      </c>
      <c r="J255" s="317">
        <f>'Month'!J251+J254</f>
        <v>9372.488380027085</v>
      </c>
      <c r="K255" s="317">
        <f>'Month'!K251+K254</f>
        <v>1405.031367979593</v>
      </c>
      <c r="L255" s="317">
        <f>'Month'!L251+L254</f>
        <v>644.332</v>
      </c>
      <c r="M255" s="317">
        <f>'Month'!M251+M254</f>
        <v>10593.819076187543</v>
      </c>
      <c r="N255" s="317">
        <f>'Month'!N251+N254</f>
        <v>6803.788574</v>
      </c>
      <c r="O255" s="317">
        <f>'Month'!O251+O254</f>
        <v>666.8846900000001</v>
      </c>
      <c r="P255" s="159"/>
      <c r="Q255" s="167"/>
      <c r="R255" s="167"/>
      <c r="S255" s="167"/>
      <c r="T255" s="167"/>
      <c r="U255" s="167"/>
      <c r="V255" s="167"/>
      <c r="W255" s="167"/>
      <c r="X255" s="167"/>
      <c r="Y255" s="167"/>
      <c r="Z255" s="167"/>
      <c r="AA255" s="167"/>
      <c r="AB255" s="167"/>
      <c r="AC255" s="167"/>
      <c r="AD255" s="167"/>
      <c r="AE255" s="167"/>
      <c r="AF255" s="167"/>
      <c r="AG255" s="167"/>
      <c r="AH255" s="167"/>
      <c r="AI255" s="167"/>
    </row>
    <row r="256" ht="12.75" customHeight="1">
      <c r="A256" s="190">
        <v>2015</v>
      </c>
      <c r="B256" t="s" s="189">
        <v>156</v>
      </c>
      <c r="C256" s="317">
        <f>'Month'!C252+C255</f>
        <v>19090.056947366516</v>
      </c>
      <c r="D256" s="317">
        <f>'Month'!D252+D255</f>
        <v>18058.818305017183</v>
      </c>
      <c r="E256" s="317">
        <f>'Month'!E252+E255</f>
        <v>1031.238642349333</v>
      </c>
      <c r="F256" s="317">
        <f>'Month'!F252+F255</f>
        <v>23959.581739868641</v>
      </c>
      <c r="G256" s="317">
        <f>'Month'!G252+G255</f>
        <v>4567.563143589028</v>
      </c>
      <c r="H256" s="317">
        <f>'Month'!H252+H255</f>
        <v>10323.772296049516</v>
      </c>
      <c r="I256" s="317">
        <f>'Month'!I252+I255</f>
        <v>17688.998190361250</v>
      </c>
      <c r="J256" s="317">
        <f>'Month'!J252+J255</f>
        <v>12908.635390933990</v>
      </c>
      <c r="K256" s="317">
        <f>'Month'!K252+K255</f>
        <v>1703.020405918369</v>
      </c>
      <c r="L256" s="317">
        <f>'Month'!L252+L255</f>
        <v>795.603</v>
      </c>
      <c r="M256" s="317">
        <f>'Month'!M252+M255</f>
        <v>13200.960664703889</v>
      </c>
      <c r="N256" s="317">
        <f>'Month'!N252+N255</f>
        <v>8564.968574</v>
      </c>
      <c r="O256" s="317">
        <f>'Month'!O252+O255</f>
        <v>868.28488</v>
      </c>
      <c r="P256" s="159"/>
      <c r="Q256" s="167"/>
      <c r="R256" s="167"/>
      <c r="S256" s="167"/>
      <c r="T256" s="167"/>
      <c r="U256" s="167"/>
      <c r="V256" s="167"/>
      <c r="W256" s="167"/>
      <c r="X256" s="167"/>
      <c r="Y256" s="167"/>
      <c r="Z256" s="167"/>
      <c r="AA256" s="167"/>
      <c r="AB256" s="167"/>
      <c r="AC256" s="167"/>
      <c r="AD256" s="167"/>
      <c r="AE256" s="167"/>
      <c r="AF256" s="167"/>
      <c r="AG256" s="167"/>
      <c r="AH256" s="167"/>
      <c r="AI256" s="167"/>
    </row>
    <row r="257" ht="12.75" customHeight="1">
      <c r="A257" s="190">
        <v>2015</v>
      </c>
      <c r="B257" t="s" s="189">
        <v>166</v>
      </c>
      <c r="C257" s="317">
        <f>'Month'!C253+C256</f>
        <v>22792.379351976535</v>
      </c>
      <c r="D257" s="317">
        <f>'Month'!D253+D256</f>
        <v>21526.224399896626</v>
      </c>
      <c r="E257" s="317">
        <f>'Month'!E253+E256</f>
        <v>1266.154952079908</v>
      </c>
      <c r="F257" s="317">
        <f>'Month'!F253+F256</f>
        <v>28766.516341676808</v>
      </c>
      <c r="G257" s="317">
        <f>'Month'!G253+G256</f>
        <v>5085.693509402244</v>
      </c>
      <c r="H257" s="317">
        <f>'Month'!H253+H256</f>
        <v>12370.853543049894</v>
      </c>
      <c r="I257" s="317">
        <f>'Month'!I253+I256</f>
        <v>21455.588177873211</v>
      </c>
      <c r="J257" s="317">
        <f>'Month'!J253+J256</f>
        <v>16038.130636398992</v>
      </c>
      <c r="K257" s="317">
        <f>'Month'!K253+K256</f>
        <v>2225.234654401362</v>
      </c>
      <c r="L257" s="317">
        <f>'Month'!L253+L256</f>
        <v>986.9499999999999</v>
      </c>
      <c r="M257" s="317">
        <f>'Month'!M253+M256</f>
        <v>15973.839774174314</v>
      </c>
      <c r="N257" s="317">
        <f>'Month'!N253+N256</f>
        <v>10258.728427</v>
      </c>
      <c r="O257" s="317">
        <f>'Month'!O253+O256</f>
        <v>1087.33596</v>
      </c>
      <c r="P257" s="159"/>
      <c r="Q257" s="167"/>
      <c r="R257" s="167"/>
      <c r="S257" s="167"/>
      <c r="T257" s="167"/>
      <c r="U257" s="167"/>
      <c r="V257" s="167"/>
      <c r="W257" s="167"/>
      <c r="X257" s="167"/>
      <c r="Y257" s="167"/>
      <c r="Z257" s="167"/>
      <c r="AA257" s="167"/>
      <c r="AB257" s="167"/>
      <c r="AC257" s="167"/>
      <c r="AD257" s="167"/>
      <c r="AE257" s="167"/>
      <c r="AF257" s="167"/>
      <c r="AG257" s="167"/>
      <c r="AH257" s="167"/>
      <c r="AI257" s="167"/>
    </row>
    <row r="258" ht="12.75" customHeight="1">
      <c r="A258" s="190">
        <v>2015</v>
      </c>
      <c r="B258" t="s" s="189">
        <v>167</v>
      </c>
      <c r="C258" s="317">
        <f>'Month'!C254+C257</f>
        <v>26395.9386510121</v>
      </c>
      <c r="D258" s="317">
        <f>'Month'!D254+D257</f>
        <v>24909.132994956628</v>
      </c>
      <c r="E258" s="317">
        <f>'Month'!E254+E257</f>
        <v>1486.805656055474</v>
      </c>
      <c r="F258" s="317">
        <f>'Month'!F254+F257</f>
        <v>33914.126371041566</v>
      </c>
      <c r="G258" s="317">
        <f>'Month'!G254+G257</f>
        <v>6376.628356293907</v>
      </c>
      <c r="H258" s="317">
        <f>'Month'!H254+H257</f>
        <v>13960.692368804383</v>
      </c>
      <c r="I258" s="317">
        <f>'Month'!I254+I257</f>
        <v>24828.791836212073</v>
      </c>
      <c r="J258" s="317">
        <f>'Month'!J254+J257</f>
        <v>18538.251446674090</v>
      </c>
      <c r="K258" s="317">
        <f>'Month'!K254+K257</f>
        <v>2708.706178535593</v>
      </c>
      <c r="L258" s="317">
        <f>'Month'!L254+L257</f>
        <v>1222.87</v>
      </c>
      <c r="M258" s="317">
        <f>'Month'!M254+M257</f>
        <v>18347.041077730810</v>
      </c>
      <c r="N258" s="317">
        <f>'Month'!N254+N257</f>
        <v>12162.725277</v>
      </c>
      <c r="O258" s="317">
        <f>'Month'!O254+O257</f>
        <v>1290.84957</v>
      </c>
      <c r="P258" s="159"/>
      <c r="Q258" s="167"/>
      <c r="R258" s="167"/>
      <c r="S258" s="167"/>
      <c r="T258" s="167"/>
      <c r="U258" s="167"/>
      <c r="V258" s="167"/>
      <c r="W258" s="167"/>
      <c r="X258" s="167"/>
      <c r="Y258" s="167"/>
      <c r="Z258" s="167"/>
      <c r="AA258" s="167"/>
      <c r="AB258" s="167"/>
      <c r="AC258" s="167"/>
      <c r="AD258" s="167"/>
      <c r="AE258" s="167"/>
      <c r="AF258" s="167"/>
      <c r="AG258" s="167"/>
      <c r="AH258" s="167"/>
      <c r="AI258" s="167"/>
    </row>
    <row r="259" ht="12.75" customHeight="1">
      <c r="A259" s="190">
        <v>2015</v>
      </c>
      <c r="B259" t="s" s="189">
        <v>168</v>
      </c>
      <c r="C259" s="317">
        <f>'Month'!C255+C258</f>
        <v>29766.294000085632</v>
      </c>
      <c r="D259" s="317">
        <f>'Month'!D255+D258</f>
        <v>28113.710497164626</v>
      </c>
      <c r="E259" s="317">
        <f>'Month'!E255+E258</f>
        <v>1652.583502921008</v>
      </c>
      <c r="F259" s="317">
        <f>'Month'!F255+F258</f>
        <v>39231.102403082587</v>
      </c>
      <c r="G259" s="317">
        <f>'Month'!G255+G258</f>
        <v>7046.002833409619</v>
      </c>
      <c r="H259" s="317">
        <f>'Month'!H255+H258</f>
        <v>16696.326123620624</v>
      </c>
      <c r="I259" s="317">
        <f>'Month'!I255+I258</f>
        <v>28944.5974436405</v>
      </c>
      <c r="J259" s="317">
        <f>'Month'!J255+J258</f>
        <v>21013.521794174725</v>
      </c>
      <c r="K259" s="317">
        <f>'Month'!K255+K258</f>
        <v>3240.502126032469</v>
      </c>
      <c r="L259" s="317">
        <f>'Month'!L255+L258</f>
        <v>1404.458</v>
      </c>
      <c r="M259" s="317">
        <f>'Month'!M255+M258</f>
        <v>21262.760773122376</v>
      </c>
      <c r="N259" s="317">
        <f>'Month'!N255+N258</f>
        <v>14333.554425</v>
      </c>
      <c r="O259" s="317">
        <f>'Month'!O255+O258</f>
        <v>1510.44468</v>
      </c>
      <c r="P259" s="159"/>
      <c r="Q259" s="167"/>
      <c r="R259" s="167"/>
      <c r="S259" s="167"/>
      <c r="T259" s="167"/>
      <c r="U259" s="167"/>
      <c r="V259" s="167"/>
      <c r="W259" s="167"/>
      <c r="X259" s="167"/>
      <c r="Y259" s="167"/>
      <c r="Z259" s="167"/>
      <c r="AA259" s="167"/>
      <c r="AB259" s="167"/>
      <c r="AC259" s="167"/>
      <c r="AD259" s="167"/>
      <c r="AE259" s="167"/>
      <c r="AF259" s="167"/>
      <c r="AG259" s="167"/>
      <c r="AH259" s="167"/>
      <c r="AI259" s="167"/>
    </row>
    <row r="260" ht="12.75" customHeight="1">
      <c r="A260" s="190">
        <v>2015</v>
      </c>
      <c r="B260" t="s" s="189">
        <v>169</v>
      </c>
      <c r="C260" s="317">
        <f>'Month'!C256+C259</f>
        <v>33195.247764455424</v>
      </c>
      <c r="D260" s="317">
        <f>'Month'!D256+D259</f>
        <v>31421.545212664627</v>
      </c>
      <c r="E260" s="317">
        <f>'Month'!E256+E259</f>
        <v>1773.702551790803</v>
      </c>
      <c r="F260" s="317">
        <f>'Month'!F256+F259</f>
        <v>44721.429738835235</v>
      </c>
      <c r="G260" s="317">
        <f>'Month'!G256+G259</f>
        <v>8140.651021609108</v>
      </c>
      <c r="H260" s="317">
        <f>'Month'!H256+H259</f>
        <v>19522.933977325549</v>
      </c>
      <c r="I260" s="317">
        <f>'Month'!I256+I259</f>
        <v>32772.351206452375</v>
      </c>
      <c r="J260" s="317">
        <f>'Month'!J256+J259</f>
        <v>23236.6982117363</v>
      </c>
      <c r="K260" s="317">
        <f>'Month'!K256+K259</f>
        <v>3808.427510773764</v>
      </c>
      <c r="L260" s="317">
        <f>'Month'!L256+L259</f>
        <v>1616.552</v>
      </c>
      <c r="M260" s="317">
        <f>'Month'!M256+M259</f>
        <v>24210.045678835711</v>
      </c>
      <c r="N260" s="317">
        <f>'Month'!N256+N259</f>
        <v>16414.640207</v>
      </c>
      <c r="O260" s="317">
        <f>'Month'!O256+O259</f>
        <v>1729.271944</v>
      </c>
      <c r="P260" s="159"/>
      <c r="Q260" s="167"/>
      <c r="R260" s="167"/>
      <c r="S260" s="167"/>
      <c r="T260" s="167"/>
      <c r="U260" s="167"/>
      <c r="V260" s="167"/>
      <c r="W260" s="167"/>
      <c r="X260" s="167"/>
      <c r="Y260" s="167"/>
      <c r="Z260" s="167"/>
      <c r="AA260" s="167"/>
      <c r="AB260" s="167"/>
      <c r="AC260" s="167"/>
      <c r="AD260" s="167"/>
      <c r="AE260" s="167"/>
      <c r="AF260" s="167"/>
      <c r="AG260" s="167"/>
      <c r="AH260" s="167"/>
      <c r="AI260" s="167"/>
    </row>
    <row r="261" ht="12.75" customHeight="1">
      <c r="A261" s="190">
        <v>2015</v>
      </c>
      <c r="B261" t="s" s="189">
        <v>170</v>
      </c>
      <c r="C261" s="317">
        <f>'Month'!C257+C260</f>
        <v>37141.511375145230</v>
      </c>
      <c r="D261" s="317">
        <f>'Month'!D257+D260</f>
        <v>35201.281357364627</v>
      </c>
      <c r="E261" s="317">
        <f>'Month'!E257+E260</f>
        <v>1940.230017780611</v>
      </c>
      <c r="F261" s="317">
        <f>'Month'!F257+F260</f>
        <v>50896.464845976676</v>
      </c>
      <c r="G261" s="317">
        <f>'Month'!G257+G260</f>
        <v>9153.611020520275</v>
      </c>
      <c r="H261" s="317">
        <f>'Month'!H257+H260</f>
        <v>22159.521946715457</v>
      </c>
      <c r="I261" s="317">
        <f>'Month'!I257+I260</f>
        <v>37327.926518675595</v>
      </c>
      <c r="J261" s="317">
        <f>'Month'!J257+J260</f>
        <v>26016.563067191953</v>
      </c>
      <c r="K261" s="317">
        <f>'Month'!K257+K260</f>
        <v>4414.927306780818</v>
      </c>
      <c r="L261" s="317">
        <f>'Month'!L257+L260</f>
        <v>1785.943</v>
      </c>
      <c r="M261" s="317">
        <f>'Month'!M257+M260</f>
        <v>26821.801445784335</v>
      </c>
      <c r="N261" s="317">
        <f>'Month'!N257+N260</f>
        <v>18602.627257333330</v>
      </c>
      <c r="O261" s="317">
        <f>'Month'!O257+O260</f>
        <v>1921.188054</v>
      </c>
      <c r="P261" s="159"/>
      <c r="Q261" s="167"/>
      <c r="R261" s="167"/>
      <c r="S261" s="167"/>
      <c r="T261" s="167"/>
      <c r="U261" s="167"/>
      <c r="V261" s="167"/>
      <c r="W261" s="167"/>
      <c r="X261" s="167"/>
      <c r="Y261" s="167"/>
      <c r="Z261" s="167"/>
      <c r="AA261" s="167"/>
      <c r="AB261" s="167"/>
      <c r="AC261" s="167"/>
      <c r="AD261" s="167"/>
      <c r="AE261" s="167"/>
      <c r="AF261" s="167"/>
      <c r="AG261" s="167"/>
      <c r="AH261" s="167"/>
      <c r="AI261" s="167"/>
    </row>
    <row r="262" ht="12.75" customHeight="1">
      <c r="A262" s="190">
        <v>2015</v>
      </c>
      <c r="B262" t="s" s="189">
        <v>171</v>
      </c>
      <c r="C262" s="317">
        <f>'Month'!C258+C261</f>
        <v>41074.684028101168</v>
      </c>
      <c r="D262" s="317">
        <f>'Month'!D258+D261</f>
        <v>38880.574160525575</v>
      </c>
      <c r="E262" s="317">
        <f>'Month'!E258+E261</f>
        <v>2194.109867575597</v>
      </c>
      <c r="F262" s="317">
        <f>'Month'!F258+F261</f>
        <v>56098.053192084146</v>
      </c>
      <c r="G262" s="317">
        <f>'Month'!G258+G261</f>
        <v>10026.571019431442</v>
      </c>
      <c r="H262" s="317">
        <f>'Month'!H258+H261</f>
        <v>24617.707372805060</v>
      </c>
      <c r="I262" s="317">
        <f>'Month'!I258+I261</f>
        <v>41241.412153223660</v>
      </c>
      <c r="J262" s="317">
        <f>'Month'!J258+J261</f>
        <v>28565.760213342037</v>
      </c>
      <c r="K262" s="317">
        <f>'Month'!K258+K261</f>
        <v>4830.070019429052</v>
      </c>
      <c r="L262" s="317">
        <f>'Month'!L258+L261</f>
        <v>1844.841</v>
      </c>
      <c r="M262" s="317">
        <f>'Month'!M258+M261</f>
        <v>29676.376778161051</v>
      </c>
      <c r="N262" s="317">
        <f>'Month'!N258+N261</f>
        <v>20719.550364666662</v>
      </c>
      <c r="O262" s="317">
        <f>'Month'!O258+O261</f>
        <v>2093.623714</v>
      </c>
      <c r="P262" s="159"/>
      <c r="Q262" s="167"/>
      <c r="R262" s="167"/>
      <c r="S262" s="167"/>
      <c r="T262" s="167"/>
      <c r="U262" s="167"/>
      <c r="V262" s="167"/>
      <c r="W262" s="167"/>
      <c r="X262" s="167"/>
      <c r="Y262" s="167"/>
      <c r="Z262" s="167"/>
      <c r="AA262" s="167"/>
      <c r="AB262" s="167"/>
      <c r="AC262" s="167"/>
      <c r="AD262" s="167"/>
      <c r="AE262" s="167"/>
      <c r="AF262" s="167"/>
      <c r="AG262" s="167"/>
      <c r="AH262" s="167"/>
      <c r="AI262" s="167"/>
    </row>
    <row r="263" ht="12.75" customHeight="1">
      <c r="A263" s="190">
        <v>2015</v>
      </c>
      <c r="B263" t="s" s="189">
        <v>99</v>
      </c>
      <c r="C263" s="317">
        <f>'Month'!C259+C262</f>
        <v>45287.731467246587</v>
      </c>
      <c r="D263" s="317">
        <f>'Month'!D259+D262</f>
        <v>42825.884350514141</v>
      </c>
      <c r="E263" s="317">
        <f>'Month'!E259+E262</f>
        <v>2461.847116732446</v>
      </c>
      <c r="F263" s="317">
        <f>'Month'!F259+F262</f>
        <v>61007.708894315816</v>
      </c>
      <c r="G263" s="317">
        <f>'Month'!G259+G262</f>
        <v>10456.531018342608</v>
      </c>
      <c r="H263" s="317">
        <f>'Month'!H259+H262</f>
        <v>26182.131803183962</v>
      </c>
      <c r="I263" s="317">
        <f>'Month'!I259+I262</f>
        <v>45186.364033353944</v>
      </c>
      <c r="J263" s="317">
        <f>'Month'!J259+J262</f>
        <v>31770.849338992037</v>
      </c>
      <c r="K263" s="317">
        <f>'Month'!K259+K262</f>
        <v>5364.813842619267</v>
      </c>
      <c r="L263" s="317">
        <f>'Month'!L259+L262</f>
        <v>1929.608</v>
      </c>
      <c r="M263" s="317">
        <f>'Month'!M259+M262</f>
        <v>32060.630409202786</v>
      </c>
      <c r="N263" s="317">
        <f>'Month'!N259+N262</f>
        <v>22729.219142999995</v>
      </c>
      <c r="O263" s="317">
        <f>'Month'!O259+O262</f>
        <v>2271.735484</v>
      </c>
      <c r="P263" s="159"/>
      <c r="Q263" s="167"/>
      <c r="R263" s="167"/>
      <c r="S263" s="167"/>
      <c r="T263" s="167"/>
      <c r="U263" s="167"/>
      <c r="V263" s="167"/>
      <c r="W263" s="167"/>
      <c r="X263" s="167"/>
      <c r="Y263" s="167"/>
      <c r="Z263" s="167"/>
      <c r="AA263" s="167"/>
      <c r="AB263" s="167"/>
      <c r="AC263" s="167"/>
      <c r="AD263" s="167"/>
      <c r="AE263" s="167"/>
      <c r="AF263" s="167"/>
      <c r="AG263" s="167"/>
      <c r="AH263" s="167"/>
      <c r="AI263" s="167"/>
    </row>
    <row r="264" ht="12.75" customHeight="1">
      <c r="A264" s="190">
        <v>2016</v>
      </c>
      <c r="B264" t="s" s="189">
        <v>100</v>
      </c>
      <c r="C264" s="317">
        <f>'Month'!C260</f>
        <v>4203.443576780121</v>
      </c>
      <c r="D264" s="317">
        <f>'Month'!D260</f>
        <v>3937.072072791970</v>
      </c>
      <c r="E264" s="317">
        <f>'Month'!E260</f>
        <v>266.3715039881507</v>
      </c>
      <c r="F264" s="317">
        <f>'Month'!F260</f>
        <v>5451.103825786417</v>
      </c>
      <c r="G264" s="317">
        <f>'Month'!G260</f>
        <v>982.1114323536519</v>
      </c>
      <c r="H264" s="317">
        <f>'Month'!H260</f>
        <v>1927.900501311454</v>
      </c>
      <c r="I264" s="317">
        <f>'Month'!I260</f>
        <v>3879.334944273502</v>
      </c>
      <c r="J264" s="317">
        <f>'Month'!J260</f>
        <v>2824.781596795</v>
      </c>
      <c r="K264" s="317">
        <f>'Month'!K260</f>
        <v>589.657449159263</v>
      </c>
      <c r="L264" s="317">
        <f>'Month'!L260</f>
        <v>244.594</v>
      </c>
      <c r="M264" s="317">
        <f>'Month'!M260</f>
        <v>2586.181232673689</v>
      </c>
      <c r="N264" s="317">
        <f>'Month'!N260</f>
        <v>2057.897528</v>
      </c>
      <c r="O264" s="317">
        <f>'Month'!O260</f>
        <v>141.85911</v>
      </c>
      <c r="P264" s="159"/>
      <c r="Q264" s="167"/>
      <c r="R264" s="167"/>
      <c r="S264" s="167"/>
      <c r="T264" s="167"/>
      <c r="U264" s="167"/>
      <c r="V264" s="167"/>
      <c r="W264" s="167"/>
      <c r="X264" s="167"/>
      <c r="Y264" s="167"/>
      <c r="Z264" s="167"/>
      <c r="AA264" s="167"/>
      <c r="AB264" s="167"/>
      <c r="AC264" s="167"/>
      <c r="AD264" s="167"/>
      <c r="AE264" s="167"/>
      <c r="AF264" s="167"/>
      <c r="AG264" s="167"/>
      <c r="AH264" s="167"/>
      <c r="AI264" s="167"/>
    </row>
    <row r="265" ht="12.75" customHeight="1">
      <c r="A265" s="190">
        <v>2016</v>
      </c>
      <c r="B265" t="s" s="189">
        <v>86</v>
      </c>
      <c r="C265" s="317">
        <f>'Month'!C261+C264</f>
        <v>8198.034531609072</v>
      </c>
      <c r="D265" s="317">
        <f>'Month'!D261+D264</f>
        <v>7680.853131870834</v>
      </c>
      <c r="E265" s="317">
        <f>'Month'!E261+E264</f>
        <v>517.1813997382362</v>
      </c>
      <c r="F265" s="317">
        <f>'Month'!F261+F264</f>
        <v>9889.836898984802</v>
      </c>
      <c r="G265" s="317">
        <f>'Month'!G261+G264</f>
        <v>2491.892990873445</v>
      </c>
      <c r="H265" s="317">
        <f>'Month'!H261+H264</f>
        <v>3221.607490165699</v>
      </c>
      <c r="I265" s="317">
        <f>'Month'!I261+I264</f>
        <v>6353.883300603913</v>
      </c>
      <c r="J265" s="317">
        <f>'Month'!J261+J264</f>
        <v>5531.665102799880</v>
      </c>
      <c r="K265" s="317">
        <f>'Month'!K261+K264</f>
        <v>1044.060607507444</v>
      </c>
      <c r="L265" s="317">
        <f>'Month'!L261+L264</f>
        <v>422.74</v>
      </c>
      <c r="M265" s="317">
        <f>'Month'!M261+M264</f>
        <v>5830.775760854223</v>
      </c>
      <c r="N265" s="317">
        <f>'Month'!N261+N264</f>
        <v>4052.707075999999</v>
      </c>
      <c r="O265" s="317">
        <f>'Month'!O261+O264</f>
        <v>280.89568</v>
      </c>
      <c r="P265" s="159"/>
      <c r="Q265" s="167"/>
      <c r="R265" s="167"/>
      <c r="S265" s="167"/>
      <c r="T265" s="167"/>
      <c r="U265" s="167"/>
      <c r="V265" s="167"/>
      <c r="W265" s="167"/>
      <c r="X265" s="167"/>
      <c r="Y265" s="167"/>
      <c r="Z265" s="167"/>
      <c r="AA265" s="167"/>
      <c r="AB265" s="167"/>
      <c r="AC265" s="167"/>
      <c r="AD265" s="167"/>
      <c r="AE265" s="167"/>
      <c r="AF265" s="167"/>
      <c r="AG265" s="167"/>
      <c r="AH265" s="167"/>
      <c r="AI265" s="167"/>
    </row>
    <row r="266" ht="12.75" customHeight="1">
      <c r="A266" s="190">
        <v>2016</v>
      </c>
      <c r="B266" t="s" s="189">
        <v>164</v>
      </c>
      <c r="C266" s="317">
        <f>'Month'!C262+C265</f>
        <v>8198.034531609072</v>
      </c>
      <c r="D266" s="317">
        <f>'Month'!D262+D265</f>
        <v>7680.853131870834</v>
      </c>
      <c r="E266" s="317">
        <f>'Month'!E262+E265</f>
        <v>517.1813997382362</v>
      </c>
      <c r="F266" s="317">
        <f>'Month'!F262+F265</f>
        <v>9889.836898984802</v>
      </c>
      <c r="G266" s="317">
        <f>'Month'!G262+G265</f>
        <v>2491.892990873445</v>
      </c>
      <c r="H266" s="317">
        <f>'Month'!H262+H265</f>
        <v>3221.607490165699</v>
      </c>
      <c r="I266" s="317">
        <f>'Month'!I262+I265</f>
        <v>6353.883300603913</v>
      </c>
      <c r="J266" s="317">
        <f>'Month'!J262+J265</f>
        <v>5531.665102799880</v>
      </c>
      <c r="K266" s="317">
        <f>'Month'!K262+K265</f>
        <v>1044.060607507444</v>
      </c>
      <c r="L266" s="317">
        <f>'Month'!L262+L265</f>
        <v>422.74</v>
      </c>
      <c r="M266" s="317">
        <f>'Month'!M262+M265</f>
        <v>5830.775760854223</v>
      </c>
      <c r="N266" s="317">
        <f>'Month'!N262+N265</f>
        <v>4052.707075999999</v>
      </c>
      <c r="O266" s="317">
        <f>'Month'!O262+O265</f>
        <v>280.89568</v>
      </c>
      <c r="P266" s="159"/>
      <c r="Q266" s="167"/>
      <c r="R266" s="167"/>
      <c r="S266" s="167"/>
      <c r="T266" s="167"/>
      <c r="U266" s="167"/>
      <c r="V266" s="167"/>
      <c r="W266" s="167"/>
      <c r="X266" s="167"/>
      <c r="Y266" s="167"/>
      <c r="Z266" s="167"/>
      <c r="AA266" s="167"/>
      <c r="AB266" s="167"/>
      <c r="AC266" s="167"/>
      <c r="AD266" s="167"/>
      <c r="AE266" s="167"/>
      <c r="AF266" s="167"/>
      <c r="AG266" s="167"/>
      <c r="AH266" s="167"/>
      <c r="AI266" s="167"/>
    </row>
    <row r="267" ht="12.75" customHeight="1">
      <c r="A267" s="190">
        <v>2016</v>
      </c>
      <c r="B267" t="s" s="189">
        <v>165</v>
      </c>
      <c r="C267" s="317">
        <f>'Month'!C263+C266</f>
        <v>8198.034531609072</v>
      </c>
      <c r="D267" s="317">
        <f>'Month'!D263+D266</f>
        <v>7680.853131870834</v>
      </c>
      <c r="E267" s="317">
        <f>'Month'!E263+E266</f>
        <v>517.1813997382362</v>
      </c>
      <c r="F267" s="317">
        <f>'Month'!F263+F266</f>
        <v>9889.836898984802</v>
      </c>
      <c r="G267" s="317">
        <f>'Month'!G263+G266</f>
        <v>2491.892990873445</v>
      </c>
      <c r="H267" s="317">
        <f>'Month'!H263+H266</f>
        <v>3221.607490165699</v>
      </c>
      <c r="I267" s="317">
        <f>'Month'!I263+I266</f>
        <v>6353.883300603913</v>
      </c>
      <c r="J267" s="317">
        <f>'Month'!J263+J266</f>
        <v>5531.665102799880</v>
      </c>
      <c r="K267" s="317">
        <f>'Month'!K263+K266</f>
        <v>1044.060607507444</v>
      </c>
      <c r="L267" s="317">
        <f>'Month'!L263+L266</f>
        <v>422.74</v>
      </c>
      <c r="M267" s="317">
        <f>'Month'!M263+M266</f>
        <v>5830.775760854223</v>
      </c>
      <c r="N267" s="317">
        <f>'Month'!N263+N266</f>
        <v>4052.707075999999</v>
      </c>
      <c r="O267" s="317">
        <f>'Month'!O263+O266</f>
        <v>280.89568</v>
      </c>
      <c r="P267" s="159"/>
      <c r="Q267" s="167"/>
      <c r="R267" s="167"/>
      <c r="S267" s="167"/>
      <c r="T267" s="167"/>
      <c r="U267" s="167"/>
      <c r="V267" s="167"/>
      <c r="W267" s="167"/>
      <c r="X267" s="167"/>
      <c r="Y267" s="167"/>
      <c r="Z267" s="167"/>
      <c r="AA267" s="167"/>
      <c r="AB267" s="167"/>
      <c r="AC267" s="167"/>
      <c r="AD267" s="167"/>
      <c r="AE267" s="167"/>
      <c r="AF267" s="167"/>
      <c r="AG267" s="167"/>
      <c r="AH267" s="167"/>
      <c r="AI267" s="167"/>
    </row>
    <row r="268" ht="12.75" customHeight="1">
      <c r="A268" s="190">
        <v>2016</v>
      </c>
      <c r="B268" t="s" s="189">
        <v>156</v>
      </c>
      <c r="C268" s="317">
        <f>'Month'!C264+C267</f>
        <v>8198.034531609072</v>
      </c>
      <c r="D268" s="317">
        <f>'Month'!D264+D267</f>
        <v>7680.853131870834</v>
      </c>
      <c r="E268" s="317">
        <f>'Month'!E264+E267</f>
        <v>517.1813997382362</v>
      </c>
      <c r="F268" s="317">
        <f>'Month'!F264+F267</f>
        <v>9889.836898984802</v>
      </c>
      <c r="G268" s="317">
        <f>'Month'!G264+G267</f>
        <v>2491.892990873445</v>
      </c>
      <c r="H268" s="317">
        <f>'Month'!H264+H267</f>
        <v>3221.607490165699</v>
      </c>
      <c r="I268" s="317">
        <f>'Month'!I264+I267</f>
        <v>6353.883300603913</v>
      </c>
      <c r="J268" s="317">
        <f>'Month'!J264+J267</f>
        <v>5531.665102799880</v>
      </c>
      <c r="K268" s="317">
        <f>'Month'!K264+K267</f>
        <v>1044.060607507444</v>
      </c>
      <c r="L268" s="317">
        <f>'Month'!L264+L267</f>
        <v>422.74</v>
      </c>
      <c r="M268" s="317">
        <f>'Month'!M264+M267</f>
        <v>5830.775760854223</v>
      </c>
      <c r="N268" s="317">
        <f>'Month'!N264+N267</f>
        <v>4052.707075999999</v>
      </c>
      <c r="O268" s="317">
        <f>'Month'!O264+O267</f>
        <v>280.89568</v>
      </c>
      <c r="P268" s="159"/>
      <c r="Q268" s="167"/>
      <c r="R268" s="167"/>
      <c r="S268" s="167"/>
      <c r="T268" s="167"/>
      <c r="U268" s="167"/>
      <c r="V268" s="167"/>
      <c r="W268" s="167"/>
      <c r="X268" s="167"/>
      <c r="Y268" s="167"/>
      <c r="Z268" s="167"/>
      <c r="AA268" s="167"/>
      <c r="AB268" s="167"/>
      <c r="AC268" s="167"/>
      <c r="AD268" s="167"/>
      <c r="AE268" s="167"/>
      <c r="AF268" s="167"/>
      <c r="AG268" s="167"/>
      <c r="AH268" s="167"/>
      <c r="AI268" s="167"/>
    </row>
    <row r="269" ht="12.75" customHeight="1">
      <c r="A269" s="190">
        <v>2016</v>
      </c>
      <c r="B269" t="s" s="189">
        <v>166</v>
      </c>
      <c r="C269" s="317">
        <f>'Month'!C265+C268</f>
        <v>8198.034531609072</v>
      </c>
      <c r="D269" s="317">
        <f>'Month'!D265+D268</f>
        <v>7680.853131870834</v>
      </c>
      <c r="E269" s="317">
        <f>'Month'!E265+E268</f>
        <v>517.1813997382362</v>
      </c>
      <c r="F269" s="317">
        <f>'Month'!F265+F268</f>
        <v>9889.836898984802</v>
      </c>
      <c r="G269" s="317">
        <f>'Month'!G265+G268</f>
        <v>2491.892990873445</v>
      </c>
      <c r="H269" s="317">
        <f>'Month'!H265+H268</f>
        <v>3221.607490165699</v>
      </c>
      <c r="I269" s="317">
        <f>'Month'!I265+I268</f>
        <v>6353.883300603913</v>
      </c>
      <c r="J269" s="317">
        <f>'Month'!J265+J268</f>
        <v>5531.665102799880</v>
      </c>
      <c r="K269" s="317">
        <f>'Month'!K265+K268</f>
        <v>1044.060607507444</v>
      </c>
      <c r="L269" s="317">
        <f>'Month'!L265+L268</f>
        <v>422.74</v>
      </c>
      <c r="M269" s="317">
        <f>'Month'!M265+M268</f>
        <v>5830.775760854223</v>
      </c>
      <c r="N269" s="317">
        <f>'Month'!N265+N268</f>
        <v>4052.707075999999</v>
      </c>
      <c r="O269" s="317">
        <f>'Month'!O265+O268</f>
        <v>280.89568</v>
      </c>
      <c r="P269" s="159"/>
      <c r="Q269" s="167"/>
      <c r="R269" s="167"/>
      <c r="S269" s="167"/>
      <c r="T269" s="167"/>
      <c r="U269" s="167"/>
      <c r="V269" s="167"/>
      <c r="W269" s="167"/>
      <c r="X269" s="167"/>
      <c r="Y269" s="167"/>
      <c r="Z269" s="167"/>
      <c r="AA269" s="167"/>
      <c r="AB269" s="167"/>
      <c r="AC269" s="167"/>
      <c r="AD269" s="167"/>
      <c r="AE269" s="167"/>
      <c r="AF269" s="167"/>
      <c r="AG269" s="167"/>
      <c r="AH269" s="167"/>
      <c r="AI269" s="167"/>
    </row>
    <row r="270" ht="12.75" customHeight="1">
      <c r="A270" s="190">
        <v>2016</v>
      </c>
      <c r="B270" t="s" s="189">
        <v>167</v>
      </c>
      <c r="C270" s="317">
        <f>'Month'!C266+C269</f>
        <v>8198.034531609072</v>
      </c>
      <c r="D270" s="317">
        <f>'Month'!D266+D269</f>
        <v>7680.853131870834</v>
      </c>
      <c r="E270" s="317">
        <f>'Month'!E266+E269</f>
        <v>517.1813997382362</v>
      </c>
      <c r="F270" s="317">
        <f>'Month'!F266+F269</f>
        <v>9889.836898984802</v>
      </c>
      <c r="G270" s="317">
        <f>'Month'!G266+G269</f>
        <v>2491.892990873445</v>
      </c>
      <c r="H270" s="317">
        <f>'Month'!H266+H269</f>
        <v>3221.607490165699</v>
      </c>
      <c r="I270" s="317">
        <f>'Month'!I266+I269</f>
        <v>6353.883300603913</v>
      </c>
      <c r="J270" s="317">
        <f>'Month'!J266+J269</f>
        <v>5531.665102799880</v>
      </c>
      <c r="K270" s="317">
        <f>'Month'!K266+K269</f>
        <v>1044.060607507444</v>
      </c>
      <c r="L270" s="317">
        <f>'Month'!L266+L269</f>
        <v>422.74</v>
      </c>
      <c r="M270" s="317">
        <f>'Month'!M266+M269</f>
        <v>5830.775760854223</v>
      </c>
      <c r="N270" s="317">
        <f>'Month'!N266+N269</f>
        <v>4052.707075999999</v>
      </c>
      <c r="O270" s="317">
        <f>'Month'!O266+O269</f>
        <v>280.89568</v>
      </c>
      <c r="P270" s="159"/>
      <c r="Q270" s="167"/>
      <c r="R270" s="167"/>
      <c r="S270" s="167"/>
      <c r="T270" s="167"/>
      <c r="U270" s="167"/>
      <c r="V270" s="167"/>
      <c r="W270" s="167"/>
      <c r="X270" s="167"/>
      <c r="Y270" s="167"/>
      <c r="Z270" s="167"/>
      <c r="AA270" s="167"/>
      <c r="AB270" s="167"/>
      <c r="AC270" s="167"/>
      <c r="AD270" s="167"/>
      <c r="AE270" s="167"/>
      <c r="AF270" s="167"/>
      <c r="AG270" s="167"/>
      <c r="AH270" s="167"/>
      <c r="AI270" s="167"/>
    </row>
    <row r="271" ht="12.75" customHeight="1">
      <c r="A271" s="190">
        <v>2016</v>
      </c>
      <c r="B271" t="s" s="189">
        <v>168</v>
      </c>
      <c r="C271" s="317">
        <f>'Month'!C267+C270</f>
        <v>8198.034531609072</v>
      </c>
      <c r="D271" s="317">
        <f>'Month'!D267+D270</f>
        <v>7680.853131870834</v>
      </c>
      <c r="E271" s="317">
        <f>'Month'!E267+E270</f>
        <v>517.1813997382362</v>
      </c>
      <c r="F271" s="317">
        <f>'Month'!F267+F270</f>
        <v>9889.836898984802</v>
      </c>
      <c r="G271" s="317">
        <f>'Month'!G267+G270</f>
        <v>2491.892990873445</v>
      </c>
      <c r="H271" s="317">
        <f>'Month'!H267+H270</f>
        <v>3221.607490165699</v>
      </c>
      <c r="I271" s="317">
        <f>'Month'!I267+I270</f>
        <v>6353.883300603913</v>
      </c>
      <c r="J271" s="317">
        <f>'Month'!J267+J270</f>
        <v>5531.665102799880</v>
      </c>
      <c r="K271" s="317">
        <f>'Month'!K267+K270</f>
        <v>1044.060607507444</v>
      </c>
      <c r="L271" s="317">
        <f>'Month'!L267+L270</f>
        <v>422.74</v>
      </c>
      <c r="M271" s="317">
        <f>'Month'!M267+M270</f>
        <v>5830.775760854223</v>
      </c>
      <c r="N271" s="317">
        <f>'Month'!N267+N270</f>
        <v>4052.707075999999</v>
      </c>
      <c r="O271" s="317">
        <f>'Month'!O267+O270</f>
        <v>280.89568</v>
      </c>
      <c r="P271" s="159"/>
      <c r="Q271" s="167"/>
      <c r="R271" s="167"/>
      <c r="S271" s="167"/>
      <c r="T271" s="167"/>
      <c r="U271" s="167"/>
      <c r="V271" s="167"/>
      <c r="W271" s="167"/>
      <c r="X271" s="167"/>
      <c r="Y271" s="167"/>
      <c r="Z271" s="167"/>
      <c r="AA271" s="167"/>
      <c r="AB271" s="167"/>
      <c r="AC271" s="167"/>
      <c r="AD271" s="167"/>
      <c r="AE271" s="167"/>
      <c r="AF271" s="167"/>
      <c r="AG271" s="167"/>
      <c r="AH271" s="167"/>
      <c r="AI271" s="167"/>
    </row>
    <row r="272" ht="12.75" customHeight="1">
      <c r="A272" s="190">
        <v>2016</v>
      </c>
      <c r="B272" t="s" s="189">
        <v>169</v>
      </c>
      <c r="C272" s="317">
        <f>'Month'!C268+C271</f>
        <v>8198.034531609072</v>
      </c>
      <c r="D272" s="317">
        <f>'Month'!D268+D271</f>
        <v>7680.853131870834</v>
      </c>
      <c r="E272" s="317">
        <f>'Month'!E268+E271</f>
        <v>517.1813997382362</v>
      </c>
      <c r="F272" s="317">
        <f>'Month'!F268+F271</f>
        <v>9889.836898984802</v>
      </c>
      <c r="G272" s="317">
        <f>'Month'!G268+G271</f>
        <v>2491.892990873445</v>
      </c>
      <c r="H272" s="317">
        <f>'Month'!H268+H271</f>
        <v>3221.607490165699</v>
      </c>
      <c r="I272" s="317">
        <f>'Month'!I268+I271</f>
        <v>6353.883300603913</v>
      </c>
      <c r="J272" s="317">
        <f>'Month'!J268+J271</f>
        <v>5531.665102799880</v>
      </c>
      <c r="K272" s="317">
        <f>'Month'!K268+K271</f>
        <v>1044.060607507444</v>
      </c>
      <c r="L272" s="317">
        <f>'Month'!L268+L271</f>
        <v>422.74</v>
      </c>
      <c r="M272" s="317">
        <f>'Month'!M268+M271</f>
        <v>5830.775760854223</v>
      </c>
      <c r="N272" s="317">
        <f>'Month'!N268+N271</f>
        <v>4052.707075999999</v>
      </c>
      <c r="O272" s="317">
        <f>'Month'!O268+O271</f>
        <v>280.89568</v>
      </c>
      <c r="P272" s="159"/>
      <c r="Q272" s="167"/>
      <c r="R272" s="167"/>
      <c r="S272" s="167"/>
      <c r="T272" s="167"/>
      <c r="U272" s="167"/>
      <c r="V272" s="167"/>
      <c r="W272" s="167"/>
      <c r="X272" s="167"/>
      <c r="Y272" s="167"/>
      <c r="Z272" s="167"/>
      <c r="AA272" s="167"/>
      <c r="AB272" s="167"/>
      <c r="AC272" s="167"/>
      <c r="AD272" s="167"/>
      <c r="AE272" s="167"/>
      <c r="AF272" s="167"/>
      <c r="AG272" s="167"/>
      <c r="AH272" s="167"/>
      <c r="AI272" s="167"/>
    </row>
    <row r="273" ht="12.75" customHeight="1">
      <c r="A273" s="190">
        <v>2016</v>
      </c>
      <c r="B273" t="s" s="189">
        <v>170</v>
      </c>
      <c r="C273" s="317">
        <f>'Month'!C269+C272</f>
        <v>8198.034531609072</v>
      </c>
      <c r="D273" s="317">
        <f>'Month'!D269+D272</f>
        <v>7680.853131870834</v>
      </c>
      <c r="E273" s="317">
        <f>'Month'!E269+E272</f>
        <v>517.1813997382362</v>
      </c>
      <c r="F273" s="317">
        <f>'Month'!F269+F272</f>
        <v>9889.836898984802</v>
      </c>
      <c r="G273" s="317">
        <f>'Month'!G269+G272</f>
        <v>2491.892990873445</v>
      </c>
      <c r="H273" s="317">
        <f>'Month'!H269+H272</f>
        <v>3221.607490165699</v>
      </c>
      <c r="I273" s="317">
        <f>'Month'!I269+I272</f>
        <v>6353.883300603913</v>
      </c>
      <c r="J273" s="317">
        <f>'Month'!J269+J272</f>
        <v>5531.665102799880</v>
      </c>
      <c r="K273" s="317">
        <f>'Month'!K269+K272</f>
        <v>1044.060607507444</v>
      </c>
      <c r="L273" s="317">
        <f>'Month'!L269+L272</f>
        <v>422.74</v>
      </c>
      <c r="M273" s="317">
        <f>'Month'!M269+M272</f>
        <v>5830.775760854223</v>
      </c>
      <c r="N273" s="317">
        <f>'Month'!N269+N272</f>
        <v>4052.707075999999</v>
      </c>
      <c r="O273" s="317">
        <f>'Month'!O269+O272</f>
        <v>280.89568</v>
      </c>
      <c r="P273" s="159"/>
      <c r="Q273" s="167"/>
      <c r="R273" s="167"/>
      <c r="S273" s="167"/>
      <c r="T273" s="167"/>
      <c r="U273" s="167"/>
      <c r="V273" s="167"/>
      <c r="W273" s="167"/>
      <c r="X273" s="167"/>
      <c r="Y273" s="167"/>
      <c r="Z273" s="167"/>
      <c r="AA273" s="167"/>
      <c r="AB273" s="167"/>
      <c r="AC273" s="167"/>
      <c r="AD273" s="167"/>
      <c r="AE273" s="167"/>
      <c r="AF273" s="167"/>
      <c r="AG273" s="167"/>
      <c r="AH273" s="167"/>
      <c r="AI273" s="167"/>
    </row>
    <row r="274" ht="12.75" customHeight="1">
      <c r="A274" s="190">
        <v>2016</v>
      </c>
      <c r="B274" t="s" s="189">
        <v>171</v>
      </c>
      <c r="C274" s="317">
        <f>'Month'!C270+C273</f>
        <v>8198.034531609072</v>
      </c>
      <c r="D274" s="317">
        <f>'Month'!D270+D273</f>
        <v>7680.853131870834</v>
      </c>
      <c r="E274" s="317">
        <f>'Month'!E270+E273</f>
        <v>517.1813997382362</v>
      </c>
      <c r="F274" s="317">
        <f>'Month'!F270+F273</f>
        <v>9889.836898984802</v>
      </c>
      <c r="G274" s="317">
        <f>'Month'!G270+G273</f>
        <v>2491.892990873445</v>
      </c>
      <c r="H274" s="317">
        <f>'Month'!H270+H273</f>
        <v>3221.607490165699</v>
      </c>
      <c r="I274" s="317">
        <f>'Month'!I270+I273</f>
        <v>6353.883300603913</v>
      </c>
      <c r="J274" s="317">
        <f>'Month'!J270+J273</f>
        <v>5531.665102799880</v>
      </c>
      <c r="K274" s="317">
        <f>'Month'!K270+K273</f>
        <v>1044.060607507444</v>
      </c>
      <c r="L274" s="317">
        <f>'Month'!L270+L273</f>
        <v>422.74</v>
      </c>
      <c r="M274" s="317">
        <f>'Month'!M270+M273</f>
        <v>5830.775760854223</v>
      </c>
      <c r="N274" s="317">
        <f>'Month'!N270+N273</f>
        <v>4052.707075999999</v>
      </c>
      <c r="O274" s="317">
        <f>'Month'!O270+O273</f>
        <v>280.89568</v>
      </c>
      <c r="P274" s="159"/>
      <c r="Q274" s="167"/>
      <c r="R274" s="167"/>
      <c r="S274" s="167"/>
      <c r="T274" s="167"/>
      <c r="U274" s="167"/>
      <c r="V274" s="167"/>
      <c r="W274" s="167"/>
      <c r="X274" s="167"/>
      <c r="Y274" s="167"/>
      <c r="Z274" s="167"/>
      <c r="AA274" s="167"/>
      <c r="AB274" s="167"/>
      <c r="AC274" s="167"/>
      <c r="AD274" s="167"/>
      <c r="AE274" s="167"/>
      <c r="AF274" s="167"/>
      <c r="AG274" s="167"/>
      <c r="AH274" s="167"/>
      <c r="AI274" s="167"/>
    </row>
    <row r="275" ht="12.75" customHeight="1">
      <c r="A275" s="190">
        <v>2016</v>
      </c>
      <c r="B275" t="s" s="189">
        <v>99</v>
      </c>
      <c r="C275" s="317">
        <f>'Month'!C271+C274</f>
        <v>8198.034531609072</v>
      </c>
      <c r="D275" s="317">
        <f>'Month'!D271+D274</f>
        <v>7680.853131870834</v>
      </c>
      <c r="E275" s="317">
        <f>'Month'!E271+E274</f>
        <v>517.1813997382362</v>
      </c>
      <c r="F275" s="317">
        <f>'Month'!F271+F274</f>
        <v>9889.836898984802</v>
      </c>
      <c r="G275" s="317">
        <f>'Month'!G271+G274</f>
        <v>2491.892990873445</v>
      </c>
      <c r="H275" s="317">
        <f>'Month'!H271+H274</f>
        <v>3221.607490165699</v>
      </c>
      <c r="I275" s="317">
        <f>'Month'!I271+I274</f>
        <v>6353.883300603913</v>
      </c>
      <c r="J275" s="317">
        <f>'Month'!J271+J274</f>
        <v>5531.665102799880</v>
      </c>
      <c r="K275" s="317">
        <f>'Month'!K271+K274</f>
        <v>1044.060607507444</v>
      </c>
      <c r="L275" s="317">
        <f>'Month'!L271+L274</f>
        <v>422.74</v>
      </c>
      <c r="M275" s="317">
        <f>'Month'!M271+M274</f>
        <v>5830.775760854223</v>
      </c>
      <c r="N275" s="317">
        <f>'Month'!N271+N274</f>
        <v>4052.707075999999</v>
      </c>
      <c r="O275" s="317">
        <f>'Month'!O271+O274</f>
        <v>280.89568</v>
      </c>
      <c r="P275" s="159"/>
      <c r="Q275" s="167"/>
      <c r="R275" s="167"/>
      <c r="S275" s="167"/>
      <c r="T275" s="167"/>
      <c r="U275" s="167"/>
      <c r="V275" s="167"/>
      <c r="W275" s="167"/>
      <c r="X275" s="167"/>
      <c r="Y275" s="167"/>
      <c r="Z275" s="167"/>
      <c r="AA275" s="167"/>
      <c r="AB275" s="167"/>
      <c r="AC275" s="167"/>
      <c r="AD275" s="167"/>
      <c r="AE275" s="167"/>
      <c r="AF275" s="167"/>
      <c r="AG275" s="167"/>
      <c r="AH275" s="167"/>
      <c r="AI275" s="167"/>
    </row>
    <row r="276" ht="12.75" customHeight="1">
      <c r="A276" s="159"/>
      <c r="B276" s="268"/>
      <c r="C276" s="167"/>
      <c r="D276" s="167"/>
      <c r="E276" s="167"/>
      <c r="F276" s="167"/>
      <c r="G276" s="167"/>
      <c r="H276" s="167"/>
      <c r="I276" s="167"/>
      <c r="J276" s="167"/>
      <c r="K276" s="167"/>
      <c r="L276" s="167"/>
      <c r="M276" s="167"/>
      <c r="N276" s="167"/>
      <c r="O276" s="167"/>
      <c r="P276" s="159"/>
      <c r="Q276" s="167"/>
      <c r="R276" s="167"/>
      <c r="S276" s="167"/>
      <c r="T276" s="167"/>
      <c r="U276" s="167"/>
      <c r="V276" s="167"/>
      <c r="W276" s="167"/>
      <c r="X276" s="167"/>
      <c r="Y276" s="167"/>
      <c r="Z276" s="167"/>
      <c r="AA276" s="167"/>
      <c r="AB276" s="167"/>
      <c r="AC276" s="167"/>
      <c r="AD276" s="167"/>
      <c r="AE276" s="167"/>
      <c r="AF276" s="167"/>
      <c r="AG276" s="167"/>
      <c r="AH276" s="167"/>
      <c r="AI276" s="167"/>
    </row>
    <row r="277" ht="12.75" customHeight="1">
      <c r="A277" s="159"/>
      <c r="B277" s="167"/>
      <c r="C277" s="167"/>
      <c r="D277" s="167"/>
      <c r="E277" s="167"/>
      <c r="F277" s="167"/>
      <c r="G277" s="167"/>
      <c r="H277" s="167"/>
      <c r="I277" s="167"/>
      <c r="J277" s="167"/>
      <c r="K277" s="167"/>
      <c r="L277" s="167"/>
      <c r="M277" s="167"/>
      <c r="N277" s="167"/>
      <c r="O277" s="167"/>
      <c r="P277" s="159"/>
      <c r="Q277" s="167"/>
      <c r="R277" s="167"/>
      <c r="S277" s="167"/>
      <c r="T277" s="167"/>
      <c r="U277" s="167"/>
      <c r="V277" s="167"/>
      <c r="W277" s="167"/>
      <c r="X277" s="167"/>
      <c r="Y277" s="167"/>
      <c r="Z277" s="167"/>
      <c r="AA277" s="167"/>
      <c r="AB277" s="167"/>
      <c r="AC277" s="167"/>
      <c r="AD277" s="167"/>
      <c r="AE277" s="167"/>
      <c r="AF277" s="167"/>
      <c r="AG277" s="167"/>
      <c r="AH277" s="167"/>
      <c r="AI277" s="167"/>
    </row>
    <row r="278" ht="12.75" customHeight="1">
      <c r="A278" s="159"/>
      <c r="B278" s="167"/>
      <c r="C278" s="167"/>
      <c r="D278" s="167"/>
      <c r="E278" s="167"/>
      <c r="F278" s="167"/>
      <c r="G278" s="167"/>
      <c r="H278" s="167"/>
      <c r="I278" s="167"/>
      <c r="J278" s="167"/>
      <c r="K278" s="167"/>
      <c r="L278" s="167"/>
      <c r="M278" s="167"/>
      <c r="N278" s="167"/>
      <c r="O278" s="167"/>
      <c r="P278" s="159"/>
      <c r="Q278" s="167"/>
      <c r="R278" s="167"/>
      <c r="S278" s="167"/>
      <c r="T278" s="167"/>
      <c r="U278" s="167"/>
      <c r="V278" s="167"/>
      <c r="W278" s="167"/>
      <c r="X278" s="167"/>
      <c r="Y278" s="167"/>
      <c r="Z278" s="167"/>
      <c r="AA278" s="167"/>
      <c r="AB278" s="167"/>
      <c r="AC278" s="167"/>
      <c r="AD278" s="167"/>
      <c r="AE278" s="167"/>
      <c r="AF278" s="167"/>
      <c r="AG278" s="167"/>
      <c r="AH278" s="167"/>
      <c r="AI278" s="167"/>
    </row>
    <row r="279" ht="12.75" customHeight="1">
      <c r="A279" s="159"/>
      <c r="B279" s="167"/>
      <c r="C279" s="167"/>
      <c r="D279" s="167"/>
      <c r="E279" s="167"/>
      <c r="F279" s="167"/>
      <c r="G279" s="167"/>
      <c r="H279" s="167"/>
      <c r="I279" s="167"/>
      <c r="J279" s="167"/>
      <c r="K279" s="167"/>
      <c r="L279" s="167"/>
      <c r="M279" s="167"/>
      <c r="N279" s="167"/>
      <c r="O279" s="167"/>
      <c r="P279" s="159"/>
      <c r="Q279" s="167"/>
      <c r="R279" s="167"/>
      <c r="S279" s="167"/>
      <c r="T279" s="167"/>
      <c r="U279" s="167"/>
      <c r="V279" s="167"/>
      <c r="W279" s="167"/>
      <c r="X279" s="167"/>
      <c r="Y279" s="167"/>
      <c r="Z279" s="167"/>
      <c r="AA279" s="167"/>
      <c r="AB279" s="167"/>
      <c r="AC279" s="167"/>
      <c r="AD279" s="167"/>
      <c r="AE279" s="167"/>
      <c r="AF279" s="167"/>
      <c r="AG279" s="167"/>
      <c r="AH279" s="167"/>
      <c r="AI279" s="167"/>
    </row>
    <row r="280" ht="12.75" customHeight="1">
      <c r="A280" s="190"/>
      <c r="B280" s="190"/>
      <c r="C280" s="190"/>
      <c r="D280" s="190"/>
      <c r="E280" s="190"/>
      <c r="F280" s="190"/>
      <c r="G280" s="190"/>
      <c r="H280" s="190"/>
      <c r="I280" s="190"/>
      <c r="J280" s="190"/>
      <c r="K280" s="190"/>
      <c r="L280" s="190"/>
      <c r="M280" s="190"/>
      <c r="N280" s="190"/>
      <c r="O280" s="190"/>
      <c r="P280" s="159"/>
      <c r="Q280" s="167"/>
      <c r="R280" s="167"/>
      <c r="S280" s="167"/>
      <c r="T280" s="167"/>
      <c r="U280" s="167"/>
      <c r="V280" s="167"/>
      <c r="W280" s="167"/>
      <c r="X280" s="167"/>
      <c r="Y280" s="167"/>
      <c r="Z280" s="167"/>
      <c r="AA280" s="167"/>
      <c r="AB280" s="167"/>
      <c r="AC280" s="167"/>
      <c r="AD280" s="167"/>
      <c r="AE280" s="167"/>
      <c r="AF280" s="167"/>
      <c r="AG280" s="167"/>
      <c r="AH280" s="167"/>
      <c r="AI280" s="167"/>
    </row>
    <row r="281" ht="12.75" customHeight="1">
      <c r="A281" s="159"/>
      <c r="B281" s="167"/>
      <c r="C281" s="167"/>
      <c r="D281" s="167"/>
      <c r="E281" s="167"/>
      <c r="F281" s="167"/>
      <c r="G281" s="167"/>
      <c r="H281" s="167"/>
      <c r="I281" s="167"/>
      <c r="J281" s="167"/>
      <c r="K281" s="167"/>
      <c r="L281" s="167"/>
      <c r="M281" s="167"/>
      <c r="N281" s="167"/>
      <c r="O281" s="167"/>
      <c r="P281" s="159"/>
      <c r="Q281" s="167"/>
      <c r="R281" s="167"/>
      <c r="S281" s="167"/>
      <c r="T281" s="167"/>
      <c r="U281" s="167"/>
      <c r="V281" s="167"/>
      <c r="W281" s="167"/>
      <c r="X281" s="167"/>
      <c r="Y281" s="167"/>
      <c r="Z281" s="167"/>
      <c r="AA281" s="167"/>
      <c r="AB281" s="167"/>
      <c r="AC281" s="167"/>
      <c r="AD281" s="167"/>
      <c r="AE281" s="167"/>
      <c r="AF281" s="167"/>
      <c r="AG281" s="167"/>
      <c r="AH281" s="167"/>
      <c r="AI281" s="167"/>
    </row>
    <row r="282" ht="12.75" customHeight="1">
      <c r="A282" s="190"/>
      <c r="B282" s="190"/>
      <c r="C282" s="190"/>
      <c r="D282" s="190"/>
      <c r="E282" s="190"/>
      <c r="F282" s="190"/>
      <c r="G282" s="190"/>
      <c r="H282" s="190"/>
      <c r="I282" s="190"/>
      <c r="J282" s="190"/>
      <c r="K282" s="190"/>
      <c r="L282" s="190"/>
      <c r="M282" s="190"/>
      <c r="N282" s="190"/>
      <c r="O282" s="190"/>
      <c r="P282" s="159"/>
      <c r="Q282" s="167"/>
      <c r="R282" s="167"/>
      <c r="S282" s="167"/>
      <c r="T282" s="167"/>
      <c r="U282" s="167"/>
      <c r="V282" s="167"/>
      <c r="W282" s="167"/>
      <c r="X282" s="167"/>
      <c r="Y282" s="167"/>
      <c r="Z282" s="167"/>
      <c r="AA282" s="167"/>
      <c r="AB282" s="167"/>
      <c r="AC282" s="167"/>
      <c r="AD282" s="167"/>
      <c r="AE282" s="167"/>
      <c r="AF282" s="167"/>
      <c r="AG282" s="167"/>
      <c r="AH282" s="167"/>
      <c r="AI282" s="167"/>
    </row>
  </sheetData>
  <mergeCells count="8">
    <mergeCell ref="F10:O10"/>
    <mergeCell ref="M8:O8"/>
    <mergeCell ref="C7:E7"/>
    <mergeCell ref="K8:L8"/>
    <mergeCell ref="F7:G7"/>
    <mergeCell ref="C10:E10"/>
    <mergeCell ref="I8:J8"/>
    <mergeCell ref="H7:O7"/>
  </mergeCells>
  <pageMargins left="0.75" right="0.75" top="1" bottom="1" header="0.5" footer="0.5"/>
  <pageSetup firstPageNumber="1" fitToHeight="1" fitToWidth="1" scale="100" useFirstPageNumber="0" orientation="portrait" pageOrder="downThenOver"/>
  <headerFooter>
    <oddHeader>&amp;L&amp;"MS Sans Serif,Regular"&amp;10&amp;K000000Calculation</oddHeader>
  </headerFooter>
  <drawing r:id="rId1"/>
</worksheet>
</file>

<file path=xl/worksheets/sheet8.xml><?xml version="1.0" encoding="utf-8"?>
<worksheet xmlns:r="http://schemas.openxmlformats.org/officeDocument/2006/relationships" xmlns="http://schemas.openxmlformats.org/spreadsheetml/2006/main">
  <sheetPr>
    <pageSetUpPr fitToPage="1"/>
  </sheetPr>
  <dimension ref="A1:AC41"/>
  <sheetViews>
    <sheetView workbookViewId="0" showGridLines="0" defaultGridColor="1"/>
  </sheetViews>
  <sheetFormatPr defaultColWidth="9.5" defaultRowHeight="12.75" customHeight="1" outlineLevelRow="0" outlineLevelCol="0"/>
  <cols>
    <col min="1" max="1" width="4.5" style="323" customWidth="1"/>
    <col min="2" max="2" width="9.5" style="323" customWidth="1"/>
    <col min="3" max="3" width="10.5" style="323" customWidth="1"/>
    <col min="4" max="4" width="10" style="323" customWidth="1"/>
    <col min="5" max="5" width="10.5" style="323" customWidth="1"/>
    <col min="6" max="6" width="1.35156" style="323" customWidth="1"/>
    <col min="7" max="7" width="9.5" style="323" customWidth="1"/>
    <col min="8" max="8" width="9.5" style="323" customWidth="1"/>
    <col min="9" max="9" width="1.35156" style="323" customWidth="1"/>
    <col min="10" max="10" width="9.5" style="323" customWidth="1"/>
    <col min="11" max="11" width="1.35156" style="323" customWidth="1"/>
    <col min="12" max="12" width="9.5" style="323" customWidth="1"/>
    <col min="13" max="13" width="6.5" style="323" customWidth="1"/>
    <col min="14" max="14" width="1.35156" style="323" customWidth="1"/>
    <col min="15" max="15" width="9.5" style="323" customWidth="1"/>
    <col min="16" max="16" width="6.5" style="323" customWidth="1"/>
    <col min="17" max="17" width="1.35156" style="323" customWidth="1"/>
    <col min="18" max="18" width="9.5" style="323" customWidth="1"/>
    <col min="19" max="19" width="9.5" style="323" customWidth="1"/>
    <col min="20" max="20" width="9.5" style="323" customWidth="1"/>
    <col min="21" max="21" width="9.5" style="323" customWidth="1"/>
    <col min="22" max="22" width="9.5" style="323" customWidth="1"/>
    <col min="23" max="23" width="9.5" style="323" customWidth="1"/>
    <col min="24" max="24" width="9.5" style="323" customWidth="1"/>
    <col min="25" max="25" width="9.5" style="323" customWidth="1"/>
    <col min="26" max="26" width="9.5" style="323" customWidth="1"/>
    <col min="27" max="27" width="9.5" style="323" customWidth="1"/>
    <col min="28" max="28" width="9.5" style="323" customWidth="1"/>
    <col min="29" max="29" width="9.5" style="323" customWidth="1"/>
    <col min="30" max="256" width="9.5" style="323" customWidth="1"/>
  </cols>
  <sheetData>
    <row r="1" ht="30.75" customHeight="1">
      <c r="A1" t="s" s="324">
        <v>593</v>
      </c>
      <c r="B1" s="3"/>
      <c r="C1" s="3"/>
      <c r="D1" s="3"/>
      <c r="E1" s="3"/>
      <c r="F1" s="3"/>
      <c r="G1" s="3"/>
      <c r="H1" s="3"/>
      <c r="I1" s="3"/>
      <c r="J1" s="3"/>
      <c r="K1" s="3"/>
      <c r="L1" s="3"/>
      <c r="M1" s="3"/>
      <c r="N1" s="3"/>
      <c r="O1" s="3"/>
      <c r="P1" s="3"/>
      <c r="Q1" s="3"/>
      <c r="R1" s="3"/>
      <c r="S1" s="3"/>
      <c r="T1" s="3"/>
      <c r="U1" s="198"/>
      <c r="V1" s="167"/>
      <c r="W1" s="167"/>
      <c r="X1" s="167"/>
      <c r="Y1" s="167"/>
      <c r="Z1" s="167"/>
      <c r="AA1" s="167"/>
      <c r="AB1" s="167"/>
      <c r="AC1" s="167"/>
    </row>
    <row r="2" ht="15" customHeight="1">
      <c r="A2" s="325"/>
      <c r="B2" s="326"/>
      <c r="C2" s="326"/>
      <c r="D2" s="326"/>
      <c r="E2" s="326"/>
      <c r="F2" s="326"/>
      <c r="G2" s="326"/>
      <c r="H2" s="326"/>
      <c r="I2" s="326"/>
      <c r="J2" s="326"/>
      <c r="K2" s="326"/>
      <c r="L2" s="326"/>
      <c r="M2" s="326"/>
      <c r="N2" s="326"/>
      <c r="O2" s="326"/>
      <c r="P2" s="326"/>
      <c r="Q2" s="326"/>
      <c r="R2" s="326"/>
      <c r="S2" s="326"/>
      <c r="T2" s="326"/>
      <c r="U2" s="198"/>
      <c r="V2" s="167"/>
      <c r="W2" s="167"/>
      <c r="X2" s="167"/>
      <c r="Y2" s="167"/>
      <c r="Z2" s="167"/>
      <c r="AA2" s="167"/>
      <c r="AB2" s="167"/>
      <c r="AC2" s="167"/>
    </row>
    <row r="3" ht="16.5" customHeight="1">
      <c r="A3" s="327"/>
      <c r="B3" s="328"/>
      <c r="C3" s="329"/>
      <c r="D3" t="s" s="330">
        <v>207</v>
      </c>
      <c r="E3" s="331"/>
      <c r="F3" s="332"/>
      <c r="G3" s="329"/>
      <c r="H3" s="331"/>
      <c r="I3" s="331"/>
      <c r="J3" s="331"/>
      <c r="K3" s="331"/>
      <c r="L3" s="331"/>
      <c r="M3" s="331"/>
      <c r="N3" s="331"/>
      <c r="O3" s="331"/>
      <c r="P3" s="331"/>
      <c r="Q3" s="331"/>
      <c r="R3" s="331"/>
      <c r="S3" t="s" s="333">
        <v>52</v>
      </c>
      <c r="T3" s="331"/>
      <c r="U3" s="334"/>
      <c r="V3" s="190"/>
      <c r="W3" s="190"/>
      <c r="X3" s="190"/>
      <c r="Y3" s="167"/>
      <c r="Z3" s="167"/>
      <c r="AA3" s="167"/>
      <c r="AB3" s="167"/>
      <c r="AC3" s="167"/>
    </row>
    <row r="4" ht="15" customHeight="1">
      <c r="A4" s="5"/>
      <c r="B4" s="6"/>
      <c r="C4" t="s" s="335">
        <v>594</v>
      </c>
      <c r="D4" s="336"/>
      <c r="E4" s="336"/>
      <c r="F4" s="6"/>
      <c r="G4" t="s" s="335">
        <v>54</v>
      </c>
      <c r="H4" s="336"/>
      <c r="I4" s="337"/>
      <c r="J4" t="s" s="335">
        <v>595</v>
      </c>
      <c r="K4" s="336"/>
      <c r="L4" s="336"/>
      <c r="M4" s="336"/>
      <c r="N4" s="336"/>
      <c r="O4" s="336"/>
      <c r="P4" s="336"/>
      <c r="Q4" s="336"/>
      <c r="R4" s="336"/>
      <c r="S4" s="336"/>
      <c r="T4" s="336"/>
      <c r="U4" s="198"/>
      <c r="V4" s="167"/>
      <c r="W4" s="167"/>
      <c r="X4" s="167"/>
      <c r="Y4" s="167"/>
      <c r="Z4" s="167"/>
      <c r="AA4" s="167"/>
      <c r="AB4" s="167"/>
      <c r="AC4" s="167"/>
    </row>
    <row r="5" ht="15" customHeight="1">
      <c r="A5" s="5"/>
      <c r="B5" s="6"/>
      <c r="C5" t="s" s="338">
        <v>60</v>
      </c>
      <c r="D5" s="339"/>
      <c r="E5" s="340"/>
      <c r="F5" s="6"/>
      <c r="G5" t="s" s="338">
        <v>102</v>
      </c>
      <c r="H5" s="339"/>
      <c r="I5" s="341"/>
      <c r="J5" t="s" s="338">
        <v>131</v>
      </c>
      <c r="K5" s="340"/>
      <c r="L5" t="s" s="335">
        <v>57</v>
      </c>
      <c r="M5" s="336"/>
      <c r="N5" s="340"/>
      <c r="O5" t="s" s="335">
        <v>58</v>
      </c>
      <c r="P5" s="336"/>
      <c r="Q5" s="340"/>
      <c r="R5" t="s" s="335">
        <v>59</v>
      </c>
      <c r="S5" s="336"/>
      <c r="T5" s="336"/>
      <c r="U5" s="198"/>
      <c r="V5" s="167"/>
      <c r="W5" s="167"/>
      <c r="X5" s="167"/>
      <c r="Y5" s="167"/>
      <c r="Z5" s="167"/>
      <c r="AA5" s="167"/>
      <c r="AB5" s="167"/>
      <c r="AC5" s="167"/>
    </row>
    <row r="6" ht="15" customHeight="1">
      <c r="A6" s="5"/>
      <c r="B6" s="6"/>
      <c r="C6" t="s" s="342">
        <v>63</v>
      </c>
      <c r="D6" t="s" s="342">
        <v>596</v>
      </c>
      <c r="E6" t="s" s="342">
        <v>597</v>
      </c>
      <c r="F6" s="6"/>
      <c r="G6" t="s" s="342">
        <v>598</v>
      </c>
      <c r="H6" t="s" s="342">
        <v>599</v>
      </c>
      <c r="I6" s="341"/>
      <c r="J6" t="s" s="342">
        <v>600</v>
      </c>
      <c r="K6" s="6"/>
      <c r="L6" t="s" s="343">
        <v>137</v>
      </c>
      <c r="M6" t="s" s="343">
        <v>138</v>
      </c>
      <c r="N6" s="6"/>
      <c r="O6" t="s" s="343">
        <v>137</v>
      </c>
      <c r="P6" t="s" s="343">
        <v>138</v>
      </c>
      <c r="Q6" s="6"/>
      <c r="R6" t="s" s="343">
        <v>137</v>
      </c>
      <c r="S6" t="s" s="343">
        <v>138</v>
      </c>
      <c r="T6" t="s" s="343">
        <v>601</v>
      </c>
      <c r="U6" s="198"/>
      <c r="V6" s="167"/>
      <c r="W6" s="167"/>
      <c r="X6" s="167"/>
      <c r="Y6" s="167"/>
      <c r="Z6" s="167"/>
      <c r="AA6" s="167"/>
      <c r="AB6" s="167"/>
      <c r="AC6" s="167"/>
    </row>
    <row r="7" ht="12.75" customHeight="1">
      <c r="A7" s="5"/>
      <c r="B7" s="6"/>
      <c r="C7" s="344"/>
      <c r="D7" s="344"/>
      <c r="E7" s="344"/>
      <c r="F7" s="345"/>
      <c r="G7" s="344"/>
      <c r="H7" s="344"/>
      <c r="I7" s="345"/>
      <c r="J7" s="344"/>
      <c r="K7" s="345"/>
      <c r="L7" s="344"/>
      <c r="M7" s="344"/>
      <c r="N7" s="345"/>
      <c r="O7" s="344"/>
      <c r="P7" s="344"/>
      <c r="Q7" s="345"/>
      <c r="R7" s="344"/>
      <c r="S7" s="344"/>
      <c r="T7" s="344"/>
      <c r="U7" s="198"/>
      <c r="V7" s="167"/>
      <c r="W7" s="167"/>
      <c r="X7" s="167"/>
      <c r="Y7" s="167"/>
      <c r="Z7" s="167"/>
      <c r="AA7" s="167"/>
      <c r="AB7" s="167"/>
      <c r="AC7" s="167"/>
    </row>
    <row r="8" ht="12.75" customHeight="1">
      <c r="A8" s="5"/>
      <c r="B8" s="6"/>
      <c r="C8" s="345"/>
      <c r="D8" s="345"/>
      <c r="E8" s="345"/>
      <c r="F8" s="345"/>
      <c r="G8" s="345"/>
      <c r="H8" s="345"/>
      <c r="I8" s="345"/>
      <c r="J8" s="345"/>
      <c r="K8" s="345"/>
      <c r="L8" s="345"/>
      <c r="M8" s="345"/>
      <c r="N8" s="345"/>
      <c r="O8" s="345"/>
      <c r="P8" s="345"/>
      <c r="Q8" s="345"/>
      <c r="R8" s="345"/>
      <c r="S8" s="345"/>
      <c r="T8" s="345"/>
      <c r="U8" s="198"/>
      <c r="V8" s="167"/>
      <c r="W8" s="167"/>
      <c r="X8" s="167"/>
      <c r="Y8" s="167"/>
      <c r="Z8" s="167"/>
      <c r="AA8" s="167"/>
      <c r="AB8" s="167"/>
      <c r="AC8" s="167"/>
    </row>
    <row r="9" ht="12.75" customHeight="1">
      <c r="A9" s="346"/>
      <c r="B9" s="347"/>
      <c r="C9" t="s" s="348">
        <v>602</v>
      </c>
      <c r="D9" t="s" s="348">
        <v>603</v>
      </c>
      <c r="E9" t="s" s="348">
        <v>604</v>
      </c>
      <c r="F9" s="349"/>
      <c r="G9" s="348"/>
      <c r="H9" t="s" s="348">
        <v>605</v>
      </c>
      <c r="I9" s="348"/>
      <c r="J9" s="348"/>
      <c r="K9" s="347"/>
      <c r="L9" t="s" s="348">
        <v>606</v>
      </c>
      <c r="M9" t="s" s="348">
        <v>607</v>
      </c>
      <c r="N9" s="348"/>
      <c r="O9" t="s" s="348">
        <v>608</v>
      </c>
      <c r="P9" t="s" s="348">
        <v>609</v>
      </c>
      <c r="Q9" s="347"/>
      <c r="R9" t="s" s="348">
        <v>610</v>
      </c>
      <c r="S9" t="s" s="348">
        <v>611</v>
      </c>
      <c r="T9" t="s" s="348">
        <v>612</v>
      </c>
      <c r="U9" s="350"/>
      <c r="V9" s="351"/>
      <c r="W9" s="351"/>
      <c r="X9" s="351"/>
      <c r="Y9" s="167"/>
      <c r="Z9" s="167"/>
      <c r="AA9" s="167"/>
      <c r="AB9" s="167"/>
      <c r="AC9" s="167"/>
    </row>
    <row r="10" ht="15" customHeight="1">
      <c r="A10" s="352">
        <v>2010</v>
      </c>
      <c r="B10" s="353"/>
      <c r="C10" s="354">
        <v>58.04659840478316</v>
      </c>
      <c r="D10" s="354">
        <v>4.915015875425919</v>
      </c>
      <c r="E10" s="354">
        <v>62.96161428020908</v>
      </c>
      <c r="F10" s="355"/>
      <c r="G10" s="356">
        <v>77812.669016293992</v>
      </c>
      <c r="H10" s="356">
        <v>22748.6669170088</v>
      </c>
      <c r="I10" s="356"/>
      <c r="J10" s="356">
        <v>10599.680815629865</v>
      </c>
      <c r="K10" s="356"/>
      <c r="L10" s="356">
        <v>48430.844314691174</v>
      </c>
      <c r="M10" s="356">
        <v>39107.1514377979</v>
      </c>
      <c r="N10" s="356"/>
      <c r="O10" s="356">
        <v>6633.157784594001</v>
      </c>
      <c r="P10" s="356">
        <v>2957.005091</v>
      </c>
      <c r="Q10" s="356">
        <v>26.065255942367</v>
      </c>
      <c r="R10" s="356">
        <v>23665.091187509584</v>
      </c>
      <c r="S10" s="356">
        <v>26065.255942367</v>
      </c>
      <c r="T10" s="356">
        <v>2807.242059622128</v>
      </c>
      <c r="U10" s="357"/>
      <c r="V10" s="270"/>
      <c r="W10" s="270"/>
      <c r="X10" s="270"/>
      <c r="Y10" s="270"/>
      <c r="Z10" s="270"/>
      <c r="AA10" s="270"/>
      <c r="AB10" s="270"/>
      <c r="AC10" s="270"/>
    </row>
    <row r="11" ht="15" customHeight="1">
      <c r="A11" s="352">
        <v>2011</v>
      </c>
      <c r="B11" s="353"/>
      <c r="C11" s="354">
        <v>48.57107340844919</v>
      </c>
      <c r="D11" s="354">
        <v>3.401351943743918</v>
      </c>
      <c r="E11" s="354">
        <v>51.9724253521931</v>
      </c>
      <c r="F11" s="355"/>
      <c r="G11" s="356">
        <v>79745.620891639584</v>
      </c>
      <c r="H11" s="356">
        <v>21653.321548</v>
      </c>
      <c r="I11" s="356"/>
      <c r="J11" s="356">
        <v>19322.793844603835</v>
      </c>
      <c r="K11" s="356"/>
      <c r="L11" s="356">
        <v>50953.6803106657</v>
      </c>
      <c r="M11" s="356">
        <v>29716.389406395949</v>
      </c>
      <c r="N11" s="356"/>
      <c r="O11" s="356">
        <v>7138.619032973899</v>
      </c>
      <c r="P11" s="356">
        <v>3908.287335999999</v>
      </c>
      <c r="Q11" s="356">
        <v>27.800407337356</v>
      </c>
      <c r="R11" s="356">
        <v>22655.5785807162</v>
      </c>
      <c r="S11" s="356">
        <v>27800.407337356</v>
      </c>
      <c r="T11" s="356">
        <v>3129.577020501801</v>
      </c>
      <c r="U11" s="357"/>
      <c r="V11" s="270"/>
      <c r="W11" s="270"/>
      <c r="X11" s="270"/>
      <c r="Y11" s="270"/>
      <c r="Z11" s="270"/>
      <c r="AA11" s="270"/>
      <c r="AB11" s="270"/>
      <c r="AC11" s="270"/>
    </row>
    <row r="12" ht="15" customHeight="1">
      <c r="A12" s="352">
        <v>2012</v>
      </c>
      <c r="B12" s="353"/>
      <c r="C12" s="354">
        <v>42.05239505562709</v>
      </c>
      <c r="D12" s="354">
        <v>2.508412374830466</v>
      </c>
      <c r="E12" s="354">
        <v>44.56080743045757</v>
      </c>
      <c r="F12" s="355"/>
      <c r="G12" s="356">
        <v>74296.820676849617</v>
      </c>
      <c r="H12" s="356">
        <v>13821.106353540150</v>
      </c>
      <c r="I12" s="356"/>
      <c r="J12" s="356">
        <v>25831.838917429846</v>
      </c>
      <c r="K12" s="356"/>
      <c r="L12" s="356">
        <v>55340.274159201676</v>
      </c>
      <c r="M12" s="356">
        <v>29826.307835431</v>
      </c>
      <c r="N12" s="356"/>
      <c r="O12" s="356">
        <v>5135.4401641078</v>
      </c>
      <c r="P12" s="356">
        <v>1119.918308953394</v>
      </c>
      <c r="Q12" s="356">
        <v>29.90433592048881</v>
      </c>
      <c r="R12" s="356">
        <v>26206.686658993574</v>
      </c>
      <c r="S12" s="356">
        <v>29904.335920488807</v>
      </c>
      <c r="T12" s="356">
        <v>2663.301488029760</v>
      </c>
      <c r="U12" s="357"/>
      <c r="V12" s="270"/>
      <c r="W12" s="270"/>
      <c r="X12" s="270"/>
      <c r="Y12" s="270"/>
      <c r="Z12" s="270"/>
      <c r="AA12" s="270"/>
      <c r="AB12" s="270"/>
      <c r="AC12" s="270"/>
    </row>
    <row r="13" ht="15" customHeight="1">
      <c r="A13" s="352">
        <v>2013</v>
      </c>
      <c r="B13" s="353"/>
      <c r="C13" s="354">
        <v>38.45635591572839</v>
      </c>
      <c r="D13" s="354">
        <v>2.190038026019706</v>
      </c>
      <c r="E13" s="354">
        <v>40.64639394174811</v>
      </c>
      <c r="F13" s="355"/>
      <c r="G13" s="356">
        <v>68574.509098217022</v>
      </c>
      <c r="H13" s="356">
        <v>9437.771367943329</v>
      </c>
      <c r="I13" s="356"/>
      <c r="J13" s="356">
        <v>27891.237132072063</v>
      </c>
      <c r="K13" s="356"/>
      <c r="L13" s="356">
        <v>52469.893400402907</v>
      </c>
      <c r="M13" s="356">
        <v>31669.660236161351</v>
      </c>
      <c r="N13" s="356"/>
      <c r="O13" s="356">
        <v>6666.844329870788</v>
      </c>
      <c r="P13" s="356">
        <v>1435.5049065246</v>
      </c>
      <c r="Q13" s="356">
        <v>26.90969769046526</v>
      </c>
      <c r="R13" s="356">
        <v>28769.362234949589</v>
      </c>
      <c r="S13" s="356">
        <v>26909.697690465266</v>
      </c>
      <c r="T13" s="356">
        <v>2539.928777685449</v>
      </c>
      <c r="U13" s="357"/>
      <c r="V13" s="270"/>
      <c r="W13" s="270"/>
      <c r="X13" s="270"/>
      <c r="Y13" s="270"/>
      <c r="Z13" s="270"/>
      <c r="AA13" s="270"/>
      <c r="AB13" s="270"/>
      <c r="AC13" s="270"/>
    </row>
    <row r="14" ht="15" customHeight="1">
      <c r="A14" s="352">
        <v>2014</v>
      </c>
      <c r="B14" s="353"/>
      <c r="C14" s="354">
        <v>37.47425944062876</v>
      </c>
      <c r="D14" s="354">
        <v>2.453661666809869</v>
      </c>
      <c r="E14" s="354">
        <v>39.92792110743864</v>
      </c>
      <c r="F14" s="356"/>
      <c r="G14" s="356">
        <v>63398.554082805109</v>
      </c>
      <c r="H14" s="356">
        <v>9601.007896712323</v>
      </c>
      <c r="I14" s="356"/>
      <c r="J14" s="356">
        <v>29235.765517146905</v>
      </c>
      <c r="K14" s="356"/>
      <c r="L14" s="356">
        <v>48890.147319492571</v>
      </c>
      <c r="M14" s="356">
        <v>29809.3361953963</v>
      </c>
      <c r="N14" s="356"/>
      <c r="O14" s="356">
        <v>4907.398866600222</v>
      </c>
      <c r="P14" s="356">
        <v>1059.563835071283</v>
      </c>
      <c r="Q14" s="356">
        <v>22.74826471073741</v>
      </c>
      <c r="R14" s="356">
        <v>29055.384072259112</v>
      </c>
      <c r="S14" s="356">
        <v>22748.264710737407</v>
      </c>
      <c r="T14" s="356">
        <v>2339.718092738199</v>
      </c>
      <c r="U14" s="357"/>
      <c r="V14" s="270"/>
      <c r="W14" s="270"/>
      <c r="X14" s="270"/>
      <c r="Y14" s="270"/>
      <c r="Z14" s="270"/>
      <c r="AA14" s="270"/>
      <c r="AB14" s="270"/>
      <c r="AC14" s="270"/>
    </row>
    <row r="15" ht="15" customHeight="1">
      <c r="A15" s="352">
        <v>2015</v>
      </c>
      <c r="B15" s="353"/>
      <c r="C15" s="354">
        <v>42.82588435051414</v>
      </c>
      <c r="D15" s="354">
        <v>2.461847116732446</v>
      </c>
      <c r="E15" s="354">
        <v>45.28773146724659</v>
      </c>
      <c r="F15" s="356"/>
      <c r="G15" s="356">
        <v>61007.708894315816</v>
      </c>
      <c r="H15" s="356">
        <v>10456.531018342608</v>
      </c>
      <c r="I15" s="356"/>
      <c r="J15" s="356">
        <v>26182.131803183962</v>
      </c>
      <c r="K15" s="356"/>
      <c r="L15" s="356">
        <v>45186.364033353944</v>
      </c>
      <c r="M15" s="356">
        <v>31770.849338992037</v>
      </c>
      <c r="N15" s="356"/>
      <c r="O15" s="356">
        <v>5364.813842619267</v>
      </c>
      <c r="P15" s="356">
        <v>1929.608</v>
      </c>
      <c r="Q15" s="356">
        <v>22.72921914299999</v>
      </c>
      <c r="R15" s="356">
        <v>32060.630409202786</v>
      </c>
      <c r="S15" s="356">
        <v>22729.219142999995</v>
      </c>
      <c r="T15" s="356">
        <v>2271.735484</v>
      </c>
      <c r="U15" s="357"/>
      <c r="V15" s="270"/>
      <c r="W15" s="270"/>
      <c r="X15" s="270"/>
      <c r="Y15" s="270"/>
      <c r="Z15" s="270"/>
      <c r="AA15" s="270"/>
      <c r="AB15" s="270"/>
      <c r="AC15" s="270"/>
    </row>
    <row r="16" ht="15" customHeight="1">
      <c r="A16" s="352"/>
      <c r="B16" s="353"/>
      <c r="C16" s="358"/>
      <c r="D16" s="355"/>
      <c r="E16" s="355"/>
      <c r="F16" s="355"/>
      <c r="G16" s="356"/>
      <c r="H16" s="356"/>
      <c r="I16" s="356"/>
      <c r="J16" s="356"/>
      <c r="K16" s="356"/>
      <c r="L16" s="356"/>
      <c r="M16" s="356"/>
      <c r="N16" s="6"/>
      <c r="O16" s="356"/>
      <c r="P16" s="356"/>
      <c r="Q16" s="6"/>
      <c r="R16" s="356"/>
      <c r="S16" s="356"/>
      <c r="T16" s="356"/>
      <c r="U16" s="357"/>
      <c r="V16" s="270"/>
      <c r="W16" s="270"/>
      <c r="X16" s="270"/>
      <c r="Y16" s="270"/>
      <c r="Z16" s="270"/>
      <c r="AA16" s="270"/>
      <c r="AB16" s="270"/>
      <c r="AC16" s="270"/>
    </row>
    <row r="17" ht="15" customHeight="1">
      <c r="A17" s="359">
        <v>2014</v>
      </c>
      <c r="B17" t="s" s="360">
        <v>99</v>
      </c>
      <c r="C17" s="361">
        <v>3.400227060499406</v>
      </c>
      <c r="D17" s="361">
        <v>0.2295375925726027</v>
      </c>
      <c r="E17" s="361">
        <v>3.629764653072009</v>
      </c>
      <c r="F17" s="362"/>
      <c r="G17" s="363">
        <v>5920.882643684169</v>
      </c>
      <c r="H17" s="364">
        <v>799.6933281916172</v>
      </c>
      <c r="I17" s="364"/>
      <c r="J17" s="364">
        <v>2570.385385136698</v>
      </c>
      <c r="K17" s="353"/>
      <c r="L17" s="364">
        <v>4814.358265387045</v>
      </c>
      <c r="M17" s="364">
        <v>2811.010371599999</v>
      </c>
      <c r="N17" s="364"/>
      <c r="O17" s="364">
        <v>306.8310501055066</v>
      </c>
      <c r="P17" s="364">
        <v>137.86546671</v>
      </c>
      <c r="Q17" s="364"/>
      <c r="R17" s="364">
        <v>2363.591479777881</v>
      </c>
      <c r="S17" s="364">
        <v>1965.519571823736</v>
      </c>
      <c r="T17" s="364">
        <v>191.2333757402307</v>
      </c>
      <c r="U17" s="357"/>
      <c r="V17" s="270"/>
      <c r="W17" s="270"/>
      <c r="X17" s="270"/>
      <c r="Y17" s="270"/>
      <c r="Z17" s="270"/>
      <c r="AA17" s="270"/>
      <c r="AB17" s="270"/>
      <c r="AC17" s="270"/>
    </row>
    <row r="18" ht="15" customHeight="1">
      <c r="A18" s="359">
        <f>IF(B18="January",($A$17+1)," ")</f>
        <v>2015</v>
      </c>
      <c r="B18" t="s" s="360">
        <v>100</v>
      </c>
      <c r="C18" s="361">
        <v>3.585175295078864</v>
      </c>
      <c r="D18" s="361">
        <v>0.220295503469452</v>
      </c>
      <c r="E18" s="361">
        <v>3.805470798548316</v>
      </c>
      <c r="F18" s="353"/>
      <c r="G18" s="363">
        <v>4367.931373045059</v>
      </c>
      <c r="H18" s="364">
        <v>470.2375601151878</v>
      </c>
      <c r="I18" s="364"/>
      <c r="J18" s="364">
        <v>1693.862357401349</v>
      </c>
      <c r="K18" s="353"/>
      <c r="L18" s="364">
        <v>3498.578505664566</v>
      </c>
      <c r="M18" s="364">
        <v>2531.60643819</v>
      </c>
      <c r="N18" s="364"/>
      <c r="O18" s="364">
        <v>399.115307265306</v>
      </c>
      <c r="P18" s="364">
        <v>90.012</v>
      </c>
      <c r="Q18" s="364"/>
      <c r="R18" s="364">
        <v>2330.618982661477</v>
      </c>
      <c r="S18" s="364">
        <v>1912.832</v>
      </c>
      <c r="T18" s="364">
        <v>145.05918</v>
      </c>
      <c r="U18" s="357"/>
      <c r="V18" s="270"/>
      <c r="W18" s="270"/>
      <c r="X18" s="270"/>
      <c r="Y18" s="270"/>
      <c r="Z18" s="270"/>
      <c r="AA18" s="270"/>
      <c r="AB18" s="270"/>
      <c r="AC18" s="270"/>
    </row>
    <row r="19" ht="15" customHeight="1">
      <c r="A19" t="s" s="365">
        <f>IF(B19="January",($A$17+1)," ")</f>
        <v>101</v>
      </c>
      <c r="B19" t="s" s="360">
        <v>86</v>
      </c>
      <c r="C19" s="361">
        <v>3.042582058587862</v>
      </c>
      <c r="D19" s="361">
        <v>0.1668529181746575</v>
      </c>
      <c r="E19" s="361">
        <v>3.209434976762519</v>
      </c>
      <c r="F19" s="362"/>
      <c r="G19" s="363">
        <v>4730.595067833191</v>
      </c>
      <c r="H19" s="364">
        <v>1124.285038226668</v>
      </c>
      <c r="I19" s="364"/>
      <c r="J19" s="364">
        <v>2522.213899754441</v>
      </c>
      <c r="K19" s="353"/>
      <c r="L19" s="364">
        <v>3288.391786524890</v>
      </c>
      <c r="M19" s="364">
        <v>2235.959078503853</v>
      </c>
      <c r="N19" s="364"/>
      <c r="O19" s="364">
        <v>317.918243081633</v>
      </c>
      <c r="P19" s="364">
        <v>119.51</v>
      </c>
      <c r="Q19" s="364"/>
      <c r="R19" s="364">
        <v>2855.849948651770</v>
      </c>
      <c r="S19" s="364">
        <v>1584.477</v>
      </c>
      <c r="T19" s="364">
        <v>150.412</v>
      </c>
      <c r="U19" s="357"/>
      <c r="V19" s="270"/>
      <c r="W19" s="270"/>
      <c r="X19" s="270"/>
      <c r="Y19" s="270"/>
      <c r="Z19" s="270"/>
      <c r="AA19" s="270"/>
      <c r="AB19" s="270"/>
      <c r="AC19" s="270"/>
    </row>
    <row r="20" ht="15" customHeight="1">
      <c r="A20" t="s" s="365">
        <f>IF(B20="January",($A$17+1)," ")</f>
        <v>101</v>
      </c>
      <c r="B20" t="s" s="360">
        <v>164</v>
      </c>
      <c r="C20" s="361">
        <v>3.534854974599798</v>
      </c>
      <c r="D20" s="361">
        <v>0.1899423092776541</v>
      </c>
      <c r="E20" s="361">
        <v>3.724797283877453</v>
      </c>
      <c r="F20" s="362"/>
      <c r="G20" s="363">
        <v>5571.674611156134</v>
      </c>
      <c r="H20" s="364">
        <v>1466.523490695831</v>
      </c>
      <c r="I20" s="364"/>
      <c r="J20" s="364">
        <v>2263.373490928850</v>
      </c>
      <c r="K20" s="353"/>
      <c r="L20" s="364">
        <v>3734.155440766426</v>
      </c>
      <c r="M20" s="364">
        <v>2420.9063835</v>
      </c>
      <c r="N20" s="364"/>
      <c r="O20" s="364">
        <v>370.995679693878</v>
      </c>
      <c r="P20" s="364">
        <v>284.592</v>
      </c>
      <c r="Q20" s="364"/>
      <c r="R20" s="364">
        <v>2392.298327968546</v>
      </c>
      <c r="S20" s="364">
        <v>1528.577574</v>
      </c>
      <c r="T20" s="364">
        <v>176.33841</v>
      </c>
      <c r="U20" s="357"/>
      <c r="V20" s="270"/>
      <c r="W20" s="270"/>
      <c r="X20" s="270"/>
      <c r="Y20" s="270"/>
      <c r="Z20" s="270"/>
      <c r="AA20" s="270"/>
      <c r="AB20" s="270"/>
      <c r="AC20" s="270"/>
    </row>
    <row r="21" ht="15" customHeight="1">
      <c r="A21" t="s" s="365">
        <f>IF(B21="January",($A$17+1)," ")</f>
        <v>101</v>
      </c>
      <c r="B21" t="s" s="360">
        <v>165</v>
      </c>
      <c r="C21" s="361">
        <v>3.762053123454873</v>
      </c>
      <c r="D21" s="361">
        <v>0.2023654976230219</v>
      </c>
      <c r="E21" s="361">
        <v>3.964418621077895</v>
      </c>
      <c r="F21" s="362"/>
      <c r="G21" s="363">
        <v>5055.529298426232</v>
      </c>
      <c r="H21" s="364">
        <v>793.977402649062</v>
      </c>
      <c r="I21" s="364"/>
      <c r="J21" s="364">
        <v>3164.467232849688</v>
      </c>
      <c r="K21" s="353"/>
      <c r="L21" s="364">
        <v>3944.549757838394</v>
      </c>
      <c r="M21" s="364">
        <v>2184.016479833233</v>
      </c>
      <c r="N21" s="364"/>
      <c r="O21" s="364">
        <v>317.002137938776</v>
      </c>
      <c r="P21" s="364">
        <v>150.218</v>
      </c>
      <c r="Q21" s="364"/>
      <c r="R21" s="364">
        <v>3015.051816905750</v>
      </c>
      <c r="S21" s="364">
        <v>1777.902</v>
      </c>
      <c r="T21" s="364">
        <v>195.0751</v>
      </c>
      <c r="U21" s="357"/>
      <c r="V21" s="270"/>
      <c r="W21" s="270"/>
      <c r="X21" s="270"/>
      <c r="Y21" s="270"/>
      <c r="Z21" s="270"/>
      <c r="AA21" s="270"/>
      <c r="AB21" s="270"/>
      <c r="AC21" s="270"/>
    </row>
    <row r="22" ht="15" customHeight="1">
      <c r="A22" t="s" s="365">
        <f>IF(B22="January",($A$17+1)," ")</f>
        <v>101</v>
      </c>
      <c r="B22" t="s" s="360">
        <v>156</v>
      </c>
      <c r="C22" s="361">
        <v>4.134152853295785</v>
      </c>
      <c r="D22" s="361">
        <v>0.251782413804547</v>
      </c>
      <c r="E22" s="361">
        <v>4.385935267100333</v>
      </c>
      <c r="F22" s="362"/>
      <c r="G22" s="363">
        <v>4233.851389408026</v>
      </c>
      <c r="H22" s="364">
        <v>712.539651902280</v>
      </c>
      <c r="I22" s="364"/>
      <c r="J22" s="364">
        <v>679.8553151151873</v>
      </c>
      <c r="K22" s="353"/>
      <c r="L22" s="364">
        <v>3223.322699566970</v>
      </c>
      <c r="M22" s="364">
        <v>3536.147010906905</v>
      </c>
      <c r="N22" s="364"/>
      <c r="O22" s="364">
        <v>297.989037938776</v>
      </c>
      <c r="P22" s="364">
        <v>151.271</v>
      </c>
      <c r="Q22" s="364"/>
      <c r="R22" s="364">
        <v>2607.141588516346</v>
      </c>
      <c r="S22" s="364">
        <v>1761.18</v>
      </c>
      <c r="T22" s="364">
        <v>201.40019</v>
      </c>
      <c r="U22" s="357"/>
      <c r="V22" s="270"/>
      <c r="W22" s="270"/>
      <c r="X22" s="270"/>
      <c r="Y22" s="270"/>
      <c r="Z22" s="270"/>
      <c r="AA22" s="270"/>
      <c r="AB22" s="270"/>
      <c r="AC22" s="270"/>
    </row>
    <row r="23" ht="15" customHeight="1">
      <c r="A23" t="s" s="365">
        <f>IF(B23="January",($A$17+1)," ")</f>
        <v>101</v>
      </c>
      <c r="B23" t="s" s="360">
        <v>166</v>
      </c>
      <c r="C23" s="361">
        <v>3.467406094879442</v>
      </c>
      <c r="D23" s="361">
        <v>0.2349163097305753</v>
      </c>
      <c r="E23" s="361">
        <v>3.702322404610018</v>
      </c>
      <c r="F23" s="362"/>
      <c r="G23" s="363">
        <v>4806.934601808168</v>
      </c>
      <c r="H23" s="364">
        <v>518.1303658132153</v>
      </c>
      <c r="I23" s="364"/>
      <c r="J23" s="364">
        <v>2047.081247000378</v>
      </c>
      <c r="K23" s="353"/>
      <c r="L23" s="364">
        <v>3766.589987511960</v>
      </c>
      <c r="M23" s="364">
        <v>3129.495245465001</v>
      </c>
      <c r="N23" s="364"/>
      <c r="O23" s="364">
        <v>522.2142484829931</v>
      </c>
      <c r="P23" s="364">
        <v>191.347</v>
      </c>
      <c r="Q23" s="364"/>
      <c r="R23" s="364">
        <v>2772.879109470426</v>
      </c>
      <c r="S23" s="364">
        <v>1693.759853</v>
      </c>
      <c r="T23" s="364">
        <v>219.05108</v>
      </c>
      <c r="U23" s="357"/>
      <c r="V23" s="270"/>
      <c r="W23" s="270"/>
      <c r="X23" s="270"/>
      <c r="Y23" s="270"/>
      <c r="Z23" s="270"/>
      <c r="AA23" s="270"/>
      <c r="AB23" s="270"/>
      <c r="AC23" s="270"/>
    </row>
    <row r="24" ht="15" customHeight="1">
      <c r="A24" t="s" s="365">
        <f>IF(B24="January",($A$17+1)," ")</f>
        <v>101</v>
      </c>
      <c r="B24" t="s" s="360">
        <v>167</v>
      </c>
      <c r="C24" s="361">
        <v>3.382908595060</v>
      </c>
      <c r="D24" s="361">
        <v>0.2206507039755657</v>
      </c>
      <c r="E24" s="361">
        <v>3.603559299035566</v>
      </c>
      <c r="F24" s="362"/>
      <c r="G24" s="363">
        <v>5147.610029364755</v>
      </c>
      <c r="H24" s="364">
        <v>1290.934846891663</v>
      </c>
      <c r="I24" s="364"/>
      <c r="J24" s="364">
        <v>1589.838825754488</v>
      </c>
      <c r="K24" s="353"/>
      <c r="L24" s="364">
        <v>3373.203658338861</v>
      </c>
      <c r="M24" s="364">
        <v>2500.1208102751</v>
      </c>
      <c r="N24" s="364"/>
      <c r="O24" s="364">
        <v>483.4715241342307</v>
      </c>
      <c r="P24" s="364">
        <v>235.92</v>
      </c>
      <c r="Q24" s="364"/>
      <c r="R24" s="364">
        <v>2373.201303556496</v>
      </c>
      <c r="S24" s="364">
        <v>1903.99685</v>
      </c>
      <c r="T24" s="364">
        <v>203.51361</v>
      </c>
      <c r="U24" s="357"/>
      <c r="V24" s="270"/>
      <c r="W24" s="270"/>
      <c r="X24" s="270"/>
      <c r="Y24" s="270"/>
      <c r="Z24" s="270"/>
      <c r="AA24" s="270"/>
      <c r="AB24" s="270"/>
      <c r="AC24" s="270"/>
    </row>
    <row r="25" ht="15" customHeight="1">
      <c r="A25" t="s" s="365">
        <f>IF(B25="January",($A$17+1)," ")</f>
        <v>101</v>
      </c>
      <c r="B25" t="s" s="360">
        <v>168</v>
      </c>
      <c r="C25" s="361">
        <v>3.204577502208</v>
      </c>
      <c r="D25" s="361">
        <v>0.1657778468655343</v>
      </c>
      <c r="E25" s="361">
        <v>3.370355349073534</v>
      </c>
      <c r="F25" s="362"/>
      <c r="G25" s="363">
        <v>5316.976032041020</v>
      </c>
      <c r="H25" s="364">
        <v>669.3744771157118</v>
      </c>
      <c r="I25" s="364"/>
      <c r="J25" s="364">
        <v>2735.633754816241</v>
      </c>
      <c r="K25" s="353"/>
      <c r="L25" s="364">
        <v>4115.805607428431</v>
      </c>
      <c r="M25" s="364">
        <v>2475.270347500633</v>
      </c>
      <c r="N25" s="364"/>
      <c r="O25" s="364">
        <v>531.7959474968767</v>
      </c>
      <c r="P25" s="364">
        <v>181.588</v>
      </c>
      <c r="Q25" s="364"/>
      <c r="R25" s="364">
        <v>2915.719695391566</v>
      </c>
      <c r="S25" s="364">
        <v>2170.829148</v>
      </c>
      <c r="T25" s="364">
        <v>219.59511</v>
      </c>
      <c r="U25" s="357"/>
      <c r="V25" s="270"/>
      <c r="W25" s="270"/>
      <c r="X25" s="270"/>
      <c r="Y25" s="270"/>
      <c r="Z25" s="270"/>
      <c r="AA25" s="270"/>
      <c r="AB25" s="270"/>
      <c r="AC25" s="270"/>
    </row>
    <row r="26" ht="15" customHeight="1">
      <c r="A26" t="s" s="365">
        <f>IF(B26="January",($A$17+1)," ")</f>
        <v>101</v>
      </c>
      <c r="B26" t="s" s="360">
        <v>169</v>
      </c>
      <c r="C26" s="361">
        <v>3.3078347155</v>
      </c>
      <c r="D26" s="361">
        <v>0.1211190488697945</v>
      </c>
      <c r="E26" s="361">
        <v>3.428953764369794</v>
      </c>
      <c r="F26" s="362"/>
      <c r="G26" s="363">
        <v>5490.327335752651</v>
      </c>
      <c r="H26" s="364">
        <v>1094.648188199490</v>
      </c>
      <c r="I26" s="364"/>
      <c r="J26" s="364">
        <v>2826.607853704925</v>
      </c>
      <c r="K26" s="353"/>
      <c r="L26" s="364">
        <v>3827.753762811867</v>
      </c>
      <c r="M26" s="364">
        <v>2223.176417561571</v>
      </c>
      <c r="N26" s="364"/>
      <c r="O26" s="364">
        <v>567.925384741295</v>
      </c>
      <c r="P26" s="364">
        <v>212.094</v>
      </c>
      <c r="Q26" s="364"/>
      <c r="R26" s="364">
        <v>2947.284905713334</v>
      </c>
      <c r="S26" s="364">
        <v>2081.085782</v>
      </c>
      <c r="T26" s="364">
        <v>218.827264</v>
      </c>
      <c r="U26" s="357"/>
      <c r="V26" s="270"/>
      <c r="W26" s="270"/>
      <c r="X26" s="270"/>
      <c r="Y26" s="270"/>
      <c r="Z26" s="270"/>
      <c r="AA26" s="270"/>
      <c r="AB26" s="270"/>
      <c r="AC26" s="270"/>
    </row>
    <row r="27" ht="15" customHeight="1">
      <c r="A27" t="s" s="365">
        <f>IF(B27="January",($A$17+1)," ")</f>
        <v>101</v>
      </c>
      <c r="B27" t="s" s="360">
        <v>170</v>
      </c>
      <c r="C27" s="361">
        <v>3.7797361447</v>
      </c>
      <c r="D27" s="361">
        <v>0.1665274659898082</v>
      </c>
      <c r="E27" s="361">
        <v>3.946263610689809</v>
      </c>
      <c r="F27" s="353"/>
      <c r="G27" s="363">
        <v>6175.035107141442</v>
      </c>
      <c r="H27" s="364">
        <v>1012.959998911167</v>
      </c>
      <c r="I27" s="364"/>
      <c r="J27" s="364">
        <v>2636.587969389907</v>
      </c>
      <c r="K27" s="353"/>
      <c r="L27" s="364">
        <v>4555.575312223221</v>
      </c>
      <c r="M27" s="364">
        <v>2779.864855455658</v>
      </c>
      <c r="N27" s="364"/>
      <c r="O27" s="364">
        <v>606.4997960070535</v>
      </c>
      <c r="P27" s="364">
        <v>169.391</v>
      </c>
      <c r="Q27" s="364"/>
      <c r="R27" s="364">
        <v>2611.755766948624</v>
      </c>
      <c r="S27" s="364">
        <v>2187.987050333334</v>
      </c>
      <c r="T27" s="364">
        <v>191.91611</v>
      </c>
      <c r="U27" s="357"/>
      <c r="V27" s="270"/>
      <c r="W27" s="270"/>
      <c r="X27" s="270"/>
      <c r="Y27" s="270"/>
      <c r="Z27" s="270"/>
      <c r="AA27" s="270"/>
      <c r="AB27" s="270"/>
      <c r="AC27" s="270"/>
    </row>
    <row r="28" ht="15" customHeight="1">
      <c r="A28" t="s" s="365">
        <f>IF(B28="January",($A$17+1)," ")</f>
        <v>101</v>
      </c>
      <c r="B28" t="s" s="360">
        <v>171</v>
      </c>
      <c r="C28" s="361">
        <v>3.67929280316095</v>
      </c>
      <c r="D28" s="361">
        <v>0.2538798497949857</v>
      </c>
      <c r="E28" s="361">
        <v>3.933172652955935</v>
      </c>
      <c r="F28" s="353"/>
      <c r="G28" s="363">
        <v>5201.588346107470</v>
      </c>
      <c r="H28" s="364">
        <v>872.9599989111671</v>
      </c>
      <c r="I28" s="364"/>
      <c r="J28" s="364">
        <v>2458.185426089603</v>
      </c>
      <c r="K28" s="353"/>
      <c r="L28" s="364">
        <v>3913.485634548069</v>
      </c>
      <c r="M28" s="364">
        <v>2549.197146150082</v>
      </c>
      <c r="N28" s="364"/>
      <c r="O28" s="364">
        <v>415.1427126482337</v>
      </c>
      <c r="P28" s="364">
        <v>58.898</v>
      </c>
      <c r="Q28" s="364"/>
      <c r="R28" s="364">
        <v>2854.575332376716</v>
      </c>
      <c r="S28" s="364">
        <v>2116.923107333333</v>
      </c>
      <c r="T28" s="364">
        <v>172.43566</v>
      </c>
      <c r="U28" s="357"/>
      <c r="V28" s="270"/>
      <c r="W28" s="270"/>
      <c r="X28" s="270"/>
      <c r="Y28" s="270"/>
      <c r="Z28" s="270"/>
      <c r="AA28" s="270"/>
      <c r="AB28" s="270"/>
      <c r="AC28" s="270"/>
    </row>
    <row r="29" ht="15" customHeight="1">
      <c r="A29" t="s" s="365">
        <f>IF(B29="January",($A$17+1)," ")</f>
        <v>101</v>
      </c>
      <c r="B29" t="s" s="360">
        <v>99</v>
      </c>
      <c r="C29" s="361">
        <v>3.945310189988569</v>
      </c>
      <c r="D29" s="361">
        <v>0.2677372491568493</v>
      </c>
      <c r="E29" s="361">
        <v>4.213047439145419</v>
      </c>
      <c r="F29" s="353"/>
      <c r="G29" s="363">
        <v>4909.655702231667</v>
      </c>
      <c r="H29" s="364">
        <v>429.9599989111671</v>
      </c>
      <c r="I29" s="364"/>
      <c r="J29" s="364">
        <v>1564.424430378903</v>
      </c>
      <c r="K29" s="353"/>
      <c r="L29" s="364">
        <v>3944.951880130285</v>
      </c>
      <c r="M29" s="364">
        <v>3205.08912565</v>
      </c>
      <c r="N29" s="364"/>
      <c r="O29" s="364">
        <v>534.7438231902152</v>
      </c>
      <c r="P29" s="364">
        <v>84.767</v>
      </c>
      <c r="Q29" s="364"/>
      <c r="R29" s="364">
        <v>2384.253631041736</v>
      </c>
      <c r="S29" s="364">
        <v>2009.668778333333</v>
      </c>
      <c r="T29" s="364">
        <v>178.11177</v>
      </c>
      <c r="U29" s="357"/>
      <c r="V29" s="270"/>
      <c r="W29" s="270"/>
      <c r="X29" s="270"/>
      <c r="Y29" s="270"/>
      <c r="Z29" s="270"/>
      <c r="AA29" s="270"/>
      <c r="AB29" s="270"/>
      <c r="AC29" s="270"/>
    </row>
    <row r="30" ht="15" customHeight="1">
      <c r="A30" s="359">
        <f>IF(B30="January",($A$17+2)," ")</f>
        <v>2016</v>
      </c>
      <c r="B30" t="s" s="360">
        <v>100</v>
      </c>
      <c r="C30" s="361">
        <v>3.93707207279197</v>
      </c>
      <c r="D30" s="361">
        <v>0.2663715039881507</v>
      </c>
      <c r="E30" s="361">
        <v>4.203443576780121</v>
      </c>
      <c r="F30" s="353"/>
      <c r="G30" s="363">
        <v>5451.103825786417</v>
      </c>
      <c r="H30" s="364">
        <v>982.1114323536519</v>
      </c>
      <c r="I30" s="364"/>
      <c r="J30" s="364">
        <v>1927.900501311454</v>
      </c>
      <c r="K30" s="353"/>
      <c r="L30" s="364">
        <v>3879.334944273502</v>
      </c>
      <c r="M30" s="364">
        <v>2824.781596795</v>
      </c>
      <c r="N30" s="364"/>
      <c r="O30" s="364">
        <v>589.657449159263</v>
      </c>
      <c r="P30" s="364">
        <v>244.594</v>
      </c>
      <c r="Q30" s="364"/>
      <c r="R30" s="364">
        <v>2586.181232673689</v>
      </c>
      <c r="S30" s="364">
        <v>2057.897528</v>
      </c>
      <c r="T30" s="364">
        <v>141.85911</v>
      </c>
      <c r="U30" s="357"/>
      <c r="V30" s="270"/>
      <c r="W30" s="270"/>
      <c r="X30" s="270"/>
      <c r="Y30" s="270"/>
      <c r="Z30" s="270"/>
      <c r="AA30" s="270"/>
      <c r="AB30" s="270"/>
      <c r="AC30" s="270"/>
    </row>
    <row r="31" ht="15" customHeight="1">
      <c r="A31" t="s" s="366">
        <f>IF(B31="January",($A$17+2)," ")</f>
        <v>101</v>
      </c>
      <c r="B31" t="s" s="367">
        <v>86</v>
      </c>
      <c r="C31" s="368">
        <v>3.743781059078864</v>
      </c>
      <c r="D31" s="368">
        <v>0.2508098957500854</v>
      </c>
      <c r="E31" s="368">
        <v>3.99459095482895</v>
      </c>
      <c r="F31" s="369"/>
      <c r="G31" s="370">
        <v>4438.733073198386</v>
      </c>
      <c r="H31" s="371">
        <v>1509.781558519794</v>
      </c>
      <c r="I31" s="371"/>
      <c r="J31" s="371">
        <v>1293.706988854246</v>
      </c>
      <c r="K31" s="369"/>
      <c r="L31" s="371">
        <v>2474.548356330411</v>
      </c>
      <c r="M31" s="371">
        <v>2706.883506004880</v>
      </c>
      <c r="N31" s="371"/>
      <c r="O31" s="371">
        <v>454.4031583481807</v>
      </c>
      <c r="P31" s="371">
        <v>178.146</v>
      </c>
      <c r="Q31" s="371"/>
      <c r="R31" s="371">
        <v>3244.594528180534</v>
      </c>
      <c r="S31" s="371">
        <v>1994.809548</v>
      </c>
      <c r="T31" s="371">
        <v>139.03657</v>
      </c>
      <c r="U31" s="357"/>
      <c r="V31" s="270"/>
      <c r="W31" s="270"/>
      <c r="X31" s="270"/>
      <c r="Y31" s="270"/>
      <c r="Z31" s="270"/>
      <c r="AA31" s="270"/>
      <c r="AB31" s="270"/>
      <c r="AC31" s="270"/>
    </row>
    <row r="32" ht="15" customHeight="1">
      <c r="A32" t="s" s="372">
        <v>613</v>
      </c>
      <c r="B32" s="373"/>
      <c r="C32" s="373"/>
      <c r="D32" s="373"/>
      <c r="E32" s="373"/>
      <c r="F32" s="373"/>
      <c r="G32" s="373"/>
      <c r="H32" s="373"/>
      <c r="I32" s="373"/>
      <c r="J32" s="373"/>
      <c r="K32" s="340"/>
      <c r="L32" s="340"/>
      <c r="M32" s="373"/>
      <c r="N32" s="373"/>
      <c r="O32" s="373"/>
      <c r="P32" s="373"/>
      <c r="Q32" s="373"/>
      <c r="R32" s="373"/>
      <c r="S32" s="373"/>
      <c r="T32" t="s" s="374">
        <v>614</v>
      </c>
      <c r="U32" s="198"/>
      <c r="V32" s="167"/>
      <c r="W32" s="167"/>
      <c r="X32" s="167"/>
      <c r="Y32" s="167"/>
      <c r="Z32" s="167"/>
      <c r="AA32" s="167"/>
      <c r="AB32" s="167"/>
      <c r="AC32" s="167"/>
    </row>
    <row r="33" ht="15" customHeight="1">
      <c r="A33" t="s" s="375">
        <v>615</v>
      </c>
      <c r="B33" s="353"/>
      <c r="C33" s="353"/>
      <c r="D33" s="353"/>
      <c r="E33" s="353"/>
      <c r="F33" s="353"/>
      <c r="G33" s="353"/>
      <c r="H33" s="353"/>
      <c r="I33" s="353"/>
      <c r="J33" s="353"/>
      <c r="K33" s="6"/>
      <c r="L33" s="6"/>
      <c r="M33" s="6"/>
      <c r="N33" s="6"/>
      <c r="O33" s="6"/>
      <c r="P33" s="6"/>
      <c r="Q33" s="6"/>
      <c r="R33" s="6"/>
      <c r="S33" s="6"/>
      <c r="T33" s="6"/>
      <c r="U33" s="198"/>
      <c r="V33" s="167"/>
      <c r="W33" s="167"/>
      <c r="X33" s="167"/>
      <c r="Y33" s="167"/>
      <c r="Z33" s="167"/>
      <c r="AA33" s="167"/>
      <c r="AB33" s="167"/>
      <c r="AC33" s="167"/>
    </row>
    <row r="34" ht="15" customHeight="1">
      <c r="A34" t="s" s="375">
        <v>616</v>
      </c>
      <c r="B34" s="353"/>
      <c r="C34" s="353"/>
      <c r="D34" s="353"/>
      <c r="E34" s="353"/>
      <c r="F34" s="353"/>
      <c r="G34" s="353"/>
      <c r="H34" s="353"/>
      <c r="I34" s="353"/>
      <c r="J34" t="s" s="376">
        <v>617</v>
      </c>
      <c r="K34" s="6"/>
      <c r="L34" t="s" s="377">
        <v>618</v>
      </c>
      <c r="M34" s="378"/>
      <c r="N34" s="378"/>
      <c r="O34" s="378"/>
      <c r="P34" s="378"/>
      <c r="Q34" s="378"/>
      <c r="R34" s="378"/>
      <c r="S34" s="378"/>
      <c r="T34" s="378"/>
      <c r="U34" s="198"/>
      <c r="V34" s="167"/>
      <c r="W34" s="167"/>
      <c r="X34" s="167"/>
      <c r="Y34" s="167"/>
      <c r="Z34" s="167"/>
      <c r="AA34" s="167"/>
      <c r="AB34" s="167"/>
      <c r="AC34" s="167"/>
    </row>
    <row r="35" ht="12.75" customHeight="1">
      <c r="A35" t="s" s="375">
        <v>619</v>
      </c>
      <c r="B35" s="353"/>
      <c r="C35" s="353"/>
      <c r="D35" s="353"/>
      <c r="E35" s="353"/>
      <c r="F35" s="353"/>
      <c r="G35" s="353"/>
      <c r="H35" s="353"/>
      <c r="I35" s="353"/>
      <c r="J35" s="353"/>
      <c r="K35" s="6"/>
      <c r="L35" s="378"/>
      <c r="M35" s="378"/>
      <c r="N35" s="378"/>
      <c r="O35" s="378"/>
      <c r="P35" s="378"/>
      <c r="Q35" s="378"/>
      <c r="R35" s="378"/>
      <c r="S35" s="378"/>
      <c r="T35" s="378"/>
      <c r="U35" s="198"/>
      <c r="V35" s="167"/>
      <c r="W35" s="167"/>
      <c r="X35" s="167"/>
      <c r="Y35" s="167"/>
      <c r="Z35" s="167"/>
      <c r="AA35" s="167"/>
      <c r="AB35" s="167"/>
      <c r="AC35" s="167"/>
    </row>
    <row r="36" ht="12.75" customHeight="1">
      <c r="A36" t="s" s="375">
        <v>620</v>
      </c>
      <c r="B36" s="353"/>
      <c r="C36" s="6"/>
      <c r="D36" s="353"/>
      <c r="E36" s="353"/>
      <c r="F36" s="353"/>
      <c r="G36" s="353"/>
      <c r="H36" s="353"/>
      <c r="I36" s="353"/>
      <c r="J36" s="353"/>
      <c r="K36" s="6"/>
      <c r="L36" s="378"/>
      <c r="M36" s="378"/>
      <c r="N36" s="378"/>
      <c r="O36" s="378"/>
      <c r="P36" s="378"/>
      <c r="Q36" s="378"/>
      <c r="R36" s="378"/>
      <c r="S36" s="378"/>
      <c r="T36" s="378"/>
      <c r="U36" s="198"/>
      <c r="V36" s="167"/>
      <c r="W36" s="167"/>
      <c r="X36" s="167"/>
      <c r="Y36" s="167"/>
      <c r="Z36" s="167"/>
      <c r="AA36" s="167"/>
      <c r="AB36" s="167"/>
      <c r="AC36" s="167"/>
    </row>
    <row r="37" ht="15" customHeight="1">
      <c r="A37" t="s" s="375">
        <v>621</v>
      </c>
      <c r="B37" s="353"/>
      <c r="C37" s="6"/>
      <c r="D37" s="353"/>
      <c r="E37" s="353"/>
      <c r="F37" s="353"/>
      <c r="G37" s="353"/>
      <c r="H37" s="353"/>
      <c r="I37" s="353"/>
      <c r="J37" s="353"/>
      <c r="K37" s="6"/>
      <c r="L37" s="378"/>
      <c r="M37" s="378"/>
      <c r="N37" s="378"/>
      <c r="O37" s="378"/>
      <c r="P37" s="378"/>
      <c r="Q37" s="378"/>
      <c r="R37" s="378"/>
      <c r="S37" s="378"/>
      <c r="T37" s="378"/>
      <c r="U37" s="198"/>
      <c r="V37" s="167"/>
      <c r="W37" s="167"/>
      <c r="X37" s="167"/>
      <c r="Y37" s="167"/>
      <c r="Z37" s="167"/>
      <c r="AA37" s="167"/>
      <c r="AB37" s="167"/>
      <c r="AC37" s="167"/>
    </row>
    <row r="38" ht="15" customHeight="1">
      <c r="A38" t="s" s="375">
        <v>622</v>
      </c>
      <c r="B38" s="353"/>
      <c r="C38" s="6"/>
      <c r="D38" s="353"/>
      <c r="E38" s="353"/>
      <c r="F38" s="353"/>
      <c r="G38" s="353"/>
      <c r="H38" s="353"/>
      <c r="I38" s="353"/>
      <c r="J38" s="353"/>
      <c r="K38" s="6"/>
      <c r="L38" s="378"/>
      <c r="M38" s="378"/>
      <c r="N38" s="378"/>
      <c r="O38" s="378"/>
      <c r="P38" s="378"/>
      <c r="Q38" s="378"/>
      <c r="R38" s="378"/>
      <c r="S38" s="378"/>
      <c r="T38" s="378"/>
      <c r="U38" s="198"/>
      <c r="V38" s="167"/>
      <c r="W38" s="167"/>
      <c r="X38" s="167"/>
      <c r="Y38" s="167"/>
      <c r="Z38" s="167"/>
      <c r="AA38" s="167"/>
      <c r="AB38" s="167"/>
      <c r="AC38" s="167"/>
    </row>
    <row r="39" ht="15" customHeight="1">
      <c r="A39" t="s" s="379">
        <v>623</v>
      </c>
      <c r="B39" s="6"/>
      <c r="C39" s="6"/>
      <c r="D39" s="6"/>
      <c r="E39" s="6"/>
      <c r="F39" s="6"/>
      <c r="G39" s="6"/>
      <c r="H39" s="6"/>
      <c r="I39" s="6"/>
      <c r="J39" s="6"/>
      <c r="K39" s="6"/>
      <c r="L39" s="6"/>
      <c r="M39" s="6"/>
      <c r="N39" s="6"/>
      <c r="O39" s="6"/>
      <c r="P39" s="6"/>
      <c r="Q39" s="6"/>
      <c r="R39" s="6"/>
      <c r="S39" s="6"/>
      <c r="T39" s="6"/>
      <c r="U39" s="198"/>
      <c r="V39" s="167"/>
      <c r="W39" s="167"/>
      <c r="X39" s="167"/>
      <c r="Y39" s="167"/>
      <c r="Z39" s="167"/>
      <c r="AA39" s="167"/>
      <c r="AB39" s="167"/>
      <c r="AC39" s="167"/>
    </row>
    <row r="40" ht="15" customHeight="1">
      <c r="A40" t="s" s="375">
        <v>624</v>
      </c>
      <c r="B40" s="353"/>
      <c r="C40" s="6"/>
      <c r="D40" s="6"/>
      <c r="E40" s="6"/>
      <c r="F40" s="6"/>
      <c r="G40" s="6"/>
      <c r="H40" s="6"/>
      <c r="I40" s="6"/>
      <c r="J40" s="6"/>
      <c r="K40" s="6"/>
      <c r="L40" s="6"/>
      <c r="M40" s="6"/>
      <c r="N40" s="6"/>
      <c r="O40" s="6"/>
      <c r="P40" s="6"/>
      <c r="Q40" s="6"/>
      <c r="R40" s="6"/>
      <c r="S40" s="6"/>
      <c r="T40" s="6"/>
      <c r="U40" s="198"/>
      <c r="V40" s="167"/>
      <c r="W40" s="167"/>
      <c r="X40" s="167"/>
      <c r="Y40" s="167"/>
      <c r="Z40" s="167"/>
      <c r="AA40" s="167"/>
      <c r="AB40" s="167"/>
      <c r="AC40" s="167"/>
    </row>
    <row r="41" ht="15" customHeight="1">
      <c r="A41" t="s" s="380">
        <v>625</v>
      </c>
      <c r="B41" s="381"/>
      <c r="C41" s="29"/>
      <c r="D41" s="29"/>
      <c r="E41" s="29"/>
      <c r="F41" s="29"/>
      <c r="G41" s="29"/>
      <c r="H41" s="29"/>
      <c r="I41" s="29"/>
      <c r="J41" s="29"/>
      <c r="K41" s="29"/>
      <c r="L41" s="29"/>
      <c r="M41" s="29"/>
      <c r="N41" s="29"/>
      <c r="O41" s="29"/>
      <c r="P41" s="29"/>
      <c r="Q41" s="29"/>
      <c r="R41" s="29"/>
      <c r="S41" s="29"/>
      <c r="T41" s="29"/>
      <c r="U41" s="198"/>
      <c r="V41" s="167"/>
      <c r="W41" s="167"/>
      <c r="X41" s="167"/>
      <c r="Y41" s="167"/>
      <c r="Z41" s="167"/>
      <c r="AA41" s="167"/>
      <c r="AB41" s="167"/>
      <c r="AC41" s="167"/>
    </row>
  </sheetData>
  <mergeCells count="8">
    <mergeCell ref="L5:M5"/>
    <mergeCell ref="S3:T3"/>
    <mergeCell ref="R5:T5"/>
    <mergeCell ref="J4:T4"/>
    <mergeCell ref="L34:T38"/>
    <mergeCell ref="C4:E4"/>
    <mergeCell ref="O5:P5"/>
    <mergeCell ref="G4:H4"/>
  </mergeCells>
  <pageMargins left="0.23622" right="0.23622" top="0.984252" bottom="0.393701" header="0.511811" footer="0.511811"/>
  <pageSetup firstPageNumber="1" fitToHeight="1" fitToWidth="1" scale="93" useFirstPageNumber="0" orientation="landscape" pageOrder="downThenOver"/>
  <headerFooter>
    <oddHeader>&amp;L&amp;"MS Sans Serif,Regular"&amp;10&amp;K000000Monthly Digest 8.8</oddHead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