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465" yWindow="45" windowWidth="9585" windowHeight="12225" tabRatio="742" activeTab="1"/>
  </bookViews>
  <sheets>
    <sheet name="1992-2016 гг." sheetId="14" r:id="rId1"/>
    <sheet name="2016 г. (по месяцам)" sheetId="22" r:id="rId2"/>
  </sheets>
  <calcPr calcId="144525"/>
</workbook>
</file>

<file path=xl/calcChain.xml><?xml version="1.0" encoding="utf-8"?>
<calcChain xmlns="http://schemas.openxmlformats.org/spreadsheetml/2006/main">
  <c r="B21" i="22" l="1"/>
  <c r="Z44" i="14"/>
  <c r="Z40" i="14"/>
  <c r="Z29" i="14"/>
  <c r="Z17" i="14"/>
  <c r="Z5" i="14"/>
  <c r="J32" i="22"/>
  <c r="J21" i="22"/>
  <c r="J17" i="22"/>
  <c r="J5" i="22"/>
  <c r="I32" i="22"/>
  <c r="I21" i="22"/>
  <c r="I17" i="22"/>
  <c r="I5" i="22"/>
  <c r="H32" i="22"/>
  <c r="H21" i="22"/>
  <c r="H17" i="22"/>
  <c r="H35" i="22"/>
  <c r="H5" i="22"/>
  <c r="E32" i="22"/>
  <c r="F32" i="22"/>
  <c r="G32" i="22"/>
  <c r="E21" i="22"/>
  <c r="F21" i="22"/>
  <c r="G21" i="22"/>
  <c r="E17" i="22"/>
  <c r="F17" i="22"/>
  <c r="F35" i="22"/>
  <c r="G17" i="22"/>
  <c r="E5" i="22"/>
  <c r="F5" i="22"/>
  <c r="G5" i="22"/>
  <c r="D32" i="22"/>
  <c r="D21" i="22"/>
  <c r="D17" i="22"/>
  <c r="D5" i="22"/>
  <c r="Y44" i="14"/>
  <c r="Y40" i="14"/>
  <c r="Y54" i="14"/>
  <c r="Y29" i="14"/>
  <c r="Y17" i="14"/>
  <c r="Y5" i="14"/>
  <c r="X44" i="14"/>
  <c r="X40" i="14"/>
  <c r="X29" i="14"/>
  <c r="X17" i="14"/>
  <c r="X5" i="14"/>
  <c r="C5" i="22"/>
  <c r="B5" i="22"/>
  <c r="W5" i="14"/>
  <c r="V44" i="14"/>
  <c r="V40" i="14"/>
  <c r="V29" i="14"/>
  <c r="V17" i="14"/>
  <c r="V5" i="14"/>
  <c r="V54" i="14"/>
  <c r="C44" i="14"/>
  <c r="C40" i="14"/>
  <c r="C54" i="14"/>
  <c r="C29" i="14"/>
  <c r="C17" i="14"/>
  <c r="C5" i="14"/>
  <c r="W44" i="14"/>
  <c r="W40" i="14"/>
  <c r="W29" i="14"/>
  <c r="W17" i="14"/>
  <c r="W54" i="14"/>
  <c r="D17" i="14"/>
  <c r="E17" i="14"/>
  <c r="F17" i="14"/>
  <c r="G17" i="14"/>
  <c r="H17" i="14"/>
  <c r="I17" i="14"/>
  <c r="J17" i="14"/>
  <c r="K17" i="14"/>
  <c r="L17" i="14"/>
  <c r="M17" i="14"/>
  <c r="N17" i="14"/>
  <c r="O17" i="14"/>
  <c r="P17" i="14"/>
  <c r="Q17" i="14"/>
  <c r="R17" i="14"/>
  <c r="S17" i="14"/>
  <c r="T17" i="14"/>
  <c r="U17" i="14"/>
  <c r="B17" i="14"/>
  <c r="B17" i="22"/>
  <c r="C17" i="22"/>
  <c r="U5" i="14"/>
  <c r="U54" i="14"/>
  <c r="U29" i="14"/>
  <c r="U40" i="14"/>
  <c r="U44" i="14"/>
  <c r="C21" i="22"/>
  <c r="C32" i="22"/>
  <c r="T5" i="14"/>
  <c r="T29" i="14"/>
  <c r="T40" i="14"/>
  <c r="T54" i="14"/>
  <c r="T44" i="14"/>
  <c r="S5" i="14"/>
  <c r="S29" i="14"/>
  <c r="S40" i="14"/>
  <c r="S54" i="14"/>
  <c r="S44" i="14"/>
  <c r="R29" i="14"/>
  <c r="R5" i="14"/>
  <c r="R40" i="14"/>
  <c r="B32" i="22"/>
  <c r="R44" i="14"/>
  <c r="R54" i="14"/>
  <c r="Q44" i="14"/>
  <c r="Q54" i="14"/>
  <c r="Q5" i="14"/>
  <c r="Q29" i="14"/>
  <c r="Q40" i="14"/>
  <c r="O5" i="14"/>
  <c r="O29" i="14"/>
  <c r="O40" i="14"/>
  <c r="O54" i="14"/>
  <c r="O44" i="14"/>
  <c r="P5" i="14"/>
  <c r="P29" i="14"/>
  <c r="P40" i="14"/>
  <c r="P54" i="14"/>
  <c r="P44" i="14"/>
  <c r="N5" i="14"/>
  <c r="N29" i="14"/>
  <c r="N40" i="14"/>
  <c r="N54" i="14"/>
  <c r="N44" i="14"/>
  <c r="M5" i="14"/>
  <c r="M29" i="14"/>
  <c r="M40" i="14"/>
  <c r="M54" i="14"/>
  <c r="M44" i="14"/>
  <c r="L5" i="14"/>
  <c r="L29" i="14"/>
  <c r="L40" i="14"/>
  <c r="L44" i="14"/>
  <c r="K5" i="14"/>
  <c r="K29" i="14"/>
  <c r="K40" i="14"/>
  <c r="K54" i="14"/>
  <c r="K44" i="14"/>
  <c r="J5" i="14"/>
  <c r="J29" i="14"/>
  <c r="J40" i="14"/>
  <c r="J44" i="14"/>
  <c r="J54" i="14"/>
  <c r="I5" i="14"/>
  <c r="I29" i="14"/>
  <c r="I40" i="14"/>
  <c r="I54" i="14"/>
  <c r="I44" i="14"/>
  <c r="H5" i="14"/>
  <c r="H29" i="14"/>
  <c r="H40" i="14"/>
  <c r="H54" i="14"/>
  <c r="H44" i="14"/>
  <c r="G5" i="14"/>
  <c r="G29" i="14"/>
  <c r="G40" i="14"/>
  <c r="G54" i="14"/>
  <c r="G44" i="14"/>
  <c r="F5" i="14"/>
  <c r="F29" i="14"/>
  <c r="F40" i="14"/>
  <c r="F44" i="14"/>
  <c r="F54" i="14"/>
  <c r="E5" i="14"/>
  <c r="E29" i="14"/>
  <c r="E54" i="14"/>
  <c r="E40" i="14"/>
  <c r="E44" i="14"/>
  <c r="D5" i="14"/>
  <c r="D29" i="14"/>
  <c r="D40" i="14"/>
  <c r="D54" i="14"/>
  <c r="D44" i="14"/>
  <c r="B5" i="14"/>
  <c r="B29" i="14"/>
  <c r="B40" i="14"/>
  <c r="B54" i="14"/>
  <c r="B44" i="14"/>
  <c r="X54" i="14"/>
  <c r="L54" i="14"/>
  <c r="E35" i="22"/>
  <c r="D35" i="22"/>
  <c r="C35" i="22"/>
  <c r="B35" i="22"/>
  <c r="G35" i="22"/>
  <c r="I35" i="22"/>
  <c r="J35" i="22"/>
  <c r="Z54" i="14"/>
</calcChain>
</file>

<file path=xl/sharedStrings.xml><?xml version="1.0" encoding="utf-8"?>
<sst xmlns="http://schemas.openxmlformats.org/spreadsheetml/2006/main" count="97" uniqueCount="70">
  <si>
    <t>Натексис Банк (Франция)</t>
  </si>
  <si>
    <t>Японский Банк Международного Сотрудничества</t>
  </si>
  <si>
    <t>Банк КфВ (Германия)</t>
  </si>
  <si>
    <t>ДАНИДА (Дания)</t>
  </si>
  <si>
    <t>Гермес Кредитверзихерунгс-Актингезельшафт (Германия)</t>
  </si>
  <si>
    <t>Индия</t>
  </si>
  <si>
    <t>Пакистан</t>
  </si>
  <si>
    <t>Россия</t>
  </si>
  <si>
    <t>Узбекистан</t>
  </si>
  <si>
    <t>МНОГОСТОРОННИЕ ЛЬГОТНЫЕ</t>
  </si>
  <si>
    <t>КРЕДИТОР</t>
  </si>
  <si>
    <t>ДВУСТОРОННИЕ ЛЬГОТНЫЕ</t>
  </si>
  <si>
    <t>Центрально Азиатский Банк Сотрудничества и Развития</t>
  </si>
  <si>
    <t>Январь</t>
  </si>
  <si>
    <t>ИТОГО:</t>
  </si>
  <si>
    <t>Экспортно-Импортный Банк Китая</t>
  </si>
  <si>
    <t>Экспортно-Импортный Банк Кореи</t>
  </si>
  <si>
    <t>Экспортно-Кредитный Банк Турции</t>
  </si>
  <si>
    <t>Казахстан</t>
  </si>
  <si>
    <t>Туркменистан</t>
  </si>
  <si>
    <t>УСЛОВНЫЕ ОБЯЗАТЕЛЬСТВА **</t>
  </si>
  <si>
    <t>** - Кредиты полученные под гарантию Правительства Кыргызской Республики</t>
  </si>
  <si>
    <r>
      <t xml:space="preserve">Стандард Банк Лондон Лимитед </t>
    </r>
    <r>
      <rPr>
        <vertAlign val="superscript"/>
        <sz val="8"/>
        <color indexed="8"/>
        <rFont val="Arial"/>
        <family val="2"/>
        <charset val="204"/>
      </rPr>
      <t>1</t>
    </r>
  </si>
  <si>
    <r>
      <t xml:space="preserve">Объединенный Банк Швейцарии </t>
    </r>
    <r>
      <rPr>
        <vertAlign val="superscript"/>
        <sz val="8"/>
        <color indexed="8"/>
        <rFont val="Arial"/>
        <family val="2"/>
        <charset val="204"/>
      </rPr>
      <t>3</t>
    </r>
  </si>
  <si>
    <r>
      <t xml:space="preserve">Банк Гезельшафт Берлин (Германия) </t>
    </r>
    <r>
      <rPr>
        <vertAlign val="superscript"/>
        <sz val="8"/>
        <color indexed="8"/>
        <rFont val="Arial"/>
        <family val="2"/>
        <charset val="204"/>
      </rPr>
      <t>4</t>
    </r>
  </si>
  <si>
    <r>
      <t xml:space="preserve">Казкоммерцбанк (Казахстан) </t>
    </r>
    <r>
      <rPr>
        <vertAlign val="superscript"/>
        <sz val="8"/>
        <color indexed="8"/>
        <rFont val="Arial"/>
        <family val="2"/>
        <charset val="204"/>
      </rPr>
      <t>5</t>
    </r>
  </si>
  <si>
    <r>
      <t xml:space="preserve">Хехст Шеринг АгрЭво ГмбХ </t>
    </r>
    <r>
      <rPr>
        <vertAlign val="superscript"/>
        <sz val="8"/>
        <color indexed="8"/>
        <rFont val="Arial"/>
        <family val="2"/>
        <charset val="204"/>
      </rPr>
      <t>6</t>
    </r>
  </si>
  <si>
    <r>
      <t xml:space="preserve">Гузелиш Порселен Санайи ве Тижарет А.Ш. </t>
    </r>
    <r>
      <rPr>
        <vertAlign val="superscript"/>
        <sz val="8"/>
        <color indexed="8"/>
        <rFont val="Arial"/>
        <family val="2"/>
        <charset val="204"/>
      </rPr>
      <t>7</t>
    </r>
  </si>
  <si>
    <r>
      <t xml:space="preserve">Марубени Дойчланд ГмбХ </t>
    </r>
    <r>
      <rPr>
        <vertAlign val="superscript"/>
        <sz val="8"/>
        <color indexed="8"/>
        <rFont val="Arial"/>
        <family val="2"/>
        <charset val="204"/>
      </rPr>
      <t>8</t>
    </r>
  </si>
  <si>
    <t>1 - Кредит получен АО "Кыргызалтын"</t>
  </si>
  <si>
    <t>2 - Кредиты получены АО "Кыргызэнерго", АО "Кыргызтелеком" и Национальным банком Кыргызской Республики</t>
  </si>
  <si>
    <t>4 - Кредит получен АО "Жылдыз"</t>
  </si>
  <si>
    <t>3 - Кредиты получены АО "Жибек-Жолу" и АО "Кара-Балтинский Горнорудный Комбинат"</t>
  </si>
  <si>
    <t>7 - Кредит получен "Кыргызпотребсоюз"</t>
  </si>
  <si>
    <t>6 - Кредит получен ГАЛК "Айылтехсервис"</t>
  </si>
  <si>
    <t>8 - Кредит получен АО "Кыргызкилем"</t>
  </si>
  <si>
    <t>5 - Кредит получен АО НАК "Кыргызстан Аба Жолдору"</t>
  </si>
  <si>
    <t>* - данные по состоянию на конец периода (по обменному курсу Национального Банка Кыргызской Республики с 1993 по 2002 годы и по курсу Международного Валютного Фонда с 2003 года)</t>
  </si>
  <si>
    <t>* - данные по состоянию на конец периода (по обменному курсу Международного Валютного Фонда)</t>
  </si>
  <si>
    <t>Февраль</t>
  </si>
  <si>
    <t>МНОГОСТОРОННИЕ НЕЛЬГОТНЫЕ</t>
  </si>
  <si>
    <t>ДВУСТОРОННИЕ НЕЛЬГОТНЫЕ</t>
  </si>
  <si>
    <t>Белоруссия</t>
  </si>
  <si>
    <t>Саудовский Фонд Развития</t>
  </si>
  <si>
    <t>Правительство Турецкой Республики</t>
  </si>
  <si>
    <t>Японское Агентство Международного Сотрудничества</t>
  </si>
  <si>
    <t>Кувейтский Фонд Арабского Экономического Развития (КФАЭР)</t>
  </si>
  <si>
    <t>Экспортно-Кредитный Фонд Дании</t>
  </si>
  <si>
    <t>Международный Валютный Фонд (МВФ)</t>
  </si>
  <si>
    <t>Фонд Международного Развития Организации Стран-Экспортеров Нефти (ОПЕК)</t>
  </si>
  <si>
    <t>Азиатский Банк Развития (АБР)</t>
  </si>
  <si>
    <t>Международная Ассоциация Развития (МАР - группа Всемирного Банка)</t>
  </si>
  <si>
    <t>Исламский Банк Развития (ИБР)</t>
  </si>
  <si>
    <t>Международный Фонд Сельскохозяйственного Развития (МФСР)</t>
  </si>
  <si>
    <t>Северный Фонд Развития (СФР)</t>
  </si>
  <si>
    <t>Европейский Банк Реконструкции и Развития (ЕБРР)</t>
  </si>
  <si>
    <r>
      <t xml:space="preserve">Европейский Банк Реконструкции и Развития (ЕБРР) </t>
    </r>
    <r>
      <rPr>
        <vertAlign val="superscript"/>
        <sz val="8"/>
        <color indexed="8"/>
        <rFont val="Arial"/>
        <family val="2"/>
        <charset val="204"/>
      </rPr>
      <t>2</t>
    </r>
  </si>
  <si>
    <t>Фонд Развития Абу-Даби (ОАЭ)</t>
  </si>
  <si>
    <t>Евразийский Банк Развития (ЕАБР - Антикризисный Фонд)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</si>
  <si>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</si>
  <si>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</si>
  <si>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</si>
  <si>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</si>
  <si>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</si>
  <si>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</si>
  <si>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</si>
  <si>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Европейский Союз</t>
  </si>
  <si>
    <t>Структура государственного внешнего долга КР на 2016 год (в млн. долл. США) *</t>
  </si>
  <si>
    <t>Структура государственного внешнего долга КР ( 1992-2015гг. в тыс. долл. США, с  2016г. в млн. долл. США) *</t>
  </si>
  <si>
    <t>2016 (янв-сен) млн. долл. США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</si>
</sst>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2" formatCode="_(* #,##0_);_(* \(#,##0\);_(* &quot;-&quot;??_);_(@_)"/>
  </numFmts>
  <fonts count="12" x14ac:knownFonts="1">
    <font>
      <sz val="10"/>
      <color indexed="8"/>
      <name val="Arial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vertAlign val="superscript"/>
      <sz val="8"/>
      <color indexed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12"/>
      <name val="Times New Roman"/>
      <family val="1"/>
      <charset val="204"/>
    </font>
    <font>
      <b/>
      <sz val="8"/>
      <color rgb="FFFFFFCC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5" fillId="0" borderId="0" xfId="0" applyFont="1"/>
    <xf numFmtId="182" fontId="3" fillId="0" borderId="0" xfId="0" applyNumberFormat="1" applyFont="1"/>
    <xf numFmtId="0" fontId="3" fillId="0" borderId="0" xfId="0" applyFont="1" applyFill="1"/>
    <xf numFmtId="0" fontId="2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Border="1"/>
    <xf numFmtId="0" fontId="4" fillId="0" borderId="0" xfId="0" applyFont="1" applyFill="1"/>
    <xf numFmtId="0" fontId="5" fillId="0" borderId="0" xfId="0" quotePrefix="1" applyFont="1" applyAlignment="1">
      <alignment horizontal="left"/>
    </xf>
    <xf numFmtId="0" fontId="9" fillId="0" borderId="0" xfId="0" applyFont="1" applyBorder="1"/>
    <xf numFmtId="0" fontId="2" fillId="0" borderId="3" xfId="0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3" fontId="2" fillId="0" borderId="2" xfId="1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3" fontId="3" fillId="0" borderId="2" xfId="1" applyNumberFormat="1" applyFont="1" applyFill="1" applyBorder="1" applyAlignment="1">
      <alignment horizontal="right"/>
    </xf>
    <xf numFmtId="3" fontId="3" fillId="0" borderId="1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0" borderId="2" xfId="1" applyNumberFormat="1" applyFont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3" fontId="4" fillId="0" borderId="1" xfId="1" applyNumberFormat="1" applyFont="1" applyFill="1" applyBorder="1" applyAlignment="1">
      <alignment horizontal="right"/>
    </xf>
    <xf numFmtId="3" fontId="2" fillId="0" borderId="1" xfId="1" applyNumberFormat="1" applyFont="1" applyFill="1" applyBorder="1"/>
    <xf numFmtId="0" fontId="3" fillId="0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3" fillId="0" borderId="0" xfId="0" applyNumberFormat="1" applyFont="1"/>
    <xf numFmtId="0" fontId="3" fillId="2" borderId="0" xfId="0" applyFont="1" applyFill="1"/>
    <xf numFmtId="3" fontId="11" fillId="0" borderId="0" xfId="1" applyNumberFormat="1" applyFont="1" applyFill="1" applyBorder="1" applyAlignment="1">
      <alignment horizontal="right"/>
    </xf>
    <xf numFmtId="43" fontId="3" fillId="0" borderId="1" xfId="1" applyFont="1" applyFill="1" applyBorder="1" applyAlignment="1">
      <alignment horizontal="right"/>
    </xf>
    <xf numFmtId="43" fontId="3" fillId="0" borderId="1" xfId="1" applyFont="1" applyBorder="1" applyAlignment="1">
      <alignment horizontal="right"/>
    </xf>
    <xf numFmtId="43" fontId="3" fillId="0" borderId="2" xfId="1" applyFont="1" applyFill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2" fillId="0" borderId="1" xfId="1" applyFont="1" applyFill="1" applyBorder="1" applyAlignment="1">
      <alignment horizontal="right"/>
    </xf>
    <xf numFmtId="43" fontId="3" fillId="2" borderId="1" xfId="1" applyFont="1" applyFill="1" applyBorder="1" applyAlignment="1">
      <alignment horizontal="right"/>
    </xf>
    <xf numFmtId="43" fontId="3" fillId="2" borderId="2" xfId="1" applyFont="1" applyFill="1" applyBorder="1" applyAlignment="1">
      <alignment horizontal="right"/>
    </xf>
    <xf numFmtId="0" fontId="10" fillId="0" borderId="0" xfId="0" applyFont="1" applyFill="1"/>
    <xf numFmtId="0" fontId="2" fillId="0" borderId="4" xfId="0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0" fontId="2" fillId="0" borderId="9" xfId="0" applyFont="1" applyFill="1" applyBorder="1" applyAlignment="1">
      <alignment horizontal="center" wrapText="1"/>
    </xf>
    <xf numFmtId="3" fontId="8" fillId="0" borderId="10" xfId="0" applyNumberFormat="1" applyFont="1" applyFill="1" applyBorder="1" applyAlignment="1">
      <alignment horizontal="right"/>
    </xf>
    <xf numFmtId="0" fontId="3" fillId="0" borderId="9" xfId="0" applyFont="1" applyFill="1" applyBorder="1" applyAlignment="1">
      <alignment horizontal="justify" vertical="center" wrapText="1"/>
    </xf>
    <xf numFmtId="3" fontId="3" fillId="0" borderId="10" xfId="1" applyNumberFormat="1" applyFont="1" applyFill="1" applyBorder="1" applyAlignment="1">
      <alignment horizontal="right"/>
    </xf>
    <xf numFmtId="0" fontId="3" fillId="0" borderId="7" xfId="0" applyFont="1" applyFill="1" applyBorder="1" applyAlignment="1">
      <alignment horizontal="lef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3" fontId="3" fillId="0" borderId="8" xfId="1" applyNumberFormat="1" applyFont="1" applyBorder="1" applyAlignment="1">
      <alignment horizontal="right"/>
    </xf>
    <xf numFmtId="3" fontId="2" fillId="0" borderId="10" xfId="1" applyNumberFormat="1" applyFont="1" applyBorder="1" applyAlignment="1">
      <alignment horizontal="right"/>
    </xf>
    <xf numFmtId="0" fontId="3" fillId="0" borderId="9" xfId="0" applyFont="1" applyFill="1" applyBorder="1" applyAlignment="1">
      <alignment horizontal="left" wrapText="1"/>
    </xf>
    <xf numFmtId="43" fontId="3" fillId="0" borderId="10" xfId="1" applyFont="1" applyFill="1" applyBorder="1" applyAlignment="1">
      <alignment horizontal="right"/>
    </xf>
    <xf numFmtId="43" fontId="3" fillId="0" borderId="10" xfId="1" applyFont="1" applyBorder="1" applyAlignment="1">
      <alignment horizontal="right"/>
    </xf>
    <xf numFmtId="0" fontId="3" fillId="0" borderId="7" xfId="0" applyFont="1" applyBorder="1"/>
    <xf numFmtId="3" fontId="3" fillId="0" borderId="8" xfId="0" applyNumberFormat="1" applyFont="1" applyBorder="1" applyAlignment="1">
      <alignment horizontal="right"/>
    </xf>
    <xf numFmtId="3" fontId="2" fillId="0" borderId="1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right"/>
    </xf>
    <xf numFmtId="43" fontId="2" fillId="0" borderId="10" xfId="1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 wrapText="1"/>
    </xf>
    <xf numFmtId="3" fontId="2" fillId="0" borderId="12" xfId="1" applyNumberFormat="1" applyFont="1" applyFill="1" applyBorder="1" applyAlignment="1">
      <alignment horizontal="right"/>
    </xf>
    <xf numFmtId="3" fontId="2" fillId="0" borderId="13" xfId="1" applyNumberFormat="1" applyFont="1" applyFill="1" applyBorder="1" applyAlignment="1">
      <alignment horizontal="right"/>
    </xf>
    <xf numFmtId="0" fontId="3" fillId="0" borderId="1" xfId="0" applyFont="1" applyBorder="1"/>
    <xf numFmtId="4" fontId="2" fillId="0" borderId="1" xfId="1" applyNumberFormat="1" applyFont="1" applyFill="1" applyBorder="1"/>
    <xf numFmtId="43" fontId="3" fillId="0" borderId="1" xfId="1" applyFont="1" applyBorder="1"/>
    <xf numFmtId="2" fontId="3" fillId="0" borderId="1" xfId="0" applyNumberFormat="1" applyFont="1" applyBorder="1"/>
    <xf numFmtId="4" fontId="2" fillId="0" borderId="1" xfId="1" applyNumberFormat="1" applyFont="1" applyBorder="1"/>
    <xf numFmtId="4" fontId="3" fillId="0" borderId="1" xfId="1" applyNumberFormat="1" applyFont="1" applyFill="1" applyBorder="1" applyAlignment="1">
      <alignment horizontal="right"/>
    </xf>
    <xf numFmtId="4" fontId="2" fillId="0" borderId="1" xfId="1" applyNumberFormat="1" applyFont="1" applyFill="1" applyBorder="1" applyAlignment="1">
      <alignment horizontal="right"/>
    </xf>
    <xf numFmtId="4" fontId="3" fillId="0" borderId="14" xfId="1" applyNumberFormat="1" applyFont="1" applyFill="1" applyBorder="1" applyAlignment="1">
      <alignment horizontal="right"/>
    </xf>
    <xf numFmtId="4" fontId="3" fillId="0" borderId="3" xfId="0" applyNumberFormat="1" applyFont="1" applyFill="1" applyBorder="1"/>
    <xf numFmtId="4" fontId="3" fillId="0" borderId="1" xfId="0" applyNumberFormat="1" applyFont="1" applyBorder="1"/>
    <xf numFmtId="4" fontId="3" fillId="0" borderId="0" xfId="0" applyNumberFormat="1" applyFont="1"/>
    <xf numFmtId="4" fontId="3" fillId="0" borderId="3" xfId="0" applyNumberFormat="1" applyFont="1" applyBorder="1"/>
    <xf numFmtId="4" fontId="8" fillId="0" borderId="10" xfId="0" applyNumberFormat="1" applyFont="1" applyFill="1" applyBorder="1" applyAlignment="1">
      <alignment horizontal="right"/>
    </xf>
    <xf numFmtId="4" fontId="3" fillId="0" borderId="10" xfId="1" applyNumberFormat="1" applyFont="1" applyFill="1" applyBorder="1" applyAlignment="1">
      <alignment horizontal="right"/>
    </xf>
    <xf numFmtId="4" fontId="3" fillId="0" borderId="8" xfId="1" applyNumberFormat="1" applyFont="1" applyBorder="1" applyAlignment="1">
      <alignment horizontal="right"/>
    </xf>
    <xf numFmtId="4" fontId="2" fillId="0" borderId="10" xfId="1" applyNumberFormat="1" applyFont="1" applyBorder="1" applyAlignment="1">
      <alignment horizontal="right"/>
    </xf>
    <xf numFmtId="4" fontId="3" fillId="0" borderId="10" xfId="1" applyNumberFormat="1" applyFont="1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4" fontId="2" fillId="0" borderId="10" xfId="1" applyNumberFormat="1" applyFont="1" applyFill="1" applyBorder="1" applyAlignment="1">
      <alignment horizontal="right"/>
    </xf>
    <xf numFmtId="4" fontId="2" fillId="0" borderId="13" xfId="1" applyNumberFormat="1" applyFont="1" applyFill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5"/>
  <sheetViews>
    <sheetView view="pageBreakPreview" zoomScale="90" zoomScaleNormal="100" zoomScaleSheetLayoutView="90" workbookViewId="0">
      <pane xSplit="1" topLeftCell="R1" activePane="topRight" state="frozen"/>
      <selection activeCell="A2" sqref="A2"/>
      <selection pane="topRight" activeCell="A57" sqref="A57"/>
    </sheetView>
  </sheetViews>
  <sheetFormatPr defaultRowHeight="11.25" x14ac:dyDescent="0.2"/>
  <cols>
    <col min="1" max="1" width="41.42578125" style="2" customWidth="1"/>
    <col min="2" max="10" width="9.85546875" style="2" hidden="1" customWidth="1"/>
    <col min="11" max="15" width="9.85546875" style="2" customWidth="1"/>
    <col min="16" max="16" width="9.85546875" style="11" customWidth="1"/>
    <col min="17" max="17" width="9.85546875" style="15" customWidth="1"/>
    <col min="18" max="22" width="9.85546875" style="2" customWidth="1"/>
    <col min="23" max="23" width="11.140625" style="2" bestFit="1" customWidth="1"/>
    <col min="24" max="24" width="11.42578125" style="2" customWidth="1"/>
    <col min="25" max="25" width="12.85546875" style="2" bestFit="1" customWidth="1"/>
    <col min="26" max="26" width="12.140625" style="2" bestFit="1" customWidth="1"/>
    <col min="27" max="16384" width="9.140625" style="2"/>
  </cols>
  <sheetData>
    <row r="1" spans="1:26" ht="12.75" x14ac:dyDescent="0.2">
      <c r="A1" s="9" t="s">
        <v>68</v>
      </c>
      <c r="O1" s="10"/>
    </row>
    <row r="2" spans="1:26" ht="12" thickBot="1" x14ac:dyDescent="0.25">
      <c r="O2" s="10"/>
    </row>
    <row r="3" spans="1:26" s="33" customFormat="1" ht="34.5" customHeight="1" x14ac:dyDescent="0.2">
      <c r="A3" s="46" t="s">
        <v>10</v>
      </c>
      <c r="B3" s="47">
        <v>1992</v>
      </c>
      <c r="C3" s="47">
        <v>1993</v>
      </c>
      <c r="D3" s="47">
        <v>1994</v>
      </c>
      <c r="E3" s="47">
        <v>1995</v>
      </c>
      <c r="F3" s="47">
        <v>1996</v>
      </c>
      <c r="G3" s="47">
        <v>1997</v>
      </c>
      <c r="H3" s="47">
        <v>1998</v>
      </c>
      <c r="I3" s="47">
        <v>1999</v>
      </c>
      <c r="J3" s="47">
        <v>2000</v>
      </c>
      <c r="K3" s="47">
        <v>2001</v>
      </c>
      <c r="L3" s="47">
        <v>2002</v>
      </c>
      <c r="M3" s="47">
        <v>2003</v>
      </c>
      <c r="N3" s="47">
        <v>2004</v>
      </c>
      <c r="O3" s="47">
        <v>2005</v>
      </c>
      <c r="P3" s="47">
        <v>2006</v>
      </c>
      <c r="Q3" s="48">
        <v>2007</v>
      </c>
      <c r="R3" s="48">
        <v>2008</v>
      </c>
      <c r="S3" s="48">
        <v>2009</v>
      </c>
      <c r="T3" s="48">
        <v>2010</v>
      </c>
      <c r="U3" s="48">
        <v>2011</v>
      </c>
      <c r="V3" s="48">
        <v>2012</v>
      </c>
      <c r="W3" s="48">
        <v>2013</v>
      </c>
      <c r="X3" s="48">
        <v>2014</v>
      </c>
      <c r="Y3" s="49">
        <v>2015</v>
      </c>
      <c r="Z3" s="49" t="s">
        <v>69</v>
      </c>
    </row>
    <row r="4" spans="1:26" x14ac:dyDescent="0.2">
      <c r="A4" s="50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52"/>
      <c r="S4" s="53"/>
      <c r="T4" s="53"/>
      <c r="U4" s="53"/>
      <c r="V4" s="53"/>
      <c r="W4" s="53"/>
      <c r="X4" s="53"/>
      <c r="Y4" s="54"/>
      <c r="Z4" s="54"/>
    </row>
    <row r="5" spans="1:26" x14ac:dyDescent="0.2">
      <c r="A5" s="55" t="s">
        <v>11</v>
      </c>
      <c r="B5" s="19">
        <f>SUM(B6:B11)</f>
        <v>4968</v>
      </c>
      <c r="C5" s="19">
        <f>SUM(C6:C11)</f>
        <v>4968</v>
      </c>
      <c r="D5" s="19">
        <f>SUM(D6:D11)</f>
        <v>45832</v>
      </c>
      <c r="E5" s="19">
        <f>SUM(E6:E11)</f>
        <v>81901</v>
      </c>
      <c r="F5" s="19">
        <f>SUM(F6:F11)</f>
        <v>105207</v>
      </c>
      <c r="G5" s="19">
        <f t="shared" ref="G5:N5" si="0">SUM(G6:G11)</f>
        <v>100193</v>
      </c>
      <c r="H5" s="19">
        <f t="shared" si="0"/>
        <v>135314</v>
      </c>
      <c r="I5" s="19">
        <f t="shared" si="0"/>
        <v>211018</v>
      </c>
      <c r="J5" s="19">
        <f t="shared" si="0"/>
        <v>228192</v>
      </c>
      <c r="K5" s="19">
        <f t="shared" si="0"/>
        <v>222720</v>
      </c>
      <c r="L5" s="19">
        <f t="shared" si="0"/>
        <v>262595</v>
      </c>
      <c r="M5" s="19">
        <f t="shared" si="0"/>
        <v>312888</v>
      </c>
      <c r="N5" s="19">
        <f t="shared" si="0"/>
        <v>338395</v>
      </c>
      <c r="O5" s="19">
        <f>SUM(O6:O11)</f>
        <v>314016</v>
      </c>
      <c r="P5" s="20">
        <f>SUM(P6:P11)</f>
        <v>334186</v>
      </c>
      <c r="Q5" s="21">
        <f>SUM(Q6:Q11)</f>
        <v>356207</v>
      </c>
      <c r="R5" s="21">
        <f>SUM(R6:R11)</f>
        <v>414567</v>
      </c>
      <c r="S5" s="21">
        <f>SUM(S6:S14)</f>
        <v>756621</v>
      </c>
      <c r="T5" s="21">
        <f>SUM(T6:T14)</f>
        <v>894861</v>
      </c>
      <c r="U5" s="21">
        <f>SUM(U6:U14)</f>
        <v>1032190.105</v>
      </c>
      <c r="V5" s="21">
        <f>SUM(V6:V14)</f>
        <v>1264384.7</v>
      </c>
      <c r="W5" s="21">
        <f>SUM(W6:W15)</f>
        <v>1517662</v>
      </c>
      <c r="X5" s="21">
        <f>SUM(X6:X15)</f>
        <v>1868054</v>
      </c>
      <c r="Y5" s="56">
        <f>SUM(Y6:Y15)</f>
        <v>2060478.0730000001</v>
      </c>
      <c r="Z5" s="89">
        <f>SUM(Z6:Z15)</f>
        <v>2203.6829889999995</v>
      </c>
    </row>
    <row r="6" spans="1:26" x14ac:dyDescent="0.2">
      <c r="A6" s="57" t="s">
        <v>15</v>
      </c>
      <c r="B6" s="22">
        <v>4968</v>
      </c>
      <c r="C6" s="22">
        <v>4968</v>
      </c>
      <c r="D6" s="22">
        <v>4968</v>
      </c>
      <c r="E6" s="22">
        <v>4968</v>
      </c>
      <c r="F6" s="22">
        <v>4576</v>
      </c>
      <c r="G6" s="22">
        <v>3432</v>
      </c>
      <c r="H6" s="22">
        <v>2288</v>
      </c>
      <c r="I6" s="22">
        <v>1144</v>
      </c>
      <c r="J6" s="38">
        <v>0</v>
      </c>
      <c r="K6" s="22">
        <v>6027</v>
      </c>
      <c r="L6" s="22">
        <v>10288</v>
      </c>
      <c r="M6" s="22">
        <v>13420</v>
      </c>
      <c r="N6" s="22">
        <v>13633</v>
      </c>
      <c r="O6" s="22">
        <v>13935</v>
      </c>
      <c r="P6" s="23">
        <v>14402</v>
      </c>
      <c r="Q6" s="22">
        <v>8560</v>
      </c>
      <c r="R6" s="22">
        <v>9139</v>
      </c>
      <c r="S6" s="22">
        <v>46788</v>
      </c>
      <c r="T6" s="22">
        <v>150947</v>
      </c>
      <c r="U6" s="22">
        <v>272629</v>
      </c>
      <c r="V6" s="22">
        <v>527470</v>
      </c>
      <c r="W6" s="22">
        <v>758433</v>
      </c>
      <c r="X6" s="22">
        <v>1115893</v>
      </c>
      <c r="Y6" s="58">
        <v>1296396.5</v>
      </c>
      <c r="Z6" s="90">
        <v>1432.6279999999999</v>
      </c>
    </row>
    <row r="7" spans="1:26" x14ac:dyDescent="0.2">
      <c r="A7" s="57" t="s">
        <v>0</v>
      </c>
      <c r="B7" s="38">
        <v>0</v>
      </c>
      <c r="C7" s="38">
        <v>0</v>
      </c>
      <c r="D7" s="38">
        <v>0</v>
      </c>
      <c r="E7" s="38">
        <v>0</v>
      </c>
      <c r="F7" s="38">
        <v>0</v>
      </c>
      <c r="G7" s="22">
        <v>1007</v>
      </c>
      <c r="H7" s="22">
        <v>4431</v>
      </c>
      <c r="I7" s="22">
        <v>3865</v>
      </c>
      <c r="J7" s="22">
        <v>3546</v>
      </c>
      <c r="K7" s="22">
        <v>3365</v>
      </c>
      <c r="L7" s="22">
        <v>4081</v>
      </c>
      <c r="M7" s="22">
        <v>5129</v>
      </c>
      <c r="N7" s="22">
        <v>5684</v>
      </c>
      <c r="O7" s="22">
        <v>5026</v>
      </c>
      <c r="P7" s="23">
        <v>5700</v>
      </c>
      <c r="Q7" s="22">
        <v>6460</v>
      </c>
      <c r="R7" s="22">
        <v>6185</v>
      </c>
      <c r="S7" s="22">
        <v>6402</v>
      </c>
      <c r="T7" s="22">
        <v>5926</v>
      </c>
      <c r="U7" s="22">
        <v>5774</v>
      </c>
      <c r="V7" s="22">
        <v>5882</v>
      </c>
      <c r="W7" s="22">
        <v>6147</v>
      </c>
      <c r="X7" s="22">
        <v>5411</v>
      </c>
      <c r="Y7" s="58">
        <v>4848</v>
      </c>
      <c r="Z7" s="90">
        <v>4.9630000000000001</v>
      </c>
    </row>
    <row r="8" spans="1:26" x14ac:dyDescent="0.2">
      <c r="A8" s="57" t="s">
        <v>1</v>
      </c>
      <c r="B8" s="38">
        <v>0</v>
      </c>
      <c r="C8" s="38">
        <v>0</v>
      </c>
      <c r="D8" s="22">
        <v>40452</v>
      </c>
      <c r="E8" s="22">
        <v>65921</v>
      </c>
      <c r="F8" s="22">
        <v>83756</v>
      </c>
      <c r="G8" s="22">
        <v>76793</v>
      </c>
      <c r="H8" s="22">
        <v>105319</v>
      </c>
      <c r="I8" s="22">
        <v>169747</v>
      </c>
      <c r="J8" s="22">
        <v>183555</v>
      </c>
      <c r="K8" s="22">
        <v>171707</v>
      </c>
      <c r="L8" s="22">
        <v>197037</v>
      </c>
      <c r="M8" s="22">
        <v>230708</v>
      </c>
      <c r="N8" s="22">
        <v>248185</v>
      </c>
      <c r="O8" s="22">
        <v>225245</v>
      </c>
      <c r="P8" s="23">
        <v>227763</v>
      </c>
      <c r="Q8" s="22">
        <v>238495</v>
      </c>
      <c r="R8" s="22">
        <v>303084</v>
      </c>
      <c r="S8" s="22">
        <v>303469</v>
      </c>
      <c r="T8" s="22">
        <v>341408</v>
      </c>
      <c r="U8" s="22">
        <v>357383</v>
      </c>
      <c r="V8" s="22">
        <v>320565</v>
      </c>
      <c r="W8" s="22">
        <v>263121</v>
      </c>
      <c r="X8" s="22">
        <v>229393</v>
      </c>
      <c r="Y8" s="58">
        <v>229016</v>
      </c>
      <c r="Z8" s="90">
        <v>272.85899999999998</v>
      </c>
    </row>
    <row r="9" spans="1:26" x14ac:dyDescent="0.2">
      <c r="A9" s="57" t="s">
        <v>2</v>
      </c>
      <c r="B9" s="38">
        <v>0</v>
      </c>
      <c r="C9" s="38">
        <v>0</v>
      </c>
      <c r="D9" s="22">
        <v>412</v>
      </c>
      <c r="E9" s="22">
        <v>11012</v>
      </c>
      <c r="F9" s="22">
        <v>16875</v>
      </c>
      <c r="G9" s="22">
        <v>18961</v>
      </c>
      <c r="H9" s="22">
        <v>22882</v>
      </c>
      <c r="I9" s="22">
        <v>21228</v>
      </c>
      <c r="J9" s="22">
        <v>20012</v>
      </c>
      <c r="K9" s="22">
        <v>19784</v>
      </c>
      <c r="L9" s="22">
        <v>24314</v>
      </c>
      <c r="M9" s="22">
        <v>33916</v>
      </c>
      <c r="N9" s="22">
        <v>38817</v>
      </c>
      <c r="O9" s="22">
        <v>37426</v>
      </c>
      <c r="P9" s="23">
        <v>52085</v>
      </c>
      <c r="Q9" s="22">
        <v>67716</v>
      </c>
      <c r="R9" s="22">
        <v>65993</v>
      </c>
      <c r="S9" s="22">
        <v>67771</v>
      </c>
      <c r="T9" s="22">
        <v>65528</v>
      </c>
      <c r="U9" s="22">
        <v>68262</v>
      </c>
      <c r="V9" s="22">
        <v>73674</v>
      </c>
      <c r="W9" s="22">
        <v>90443</v>
      </c>
      <c r="X9" s="22">
        <v>95528</v>
      </c>
      <c r="Y9" s="58">
        <v>94021</v>
      </c>
      <c r="Z9" s="90">
        <v>84.421676000000005</v>
      </c>
    </row>
    <row r="10" spans="1:26" x14ac:dyDescent="0.2">
      <c r="A10" s="57" t="s">
        <v>16</v>
      </c>
      <c r="B10" s="38">
        <v>0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22">
        <v>13580</v>
      </c>
      <c r="J10" s="22">
        <v>13272</v>
      </c>
      <c r="K10" s="22">
        <v>12346</v>
      </c>
      <c r="L10" s="22">
        <v>13864</v>
      </c>
      <c r="M10" s="22">
        <v>14185</v>
      </c>
      <c r="N10" s="22">
        <v>16505</v>
      </c>
      <c r="O10" s="22">
        <v>16770</v>
      </c>
      <c r="P10" s="23">
        <v>18394</v>
      </c>
      <c r="Q10" s="22">
        <v>18211</v>
      </c>
      <c r="R10" s="22">
        <v>13580</v>
      </c>
      <c r="S10" s="22">
        <v>14662</v>
      </c>
      <c r="T10" s="22">
        <v>14924</v>
      </c>
      <c r="U10" s="22">
        <v>14827</v>
      </c>
      <c r="V10" s="22">
        <v>15947</v>
      </c>
      <c r="W10" s="22">
        <v>17373</v>
      </c>
      <c r="X10" s="22">
        <v>16664</v>
      </c>
      <c r="Y10" s="58">
        <v>15615</v>
      </c>
      <c r="Z10" s="90">
        <v>16.670999999999999</v>
      </c>
    </row>
    <row r="11" spans="1:26" ht="22.5" x14ac:dyDescent="0.2">
      <c r="A11" s="57" t="s">
        <v>46</v>
      </c>
      <c r="B11" s="38">
        <v>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22">
        <v>394</v>
      </c>
      <c r="I11" s="22">
        <v>1454</v>
      </c>
      <c r="J11" s="22">
        <v>7807</v>
      </c>
      <c r="K11" s="22">
        <v>9491</v>
      </c>
      <c r="L11" s="22">
        <v>13011</v>
      </c>
      <c r="M11" s="22">
        <v>15530</v>
      </c>
      <c r="N11" s="22">
        <v>15571</v>
      </c>
      <c r="O11" s="22">
        <v>15614</v>
      </c>
      <c r="P11" s="23">
        <v>15842</v>
      </c>
      <c r="Q11" s="22">
        <v>16765</v>
      </c>
      <c r="R11" s="22">
        <v>16586</v>
      </c>
      <c r="S11" s="22">
        <v>17529</v>
      </c>
      <c r="T11" s="22">
        <v>16128</v>
      </c>
      <c r="U11" s="22">
        <v>13315.105</v>
      </c>
      <c r="V11" s="22">
        <v>10664.7</v>
      </c>
      <c r="W11" s="22">
        <v>9261</v>
      </c>
      <c r="X11" s="22">
        <v>8647</v>
      </c>
      <c r="Y11" s="58">
        <v>9732.5730000000003</v>
      </c>
      <c r="Z11" s="90">
        <v>7.4593129999999999</v>
      </c>
    </row>
    <row r="12" spans="1:26" x14ac:dyDescent="0.2">
      <c r="A12" s="57" t="s">
        <v>7</v>
      </c>
      <c r="B12" s="38">
        <v>0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8">
        <v>0</v>
      </c>
      <c r="P12" s="40">
        <v>0</v>
      </c>
      <c r="Q12" s="38">
        <v>0</v>
      </c>
      <c r="R12" s="38">
        <v>0</v>
      </c>
      <c r="S12" s="22">
        <v>300000</v>
      </c>
      <c r="T12" s="22">
        <v>300000</v>
      </c>
      <c r="U12" s="22">
        <v>300000</v>
      </c>
      <c r="V12" s="22">
        <v>300000</v>
      </c>
      <c r="W12" s="22">
        <v>300000</v>
      </c>
      <c r="X12" s="22">
        <v>300000</v>
      </c>
      <c r="Y12" s="58">
        <v>300000</v>
      </c>
      <c r="Z12" s="90">
        <v>270</v>
      </c>
    </row>
    <row r="13" spans="1:26" x14ac:dyDescent="0.2">
      <c r="A13" s="57" t="s">
        <v>43</v>
      </c>
      <c r="B13" s="38">
        <v>0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38">
        <v>0</v>
      </c>
      <c r="U13" s="38">
        <v>0</v>
      </c>
      <c r="V13" s="22">
        <v>182</v>
      </c>
      <c r="W13" s="22">
        <v>1277</v>
      </c>
      <c r="X13" s="22">
        <v>3870</v>
      </c>
      <c r="Y13" s="58">
        <v>7426</v>
      </c>
      <c r="Z13" s="90">
        <v>9.8650000000000002</v>
      </c>
    </row>
    <row r="14" spans="1:26" x14ac:dyDescent="0.2">
      <c r="A14" s="57" t="s">
        <v>44</v>
      </c>
      <c r="B14" s="39">
        <v>0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8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22">
        <v>10000</v>
      </c>
      <c r="W14" s="22">
        <v>70548</v>
      </c>
      <c r="X14" s="22">
        <v>90000</v>
      </c>
      <c r="Y14" s="58">
        <v>97000</v>
      </c>
      <c r="Z14" s="90">
        <v>97</v>
      </c>
    </row>
    <row r="15" spans="1:26" x14ac:dyDescent="0.2">
      <c r="A15" s="57" t="s">
        <v>57</v>
      </c>
      <c r="B15" s="24"/>
      <c r="C15" s="24"/>
      <c r="D15" s="24"/>
      <c r="E15" s="24"/>
      <c r="F15" s="24"/>
      <c r="G15" s="24"/>
      <c r="H15" s="24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>
        <v>1059</v>
      </c>
      <c r="X15" s="22">
        <v>2648</v>
      </c>
      <c r="Y15" s="58">
        <v>6423</v>
      </c>
      <c r="Z15" s="90">
        <v>7.8159999999999998</v>
      </c>
    </row>
    <row r="16" spans="1:26" x14ac:dyDescent="0.2">
      <c r="A16" s="5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60"/>
      <c r="P16" s="61"/>
      <c r="Q16" s="62"/>
      <c r="R16" s="62"/>
      <c r="S16" s="63"/>
      <c r="T16" s="63"/>
      <c r="U16" s="63"/>
      <c r="V16" s="63"/>
      <c r="W16" s="63"/>
      <c r="X16" s="63"/>
      <c r="Y16" s="64"/>
      <c r="Z16" s="64"/>
    </row>
    <row r="17" spans="1:26" x14ac:dyDescent="0.2">
      <c r="A17" s="55" t="s">
        <v>41</v>
      </c>
      <c r="B17" s="41">
        <f>SUM(B18:B27)</f>
        <v>0</v>
      </c>
      <c r="C17" s="25">
        <f>SUM(C18:C27)</f>
        <v>34562</v>
      </c>
      <c r="D17" s="25">
        <f t="shared" ref="D17:V17" si="1">SUM(D18:D27)</f>
        <v>55547</v>
      </c>
      <c r="E17" s="25">
        <f t="shared" si="1"/>
        <v>42370</v>
      </c>
      <c r="F17" s="25">
        <f t="shared" si="1"/>
        <v>163838</v>
      </c>
      <c r="G17" s="25">
        <f t="shared" si="1"/>
        <v>169937</v>
      </c>
      <c r="H17" s="25">
        <f t="shared" si="1"/>
        <v>212584</v>
      </c>
      <c r="I17" s="25">
        <f t="shared" si="1"/>
        <v>213692</v>
      </c>
      <c r="J17" s="25">
        <f t="shared" si="1"/>
        <v>234966</v>
      </c>
      <c r="K17" s="25">
        <f t="shared" si="1"/>
        <v>237288</v>
      </c>
      <c r="L17" s="25">
        <f t="shared" si="1"/>
        <v>243011</v>
      </c>
      <c r="M17" s="25">
        <f t="shared" si="1"/>
        <v>253598</v>
      </c>
      <c r="N17" s="25">
        <f t="shared" si="1"/>
        <v>262034</v>
      </c>
      <c r="O17" s="25">
        <f t="shared" si="1"/>
        <v>260841</v>
      </c>
      <c r="P17" s="25">
        <f t="shared" si="1"/>
        <v>261666</v>
      </c>
      <c r="Q17" s="25">
        <f t="shared" si="1"/>
        <v>263382</v>
      </c>
      <c r="R17" s="25">
        <f t="shared" si="1"/>
        <v>259594</v>
      </c>
      <c r="S17" s="25">
        <f t="shared" si="1"/>
        <v>254237</v>
      </c>
      <c r="T17" s="25">
        <f t="shared" si="1"/>
        <v>254009</v>
      </c>
      <c r="U17" s="25">
        <f t="shared" si="1"/>
        <v>250543</v>
      </c>
      <c r="V17" s="25">
        <f t="shared" si="1"/>
        <v>199967</v>
      </c>
      <c r="W17" s="25">
        <f>SUM(W18:W27)</f>
        <v>11224</v>
      </c>
      <c r="X17" s="25">
        <f>SUM(X18:X27)</f>
        <v>10148</v>
      </c>
      <c r="Y17" s="65">
        <f>SUM(Y18:Y27)</f>
        <v>9267</v>
      </c>
      <c r="Z17" s="92">
        <f>SUM(Z18:Z27)</f>
        <v>9.1929999999999996</v>
      </c>
    </row>
    <row r="18" spans="1:26" hidden="1" x14ac:dyDescent="0.2">
      <c r="A18" s="66" t="s">
        <v>42</v>
      </c>
      <c r="B18" s="38">
        <v>0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22">
        <v>138</v>
      </c>
      <c r="V18" s="22">
        <v>69</v>
      </c>
      <c r="W18" s="38">
        <v>0</v>
      </c>
      <c r="X18" s="38">
        <v>0</v>
      </c>
      <c r="Y18" s="67">
        <v>0</v>
      </c>
      <c r="Z18" s="90">
        <v>0</v>
      </c>
    </row>
    <row r="19" spans="1:26" x14ac:dyDescent="0.2">
      <c r="A19" s="57" t="s">
        <v>3</v>
      </c>
      <c r="B19" s="38">
        <v>0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22">
        <v>1108</v>
      </c>
      <c r="J19" s="22">
        <v>5236</v>
      </c>
      <c r="K19" s="22">
        <v>6458</v>
      </c>
      <c r="L19" s="22">
        <v>5819</v>
      </c>
      <c r="M19" s="22">
        <v>5845</v>
      </c>
      <c r="N19" s="22">
        <v>5885</v>
      </c>
      <c r="O19" s="22">
        <v>3002</v>
      </c>
      <c r="P19" s="23">
        <v>3152</v>
      </c>
      <c r="Q19" s="22">
        <v>3274</v>
      </c>
      <c r="R19" s="22">
        <v>3435</v>
      </c>
      <c r="S19" s="22">
        <v>3348</v>
      </c>
      <c r="T19" s="22">
        <v>3348</v>
      </c>
      <c r="U19" s="22">
        <v>3348</v>
      </c>
      <c r="V19" s="22">
        <v>3338</v>
      </c>
      <c r="W19" s="22">
        <v>3310</v>
      </c>
      <c r="X19" s="22">
        <v>3267</v>
      </c>
      <c r="Y19" s="58">
        <v>3208</v>
      </c>
      <c r="Z19" s="90">
        <v>3.1309999999999998</v>
      </c>
    </row>
    <row r="20" spans="1:26" ht="22.5" x14ac:dyDescent="0.2">
      <c r="A20" s="57" t="s">
        <v>4</v>
      </c>
      <c r="B20" s="38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22">
        <v>463</v>
      </c>
      <c r="L20" s="22">
        <v>2187</v>
      </c>
      <c r="M20" s="22">
        <v>4963</v>
      </c>
      <c r="N20" s="22">
        <v>6715</v>
      </c>
      <c r="O20" s="22">
        <v>4207</v>
      </c>
      <c r="P20" s="23">
        <v>9111</v>
      </c>
      <c r="Q20" s="22">
        <v>9668</v>
      </c>
      <c r="R20" s="22">
        <v>8663</v>
      </c>
      <c r="S20" s="22">
        <v>7521</v>
      </c>
      <c r="T20" s="22">
        <v>7565</v>
      </c>
      <c r="U20" s="22">
        <v>7515</v>
      </c>
      <c r="V20" s="22">
        <v>7635</v>
      </c>
      <c r="W20" s="22">
        <v>7914</v>
      </c>
      <c r="X20" s="22">
        <v>6881</v>
      </c>
      <c r="Y20" s="58">
        <v>6059</v>
      </c>
      <c r="Z20" s="90">
        <v>6.0620000000000003</v>
      </c>
    </row>
    <row r="21" spans="1:26" hidden="1" x14ac:dyDescent="0.2">
      <c r="A21" s="57" t="s">
        <v>5</v>
      </c>
      <c r="B21" s="38">
        <v>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22">
        <v>2768</v>
      </c>
      <c r="I21" s="22">
        <v>2768</v>
      </c>
      <c r="J21" s="22">
        <v>1227</v>
      </c>
      <c r="K21" s="22">
        <v>967</v>
      </c>
      <c r="L21" s="22">
        <v>967</v>
      </c>
      <c r="M21" s="22">
        <v>967</v>
      </c>
      <c r="N21" s="22">
        <v>1024</v>
      </c>
      <c r="O21" s="22">
        <v>1024</v>
      </c>
      <c r="P21" s="23">
        <v>1024</v>
      </c>
      <c r="Q21" s="22">
        <v>1024</v>
      </c>
      <c r="R21" s="22">
        <v>1024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68">
        <v>0</v>
      </c>
      <c r="Z21" s="93">
        <v>0</v>
      </c>
    </row>
    <row r="22" spans="1:26" hidden="1" x14ac:dyDescent="0.2">
      <c r="A22" s="57" t="s">
        <v>18</v>
      </c>
      <c r="B22" s="38">
        <v>0</v>
      </c>
      <c r="C22" s="22">
        <v>31500</v>
      </c>
      <c r="D22" s="22">
        <v>31500</v>
      </c>
      <c r="E22" s="22">
        <v>26501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40">
        <v>0</v>
      </c>
      <c r="Q22" s="38">
        <v>0</v>
      </c>
      <c r="R22" s="38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68">
        <v>0</v>
      </c>
      <c r="Z22" s="93">
        <v>0</v>
      </c>
    </row>
    <row r="23" spans="1:26" hidden="1" x14ac:dyDescent="0.2">
      <c r="A23" s="57" t="s">
        <v>6</v>
      </c>
      <c r="B23" s="38">
        <v>0</v>
      </c>
      <c r="C23" s="38">
        <v>0</v>
      </c>
      <c r="D23" s="22">
        <v>4000</v>
      </c>
      <c r="E23" s="22">
        <v>4000</v>
      </c>
      <c r="F23" s="22">
        <v>6967</v>
      </c>
      <c r="G23" s="22">
        <v>10000</v>
      </c>
      <c r="H23" s="22">
        <v>9994</v>
      </c>
      <c r="I23" s="22">
        <v>9994</v>
      </c>
      <c r="J23" s="22">
        <v>8900</v>
      </c>
      <c r="K23" s="22">
        <v>8400</v>
      </c>
      <c r="L23" s="22">
        <v>8400</v>
      </c>
      <c r="M23" s="22">
        <v>8400</v>
      </c>
      <c r="N23" s="22">
        <v>9214</v>
      </c>
      <c r="O23" s="22">
        <v>9214</v>
      </c>
      <c r="P23" s="40">
        <v>0</v>
      </c>
      <c r="Q23" s="38">
        <v>0</v>
      </c>
      <c r="R23" s="38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68">
        <v>0</v>
      </c>
      <c r="Z23" s="93">
        <v>0</v>
      </c>
    </row>
    <row r="24" spans="1:26" hidden="1" x14ac:dyDescent="0.2">
      <c r="A24" s="57" t="s">
        <v>19</v>
      </c>
      <c r="B24" s="38">
        <v>0</v>
      </c>
      <c r="C24" s="38">
        <v>0</v>
      </c>
      <c r="D24" s="22">
        <v>4222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40">
        <v>0</v>
      </c>
      <c r="Q24" s="38">
        <v>0</v>
      </c>
      <c r="R24" s="38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68">
        <v>0</v>
      </c>
      <c r="Z24" s="93">
        <v>0</v>
      </c>
    </row>
    <row r="25" spans="1:26" hidden="1" x14ac:dyDescent="0.2">
      <c r="A25" s="57" t="s">
        <v>7</v>
      </c>
      <c r="B25" s="38">
        <v>0</v>
      </c>
      <c r="C25" s="38">
        <v>0</v>
      </c>
      <c r="D25" s="38">
        <v>0</v>
      </c>
      <c r="E25" s="38">
        <v>0</v>
      </c>
      <c r="F25" s="22">
        <v>132693</v>
      </c>
      <c r="G25" s="22">
        <v>138726</v>
      </c>
      <c r="H25" s="22">
        <v>145064</v>
      </c>
      <c r="I25" s="22">
        <v>145064</v>
      </c>
      <c r="J25" s="22">
        <v>166221</v>
      </c>
      <c r="K25" s="22">
        <v>166421</v>
      </c>
      <c r="L25" s="22">
        <v>171099</v>
      </c>
      <c r="M25" s="22">
        <v>176196</v>
      </c>
      <c r="N25" s="22">
        <v>181817</v>
      </c>
      <c r="O25" s="22">
        <v>186015</v>
      </c>
      <c r="P25" s="23">
        <v>188859</v>
      </c>
      <c r="Q25" s="22">
        <v>191514</v>
      </c>
      <c r="R25" s="22">
        <v>193561</v>
      </c>
      <c r="S25" s="22">
        <v>193561</v>
      </c>
      <c r="T25" s="22">
        <v>193561</v>
      </c>
      <c r="U25" s="22">
        <v>190316</v>
      </c>
      <c r="V25" s="22">
        <v>188925</v>
      </c>
      <c r="W25" s="38">
        <v>0</v>
      </c>
      <c r="X25" s="38">
        <v>0</v>
      </c>
      <c r="Y25" s="67">
        <v>0</v>
      </c>
      <c r="Z25" s="90">
        <v>0</v>
      </c>
    </row>
    <row r="26" spans="1:26" hidden="1" x14ac:dyDescent="0.2">
      <c r="A26" s="57" t="s">
        <v>17</v>
      </c>
      <c r="B26" s="38">
        <v>0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22">
        <v>41003</v>
      </c>
      <c r="I26" s="22">
        <v>41003</v>
      </c>
      <c r="J26" s="22">
        <v>41003</v>
      </c>
      <c r="K26" s="22">
        <v>43575</v>
      </c>
      <c r="L26" s="22">
        <v>44911</v>
      </c>
      <c r="M26" s="22">
        <v>45813</v>
      </c>
      <c r="N26" s="22">
        <v>46267</v>
      </c>
      <c r="O26" s="22">
        <v>46267</v>
      </c>
      <c r="P26" s="23">
        <v>48408</v>
      </c>
      <c r="Q26" s="22">
        <v>49321</v>
      </c>
      <c r="R26" s="22">
        <v>50051</v>
      </c>
      <c r="S26" s="22">
        <v>49807</v>
      </c>
      <c r="T26" s="22">
        <v>49535</v>
      </c>
      <c r="U26" s="22">
        <v>49226</v>
      </c>
      <c r="V26" s="38">
        <v>0</v>
      </c>
      <c r="W26" s="38">
        <v>0</v>
      </c>
      <c r="X26" s="38">
        <v>0</v>
      </c>
      <c r="Y26" s="67">
        <v>0</v>
      </c>
      <c r="Z26" s="90">
        <v>0</v>
      </c>
    </row>
    <row r="27" spans="1:26" hidden="1" x14ac:dyDescent="0.2">
      <c r="A27" s="57" t="s">
        <v>8</v>
      </c>
      <c r="B27" s="38">
        <v>0</v>
      </c>
      <c r="C27" s="22">
        <v>3062</v>
      </c>
      <c r="D27" s="22">
        <v>15825</v>
      </c>
      <c r="E27" s="22">
        <v>11869</v>
      </c>
      <c r="F27" s="22">
        <v>24178</v>
      </c>
      <c r="G27" s="22">
        <v>21211</v>
      </c>
      <c r="H27" s="22">
        <v>13755</v>
      </c>
      <c r="I27" s="22">
        <v>13755</v>
      </c>
      <c r="J27" s="22">
        <v>12379</v>
      </c>
      <c r="K27" s="22">
        <v>11004</v>
      </c>
      <c r="L27" s="22">
        <v>9628</v>
      </c>
      <c r="M27" s="22">
        <v>11414</v>
      </c>
      <c r="N27" s="22">
        <v>11112</v>
      </c>
      <c r="O27" s="22">
        <v>11112</v>
      </c>
      <c r="P27" s="23">
        <v>11112</v>
      </c>
      <c r="Q27" s="22">
        <v>8581</v>
      </c>
      <c r="R27" s="22">
        <v>2860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68">
        <v>0</v>
      </c>
      <c r="Z27" s="93">
        <v>0</v>
      </c>
    </row>
    <row r="28" spans="1:26" x14ac:dyDescent="0.2">
      <c r="A28" s="6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60"/>
      <c r="P28" s="61"/>
      <c r="Q28" s="62"/>
      <c r="R28" s="62"/>
      <c r="S28" s="60"/>
      <c r="T28" s="60"/>
      <c r="U28" s="60"/>
      <c r="V28" s="60"/>
      <c r="W28" s="60"/>
      <c r="X28" s="60"/>
      <c r="Y28" s="70"/>
      <c r="Z28" s="94"/>
    </row>
    <row r="29" spans="1:26" x14ac:dyDescent="0.2">
      <c r="A29" s="55" t="s">
        <v>9</v>
      </c>
      <c r="B29" s="41">
        <f>SUM(B30:B38)</f>
        <v>0</v>
      </c>
      <c r="C29" s="25">
        <f>SUM(C30:C38)</f>
        <v>83380</v>
      </c>
      <c r="D29" s="25">
        <f>SUM(D30:D38)</f>
        <v>160337</v>
      </c>
      <c r="E29" s="25">
        <f>SUM(E30:E38)</f>
        <v>298499</v>
      </c>
      <c r="F29" s="25">
        <f>SUM(F30:F38)</f>
        <v>395009</v>
      </c>
      <c r="G29" s="25">
        <f t="shared" ref="G29:N29" si="2">SUM(G30:G38)</f>
        <v>525803</v>
      </c>
      <c r="H29" s="25">
        <f t="shared" si="2"/>
        <v>664079</v>
      </c>
      <c r="I29" s="25">
        <f t="shared" si="2"/>
        <v>779266</v>
      </c>
      <c r="J29" s="25">
        <f t="shared" si="2"/>
        <v>828178</v>
      </c>
      <c r="K29" s="25">
        <f t="shared" si="2"/>
        <v>886084</v>
      </c>
      <c r="L29" s="25">
        <f t="shared" si="2"/>
        <v>1013230</v>
      </c>
      <c r="M29" s="25">
        <f t="shared" si="2"/>
        <v>1177125</v>
      </c>
      <c r="N29" s="25">
        <f t="shared" si="2"/>
        <v>1306740</v>
      </c>
      <c r="O29" s="25">
        <f t="shared" ref="O29:T29" si="3">SUM(O30:O38)</f>
        <v>1279646</v>
      </c>
      <c r="P29" s="26">
        <f t="shared" si="3"/>
        <v>1365318</v>
      </c>
      <c r="Q29" s="25">
        <f t="shared" si="3"/>
        <v>1444937</v>
      </c>
      <c r="R29" s="25">
        <f t="shared" si="3"/>
        <v>1446191</v>
      </c>
      <c r="S29" s="25">
        <f t="shared" si="3"/>
        <v>1461758</v>
      </c>
      <c r="T29" s="25">
        <f t="shared" si="3"/>
        <v>1461021</v>
      </c>
      <c r="U29" s="25">
        <f t="shared" ref="U29:Z29" si="4">SUM(U30:U38)</f>
        <v>1503922</v>
      </c>
      <c r="V29" s="25">
        <f t="shared" si="4"/>
        <v>1537867</v>
      </c>
      <c r="W29" s="25">
        <f t="shared" si="4"/>
        <v>1589813</v>
      </c>
      <c r="X29" s="25">
        <f t="shared" si="4"/>
        <v>1518255</v>
      </c>
      <c r="Y29" s="65">
        <f t="shared" si="4"/>
        <v>1490394</v>
      </c>
      <c r="Z29" s="92">
        <f t="shared" si="4"/>
        <v>1508.241</v>
      </c>
    </row>
    <row r="30" spans="1:26" x14ac:dyDescent="0.2">
      <c r="A30" s="57" t="s">
        <v>48</v>
      </c>
      <c r="B30" s="38">
        <v>0</v>
      </c>
      <c r="C30" s="22">
        <v>60723</v>
      </c>
      <c r="D30" s="22">
        <v>100579</v>
      </c>
      <c r="E30" s="22">
        <v>124454</v>
      </c>
      <c r="F30" s="22">
        <v>139386</v>
      </c>
      <c r="G30" s="22">
        <v>165633</v>
      </c>
      <c r="H30" s="22">
        <v>174726</v>
      </c>
      <c r="I30" s="22">
        <v>190590</v>
      </c>
      <c r="J30" s="22">
        <v>187941</v>
      </c>
      <c r="K30" s="22">
        <v>179013</v>
      </c>
      <c r="L30" s="22">
        <v>183996</v>
      </c>
      <c r="M30" s="22">
        <v>201901</v>
      </c>
      <c r="N30" s="22">
        <v>206936</v>
      </c>
      <c r="O30" s="22">
        <v>205553</v>
      </c>
      <c r="P30" s="23">
        <v>165365</v>
      </c>
      <c r="Q30" s="27">
        <v>149830</v>
      </c>
      <c r="R30" s="27">
        <v>164581</v>
      </c>
      <c r="S30" s="22">
        <v>167136</v>
      </c>
      <c r="T30" s="22">
        <v>176651</v>
      </c>
      <c r="U30" s="22">
        <v>181808</v>
      </c>
      <c r="V30" s="22">
        <v>190535</v>
      </c>
      <c r="W30" s="22">
        <v>202730</v>
      </c>
      <c r="X30" s="22">
        <v>185204</v>
      </c>
      <c r="Y30" s="58">
        <v>188207</v>
      </c>
      <c r="Z30" s="90">
        <v>189.88499999999999</v>
      </c>
    </row>
    <row r="31" spans="1:26" ht="22.5" x14ac:dyDescent="0.2">
      <c r="A31" s="57" t="s">
        <v>49</v>
      </c>
      <c r="B31" s="38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22">
        <v>2256</v>
      </c>
      <c r="K31" s="22">
        <v>3735</v>
      </c>
      <c r="L31" s="22">
        <v>6701</v>
      </c>
      <c r="M31" s="22">
        <v>7303</v>
      </c>
      <c r="N31" s="22">
        <v>6820</v>
      </c>
      <c r="O31" s="22">
        <v>6480</v>
      </c>
      <c r="P31" s="23">
        <v>5605</v>
      </c>
      <c r="Q31" s="28">
        <v>4928</v>
      </c>
      <c r="R31" s="27">
        <v>4213</v>
      </c>
      <c r="S31" s="22">
        <v>3460</v>
      </c>
      <c r="T31" s="22">
        <v>2745</v>
      </c>
      <c r="U31" s="22">
        <v>2030</v>
      </c>
      <c r="V31" s="22">
        <v>1315</v>
      </c>
      <c r="W31" s="22">
        <v>3943</v>
      </c>
      <c r="X31" s="22">
        <v>4001</v>
      </c>
      <c r="Y31" s="58">
        <v>4510</v>
      </c>
      <c r="Z31" s="90">
        <v>4.7990000000000004</v>
      </c>
    </row>
    <row r="32" spans="1:26" x14ac:dyDescent="0.2">
      <c r="A32" s="57" t="s">
        <v>50</v>
      </c>
      <c r="B32" s="38">
        <v>0</v>
      </c>
      <c r="C32" s="38">
        <v>0</v>
      </c>
      <c r="D32" s="38">
        <v>0</v>
      </c>
      <c r="E32" s="22">
        <v>32585</v>
      </c>
      <c r="F32" s="22">
        <v>57092</v>
      </c>
      <c r="G32" s="22">
        <v>106731</v>
      </c>
      <c r="H32" s="22">
        <v>155275</v>
      </c>
      <c r="I32" s="22">
        <v>232501</v>
      </c>
      <c r="J32" s="22">
        <v>241192</v>
      </c>
      <c r="K32" s="22">
        <v>290143</v>
      </c>
      <c r="L32" s="22">
        <v>340286</v>
      </c>
      <c r="M32" s="22">
        <v>401544</v>
      </c>
      <c r="N32" s="22">
        <v>477165</v>
      </c>
      <c r="O32" s="22">
        <v>466877</v>
      </c>
      <c r="P32" s="23">
        <v>532509</v>
      </c>
      <c r="Q32" s="27">
        <v>583475</v>
      </c>
      <c r="R32" s="27">
        <v>569351</v>
      </c>
      <c r="S32" s="22">
        <v>583001</v>
      </c>
      <c r="T32" s="22">
        <v>564243</v>
      </c>
      <c r="U32" s="22">
        <v>583364</v>
      </c>
      <c r="V32" s="22">
        <v>594647</v>
      </c>
      <c r="W32" s="22">
        <v>607075</v>
      </c>
      <c r="X32" s="22">
        <v>583567</v>
      </c>
      <c r="Y32" s="58">
        <v>575438</v>
      </c>
      <c r="Z32" s="90">
        <v>578.43100000000004</v>
      </c>
    </row>
    <row r="33" spans="1:26" ht="22.5" x14ac:dyDescent="0.2">
      <c r="A33" s="57" t="s">
        <v>58</v>
      </c>
      <c r="B33" s="38">
        <v>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22">
        <v>377</v>
      </c>
      <c r="Y33" s="58">
        <v>3525</v>
      </c>
      <c r="Z33" s="90">
        <v>5.2729999999999997</v>
      </c>
    </row>
    <row r="34" spans="1:26" x14ac:dyDescent="0.2">
      <c r="A34" s="57" t="s">
        <v>66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40"/>
      <c r="Q34" s="38"/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58">
        <v>5443</v>
      </c>
      <c r="Z34" s="90">
        <v>16.741</v>
      </c>
    </row>
    <row r="35" spans="1:26" ht="22.5" x14ac:dyDescent="0.2">
      <c r="A35" s="57" t="s">
        <v>51</v>
      </c>
      <c r="B35" s="38">
        <v>0</v>
      </c>
      <c r="C35" s="22">
        <v>22657</v>
      </c>
      <c r="D35" s="22">
        <v>59758</v>
      </c>
      <c r="E35" s="22">
        <v>141460</v>
      </c>
      <c r="F35" s="22">
        <v>196829</v>
      </c>
      <c r="G35" s="22">
        <v>251200</v>
      </c>
      <c r="H35" s="22">
        <v>328372</v>
      </c>
      <c r="I35" s="22">
        <v>342580</v>
      </c>
      <c r="J35" s="22">
        <v>376128</v>
      </c>
      <c r="K35" s="22">
        <v>388673</v>
      </c>
      <c r="L35" s="22">
        <v>453205</v>
      </c>
      <c r="M35" s="22">
        <v>529101</v>
      </c>
      <c r="N35" s="22">
        <v>574220</v>
      </c>
      <c r="O35" s="22">
        <v>558275</v>
      </c>
      <c r="P35" s="23">
        <v>612042</v>
      </c>
      <c r="Q35" s="28">
        <v>656528</v>
      </c>
      <c r="R35" s="27">
        <v>651203</v>
      </c>
      <c r="S35" s="22">
        <v>655979</v>
      </c>
      <c r="T35" s="22">
        <v>649352</v>
      </c>
      <c r="U35" s="22">
        <v>660492</v>
      </c>
      <c r="V35" s="22">
        <v>674842</v>
      </c>
      <c r="W35" s="22">
        <v>697092</v>
      </c>
      <c r="X35" s="22">
        <v>671501</v>
      </c>
      <c r="Y35" s="58">
        <v>639287</v>
      </c>
      <c r="Z35" s="90">
        <v>635.12099999999998</v>
      </c>
    </row>
    <row r="36" spans="1:26" x14ac:dyDescent="0.2">
      <c r="A36" s="57" t="s">
        <v>52</v>
      </c>
      <c r="B36" s="38">
        <v>0</v>
      </c>
      <c r="C36" s="38">
        <v>0</v>
      </c>
      <c r="D36" s="38">
        <v>0</v>
      </c>
      <c r="E36" s="38">
        <v>0</v>
      </c>
      <c r="F36" s="22">
        <v>1702</v>
      </c>
      <c r="G36" s="22">
        <v>1721</v>
      </c>
      <c r="H36" s="22">
        <v>1647</v>
      </c>
      <c r="I36" s="22">
        <v>6536</v>
      </c>
      <c r="J36" s="22">
        <v>11782</v>
      </c>
      <c r="K36" s="22">
        <v>15269</v>
      </c>
      <c r="L36" s="22">
        <v>18047</v>
      </c>
      <c r="M36" s="22">
        <v>23680</v>
      </c>
      <c r="N36" s="22">
        <v>25493</v>
      </c>
      <c r="O36" s="22">
        <v>27486</v>
      </c>
      <c r="P36" s="23">
        <v>33108</v>
      </c>
      <c r="Q36" s="28">
        <v>32545</v>
      </c>
      <c r="R36" s="27">
        <v>38379</v>
      </c>
      <c r="S36" s="22">
        <v>35097</v>
      </c>
      <c r="T36" s="22">
        <v>52169</v>
      </c>
      <c r="U36" s="22">
        <v>61050</v>
      </c>
      <c r="V36" s="22">
        <v>61724</v>
      </c>
      <c r="W36" s="22">
        <v>63957</v>
      </c>
      <c r="X36" s="22">
        <v>59024</v>
      </c>
      <c r="Y36" s="58">
        <v>59483</v>
      </c>
      <c r="Z36" s="90">
        <v>62.069000000000003</v>
      </c>
    </row>
    <row r="37" spans="1:26" ht="22.5" x14ac:dyDescent="0.2">
      <c r="A37" s="57" t="s">
        <v>53</v>
      </c>
      <c r="B37" s="38">
        <v>0</v>
      </c>
      <c r="C37" s="38">
        <v>0</v>
      </c>
      <c r="D37" s="38">
        <v>0</v>
      </c>
      <c r="E37" s="38">
        <v>0</v>
      </c>
      <c r="F37" s="38">
        <v>0</v>
      </c>
      <c r="G37" s="22">
        <v>518</v>
      </c>
      <c r="H37" s="22">
        <v>1179</v>
      </c>
      <c r="I37" s="22">
        <v>2246</v>
      </c>
      <c r="J37" s="22">
        <v>3964</v>
      </c>
      <c r="K37" s="22">
        <v>4517</v>
      </c>
      <c r="L37" s="22">
        <v>5747</v>
      </c>
      <c r="M37" s="22">
        <v>7214</v>
      </c>
      <c r="N37" s="22">
        <v>9223</v>
      </c>
      <c r="O37" s="22">
        <v>9014</v>
      </c>
      <c r="P37" s="23">
        <v>10034</v>
      </c>
      <c r="Q37" s="28">
        <v>10267</v>
      </c>
      <c r="R37" s="27">
        <v>11643</v>
      </c>
      <c r="S37" s="22">
        <v>10170</v>
      </c>
      <c r="T37" s="22">
        <v>9620</v>
      </c>
      <c r="U37" s="22">
        <v>9228</v>
      </c>
      <c r="V37" s="22">
        <v>8875</v>
      </c>
      <c r="W37" s="22">
        <v>8957</v>
      </c>
      <c r="X37" s="22">
        <v>9366</v>
      </c>
      <c r="Y37" s="58">
        <v>9935</v>
      </c>
      <c r="Z37" s="90">
        <v>11.297000000000001</v>
      </c>
    </row>
    <row r="38" spans="1:26" x14ac:dyDescent="0.2">
      <c r="A38" s="57" t="s">
        <v>54</v>
      </c>
      <c r="B38" s="38">
        <v>0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22">
        <v>2880</v>
      </c>
      <c r="I38" s="22">
        <v>4813</v>
      </c>
      <c r="J38" s="22">
        <v>4915</v>
      </c>
      <c r="K38" s="22">
        <v>4734</v>
      </c>
      <c r="L38" s="22">
        <v>5248</v>
      </c>
      <c r="M38" s="22">
        <v>6382</v>
      </c>
      <c r="N38" s="22">
        <v>6883</v>
      </c>
      <c r="O38" s="22">
        <v>5961</v>
      </c>
      <c r="P38" s="23">
        <v>6655</v>
      </c>
      <c r="Q38" s="28">
        <v>7364</v>
      </c>
      <c r="R38" s="27">
        <v>6821</v>
      </c>
      <c r="S38" s="22">
        <v>6915</v>
      </c>
      <c r="T38" s="22">
        <v>6241</v>
      </c>
      <c r="U38" s="22">
        <v>5950</v>
      </c>
      <c r="V38" s="22">
        <v>5929</v>
      </c>
      <c r="W38" s="22">
        <v>6059</v>
      </c>
      <c r="X38" s="22">
        <v>5215</v>
      </c>
      <c r="Y38" s="58">
        <v>4566</v>
      </c>
      <c r="Z38" s="90">
        <v>4.625</v>
      </c>
    </row>
    <row r="39" spans="1:26" x14ac:dyDescent="0.2">
      <c r="A39" s="5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60"/>
      <c r="P39" s="61"/>
      <c r="Q39" s="62"/>
      <c r="R39" s="62"/>
      <c r="S39" s="63"/>
      <c r="T39" s="63"/>
      <c r="U39" s="63"/>
      <c r="V39" s="63"/>
      <c r="W39" s="63"/>
      <c r="X39" s="63"/>
      <c r="Y39" s="64"/>
      <c r="Z39" s="91"/>
    </row>
    <row r="40" spans="1:26" x14ac:dyDescent="0.2">
      <c r="A40" s="55" t="s">
        <v>40</v>
      </c>
      <c r="B40" s="41">
        <f>SUM(B41:B42)</f>
        <v>0</v>
      </c>
      <c r="C40" s="41">
        <f>SUM(C41:C42)</f>
        <v>0</v>
      </c>
      <c r="D40" s="41">
        <f>SUM(D41:D42)</f>
        <v>0</v>
      </c>
      <c r="E40" s="25">
        <f>SUM(E41:E42)</f>
        <v>9239</v>
      </c>
      <c r="F40" s="25">
        <f>SUM(F41:F42)</f>
        <v>32418</v>
      </c>
      <c r="G40" s="25">
        <f t="shared" ref="G40:N40" si="5">SUM(G41:G42)</f>
        <v>48201</v>
      </c>
      <c r="H40" s="25">
        <f t="shared" si="5"/>
        <v>51490</v>
      </c>
      <c r="I40" s="25">
        <f t="shared" si="5"/>
        <v>6000</v>
      </c>
      <c r="J40" s="25">
        <f t="shared" si="5"/>
        <v>6460</v>
      </c>
      <c r="K40" s="25">
        <f t="shared" si="5"/>
        <v>5780</v>
      </c>
      <c r="L40" s="25">
        <f t="shared" si="5"/>
        <v>5100</v>
      </c>
      <c r="M40" s="25">
        <f t="shared" si="5"/>
        <v>4420</v>
      </c>
      <c r="N40" s="25">
        <f t="shared" si="5"/>
        <v>3740</v>
      </c>
      <c r="O40" s="25">
        <f t="shared" ref="O40:T40" si="6">SUM(O41:O42)</f>
        <v>3060</v>
      </c>
      <c r="P40" s="20">
        <f t="shared" si="6"/>
        <v>2380</v>
      </c>
      <c r="Q40" s="19">
        <f t="shared" si="6"/>
        <v>1700</v>
      </c>
      <c r="R40" s="19">
        <f t="shared" si="6"/>
        <v>1020</v>
      </c>
      <c r="S40" s="19">
        <f t="shared" si="6"/>
        <v>340</v>
      </c>
      <c r="T40" s="19">
        <f t="shared" si="6"/>
        <v>4160</v>
      </c>
      <c r="U40" s="19">
        <f t="shared" ref="U40:Z40" si="7">SUM(U41:U42)</f>
        <v>15415.953000000001</v>
      </c>
      <c r="V40" s="19">
        <f t="shared" si="7"/>
        <v>29632</v>
      </c>
      <c r="W40" s="19">
        <f t="shared" si="7"/>
        <v>39991</v>
      </c>
      <c r="X40" s="19">
        <f t="shared" si="7"/>
        <v>40611</v>
      </c>
      <c r="Y40" s="71">
        <f t="shared" si="7"/>
        <v>40951</v>
      </c>
      <c r="Z40" s="95">
        <f t="shared" si="7"/>
        <v>41.639000000000003</v>
      </c>
    </row>
    <row r="41" spans="1:26" ht="22.5" hidden="1" x14ac:dyDescent="0.2">
      <c r="A41" s="57" t="s">
        <v>12</v>
      </c>
      <c r="B41" s="39">
        <v>0</v>
      </c>
      <c r="C41" s="39">
        <v>0</v>
      </c>
      <c r="D41" s="39">
        <v>0</v>
      </c>
      <c r="E41" s="39">
        <v>0</v>
      </c>
      <c r="F41" s="24">
        <v>88</v>
      </c>
      <c r="G41" s="24">
        <v>531</v>
      </c>
      <c r="H41" s="24">
        <v>480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72">
        <v>0</v>
      </c>
      <c r="Q41" s="38">
        <v>0</v>
      </c>
      <c r="R41" s="38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68">
        <v>0</v>
      </c>
      <c r="Z41" s="93"/>
    </row>
    <row r="42" spans="1:26" x14ac:dyDescent="0.2">
      <c r="A42" s="57" t="s">
        <v>55</v>
      </c>
      <c r="B42" s="38">
        <v>0</v>
      </c>
      <c r="C42" s="38">
        <v>0</v>
      </c>
      <c r="D42" s="38">
        <v>0</v>
      </c>
      <c r="E42" s="22">
        <v>9239</v>
      </c>
      <c r="F42" s="22">
        <v>32330</v>
      </c>
      <c r="G42" s="22">
        <v>47670</v>
      </c>
      <c r="H42" s="22">
        <v>51010</v>
      </c>
      <c r="I42" s="22">
        <v>6000</v>
      </c>
      <c r="J42" s="22">
        <v>6460</v>
      </c>
      <c r="K42" s="22">
        <v>5780</v>
      </c>
      <c r="L42" s="22">
        <v>5100</v>
      </c>
      <c r="M42" s="22">
        <v>4420</v>
      </c>
      <c r="N42" s="22">
        <v>3740</v>
      </c>
      <c r="O42" s="22">
        <v>3060</v>
      </c>
      <c r="P42" s="23">
        <v>2380</v>
      </c>
      <c r="Q42" s="22">
        <v>1700</v>
      </c>
      <c r="R42" s="22">
        <v>1020</v>
      </c>
      <c r="S42" s="22">
        <v>340</v>
      </c>
      <c r="T42" s="22">
        <v>4160</v>
      </c>
      <c r="U42" s="22">
        <v>15415.953000000001</v>
      </c>
      <c r="V42" s="22">
        <v>29632</v>
      </c>
      <c r="W42" s="22">
        <v>39991</v>
      </c>
      <c r="X42" s="22">
        <v>40611</v>
      </c>
      <c r="Y42" s="58">
        <v>40951</v>
      </c>
      <c r="Z42" s="90">
        <v>41.639000000000003</v>
      </c>
    </row>
    <row r="43" spans="1:26" x14ac:dyDescent="0.2">
      <c r="A43" s="5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60"/>
      <c r="P43" s="61"/>
      <c r="Q43" s="62"/>
      <c r="R43" s="62"/>
      <c r="S43" s="60"/>
      <c r="T43" s="60"/>
      <c r="U43" s="60"/>
      <c r="V43" s="60"/>
      <c r="W43" s="60"/>
      <c r="X43" s="60"/>
      <c r="Y43" s="70"/>
      <c r="Z43" s="94"/>
    </row>
    <row r="44" spans="1:26" s="1" customFormat="1" hidden="1" x14ac:dyDescent="0.2">
      <c r="A44" s="55" t="s">
        <v>20</v>
      </c>
      <c r="B44" s="42">
        <f>SUM(B45:B52)</f>
        <v>0</v>
      </c>
      <c r="C44" s="19">
        <f>SUM(C45:C52)</f>
        <v>23012</v>
      </c>
      <c r="D44" s="19">
        <f t="shared" ref="D44:N44" si="8">SUM(D45:D52)</f>
        <v>23012</v>
      </c>
      <c r="E44" s="19">
        <f t="shared" si="8"/>
        <v>23012</v>
      </c>
      <c r="F44" s="19">
        <f t="shared" si="8"/>
        <v>31138</v>
      </c>
      <c r="G44" s="19">
        <f t="shared" si="8"/>
        <v>31416</v>
      </c>
      <c r="H44" s="19">
        <f t="shared" si="8"/>
        <v>35737</v>
      </c>
      <c r="I44" s="19">
        <f t="shared" si="8"/>
        <v>102067</v>
      </c>
      <c r="J44" s="19">
        <f t="shared" si="8"/>
        <v>98557</v>
      </c>
      <c r="K44" s="19">
        <f t="shared" si="8"/>
        <v>84334</v>
      </c>
      <c r="L44" s="19">
        <f t="shared" si="8"/>
        <v>55114</v>
      </c>
      <c r="M44" s="19">
        <f t="shared" si="8"/>
        <v>60493</v>
      </c>
      <c r="N44" s="19">
        <f t="shared" si="8"/>
        <v>38510</v>
      </c>
      <c r="O44" s="19">
        <f t="shared" ref="O44:T44" si="9">SUM(O45:O52)</f>
        <v>24667</v>
      </c>
      <c r="P44" s="20">
        <f t="shared" si="9"/>
        <v>16592</v>
      </c>
      <c r="Q44" s="19">
        <f t="shared" si="9"/>
        <v>10374</v>
      </c>
      <c r="R44" s="19">
        <f>SUM(R45:R52)</f>
        <v>6513</v>
      </c>
      <c r="S44" s="19">
        <f t="shared" si="9"/>
        <v>2622</v>
      </c>
      <c r="T44" s="19">
        <f t="shared" si="9"/>
        <v>1622</v>
      </c>
      <c r="U44" s="19">
        <f t="shared" ref="U44:Z44" si="10">SUM(U45:U52)</f>
        <v>561</v>
      </c>
      <c r="V44" s="42">
        <f t="shared" si="10"/>
        <v>0</v>
      </c>
      <c r="W44" s="42">
        <f t="shared" si="10"/>
        <v>0</v>
      </c>
      <c r="X44" s="42">
        <f t="shared" si="10"/>
        <v>0</v>
      </c>
      <c r="Y44" s="73">
        <f t="shared" si="10"/>
        <v>0</v>
      </c>
      <c r="Z44" s="95">
        <f t="shared" si="10"/>
        <v>0</v>
      </c>
    </row>
    <row r="45" spans="1:26" hidden="1" x14ac:dyDescent="0.2">
      <c r="A45" s="57" t="s">
        <v>22</v>
      </c>
      <c r="B45" s="38">
        <v>0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22">
        <v>14301</v>
      </c>
      <c r="N45" s="38">
        <v>0</v>
      </c>
      <c r="O45" s="38">
        <v>0</v>
      </c>
      <c r="P45" s="40">
        <v>0</v>
      </c>
      <c r="Q45" s="38">
        <v>0</v>
      </c>
      <c r="R45" s="38">
        <v>0</v>
      </c>
      <c r="S45" s="38">
        <v>0</v>
      </c>
      <c r="T45" s="38">
        <v>0</v>
      </c>
      <c r="U45" s="38">
        <v>0</v>
      </c>
      <c r="V45" s="38">
        <v>0</v>
      </c>
      <c r="W45" s="38">
        <v>0</v>
      </c>
      <c r="X45" s="38">
        <v>0</v>
      </c>
      <c r="Y45" s="67">
        <v>0</v>
      </c>
      <c r="Z45" s="90">
        <v>0</v>
      </c>
    </row>
    <row r="46" spans="1:26" hidden="1" x14ac:dyDescent="0.2">
      <c r="A46" s="57" t="s">
        <v>56</v>
      </c>
      <c r="B46" s="38">
        <v>0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22">
        <v>63064</v>
      </c>
      <c r="J46" s="22">
        <v>63828</v>
      </c>
      <c r="K46" s="22">
        <v>56812</v>
      </c>
      <c r="L46" s="22">
        <v>50104</v>
      </c>
      <c r="M46" s="22">
        <v>40817</v>
      </c>
      <c r="N46" s="22">
        <v>33486</v>
      </c>
      <c r="O46" s="22">
        <v>24667</v>
      </c>
      <c r="P46" s="23">
        <v>16592</v>
      </c>
      <c r="Q46" s="22">
        <v>10374</v>
      </c>
      <c r="R46" s="22">
        <v>6513</v>
      </c>
      <c r="S46" s="22">
        <v>2622</v>
      </c>
      <c r="T46" s="22">
        <v>1622</v>
      </c>
      <c r="U46" s="22">
        <v>561</v>
      </c>
      <c r="V46" s="38">
        <v>0</v>
      </c>
      <c r="W46" s="38">
        <v>0</v>
      </c>
      <c r="X46" s="38">
        <v>0</v>
      </c>
      <c r="Y46" s="67">
        <v>0</v>
      </c>
      <c r="Z46" s="90">
        <v>0</v>
      </c>
    </row>
    <row r="47" spans="1:26" hidden="1" x14ac:dyDescent="0.2">
      <c r="A47" s="57" t="s">
        <v>23</v>
      </c>
      <c r="B47" s="39">
        <v>0</v>
      </c>
      <c r="C47" s="24">
        <v>23012</v>
      </c>
      <c r="D47" s="24">
        <v>23012</v>
      </c>
      <c r="E47" s="24">
        <v>23012</v>
      </c>
      <c r="F47" s="24">
        <v>30012</v>
      </c>
      <c r="G47" s="24">
        <v>30012</v>
      </c>
      <c r="H47" s="24">
        <v>30012</v>
      </c>
      <c r="I47" s="24">
        <v>30012</v>
      </c>
      <c r="J47" s="24">
        <v>27679</v>
      </c>
      <c r="K47" s="24">
        <v>23012</v>
      </c>
      <c r="L47" s="39">
        <v>0</v>
      </c>
      <c r="M47" s="39">
        <v>0</v>
      </c>
      <c r="N47" s="39">
        <v>0</v>
      </c>
      <c r="O47" s="39">
        <v>0</v>
      </c>
      <c r="P47" s="72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67">
        <v>0</v>
      </c>
      <c r="Z47" s="90">
        <v>0</v>
      </c>
    </row>
    <row r="48" spans="1:26" hidden="1" x14ac:dyDescent="0.2">
      <c r="A48" s="57" t="s">
        <v>24</v>
      </c>
      <c r="B48" s="38">
        <v>0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22">
        <v>5226</v>
      </c>
      <c r="I48" s="22">
        <v>4558</v>
      </c>
      <c r="J48" s="22">
        <v>4182</v>
      </c>
      <c r="K48" s="22">
        <v>4510</v>
      </c>
      <c r="L48" s="22">
        <v>5010</v>
      </c>
      <c r="M48" s="22">
        <v>5375</v>
      </c>
      <c r="N48" s="22">
        <v>5024</v>
      </c>
      <c r="O48" s="43">
        <v>0</v>
      </c>
      <c r="P48" s="44">
        <v>0</v>
      </c>
      <c r="Q48" s="43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67">
        <v>0</v>
      </c>
      <c r="Z48" s="90">
        <v>0</v>
      </c>
    </row>
    <row r="49" spans="1:26" hidden="1" x14ac:dyDescent="0.2">
      <c r="A49" s="57" t="s">
        <v>25</v>
      </c>
      <c r="B49" s="38">
        <v>0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0">
        <v>2703</v>
      </c>
      <c r="J49" s="30">
        <v>2703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40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67">
        <v>0</v>
      </c>
      <c r="Z49" s="90">
        <v>0</v>
      </c>
    </row>
    <row r="50" spans="1:26" hidden="1" x14ac:dyDescent="0.2">
      <c r="A50" s="57" t="s">
        <v>26</v>
      </c>
      <c r="B50" s="38">
        <v>0</v>
      </c>
      <c r="C50" s="38">
        <v>0</v>
      </c>
      <c r="D50" s="38">
        <v>0</v>
      </c>
      <c r="E50" s="38">
        <v>0</v>
      </c>
      <c r="F50" s="38">
        <v>0</v>
      </c>
      <c r="G50" s="22">
        <v>474</v>
      </c>
      <c r="H50" s="22">
        <v>499</v>
      </c>
      <c r="I50" s="22">
        <v>230</v>
      </c>
      <c r="J50" s="22">
        <v>165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40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67">
        <v>0</v>
      </c>
      <c r="Z50" s="90">
        <v>0</v>
      </c>
    </row>
    <row r="51" spans="1:26" hidden="1" x14ac:dyDescent="0.2">
      <c r="A51" s="57" t="s">
        <v>27</v>
      </c>
      <c r="B51" s="38">
        <v>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22">
        <v>1500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40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67">
        <v>0</v>
      </c>
      <c r="Z51" s="90">
        <v>0</v>
      </c>
    </row>
    <row r="52" spans="1:26" hidden="1" x14ac:dyDescent="0.2">
      <c r="A52" s="57" t="s">
        <v>28</v>
      </c>
      <c r="B52" s="39">
        <v>0</v>
      </c>
      <c r="C52" s="39">
        <v>0</v>
      </c>
      <c r="D52" s="39">
        <v>0</v>
      </c>
      <c r="E52" s="39">
        <v>0</v>
      </c>
      <c r="F52" s="24">
        <v>1126</v>
      </c>
      <c r="G52" s="24">
        <v>930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40">
        <v>0</v>
      </c>
      <c r="Q52" s="38">
        <v>0</v>
      </c>
      <c r="R52" s="38">
        <v>0</v>
      </c>
      <c r="S52" s="38">
        <v>0</v>
      </c>
      <c r="T52" s="38">
        <v>0</v>
      </c>
      <c r="U52" s="38">
        <v>0</v>
      </c>
      <c r="V52" s="38">
        <v>0</v>
      </c>
      <c r="W52" s="38">
        <v>0</v>
      </c>
      <c r="X52" s="38">
        <v>0</v>
      </c>
      <c r="Y52" s="67">
        <v>0</v>
      </c>
      <c r="Z52" s="90">
        <v>0</v>
      </c>
    </row>
    <row r="53" spans="1:26" x14ac:dyDescent="0.2">
      <c r="A53" s="5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60"/>
      <c r="P53" s="61"/>
      <c r="Q53" s="62"/>
      <c r="R53" s="62"/>
      <c r="S53" s="60"/>
      <c r="T53" s="60"/>
      <c r="U53" s="60"/>
      <c r="V53" s="60"/>
      <c r="W53" s="60"/>
      <c r="X53" s="60"/>
      <c r="Y53" s="70"/>
      <c r="Z53" s="94"/>
    </row>
    <row r="54" spans="1:26" ht="12" thickBot="1" x14ac:dyDescent="0.25">
      <c r="A54" s="74" t="s">
        <v>14</v>
      </c>
      <c r="B54" s="75">
        <f t="shared" ref="B54:S54" si="11">B5+B17+B29+B40+B44</f>
        <v>4968</v>
      </c>
      <c r="C54" s="75">
        <f>C5+C17+C29+C40+C44</f>
        <v>145922</v>
      </c>
      <c r="D54" s="75">
        <f t="shared" si="11"/>
        <v>284728</v>
      </c>
      <c r="E54" s="75">
        <f t="shared" si="11"/>
        <v>455021</v>
      </c>
      <c r="F54" s="75">
        <f t="shared" si="11"/>
        <v>727610</v>
      </c>
      <c r="G54" s="75">
        <f t="shared" si="11"/>
        <v>875550</v>
      </c>
      <c r="H54" s="75">
        <f t="shared" si="11"/>
        <v>1099204</v>
      </c>
      <c r="I54" s="75">
        <f t="shared" si="11"/>
        <v>1312043</v>
      </c>
      <c r="J54" s="75">
        <f t="shared" si="11"/>
        <v>1396353</v>
      </c>
      <c r="K54" s="75">
        <f t="shared" si="11"/>
        <v>1436206</v>
      </c>
      <c r="L54" s="75">
        <f t="shared" si="11"/>
        <v>1579050</v>
      </c>
      <c r="M54" s="75">
        <f t="shared" si="11"/>
        <v>1808524</v>
      </c>
      <c r="N54" s="75">
        <f t="shared" si="11"/>
        <v>1949419</v>
      </c>
      <c r="O54" s="75">
        <f t="shared" si="11"/>
        <v>1882230</v>
      </c>
      <c r="P54" s="75">
        <f t="shared" si="11"/>
        <v>1980142</v>
      </c>
      <c r="Q54" s="75">
        <f t="shared" si="11"/>
        <v>2076600</v>
      </c>
      <c r="R54" s="75">
        <f t="shared" si="11"/>
        <v>2127885</v>
      </c>
      <c r="S54" s="75">
        <f t="shared" si="11"/>
        <v>2475578</v>
      </c>
      <c r="T54" s="75">
        <f t="shared" ref="T54:Y54" si="12">T5+T17+T29+T40+T44</f>
        <v>2615673</v>
      </c>
      <c r="U54" s="75">
        <f t="shared" si="12"/>
        <v>2802632.0580000002</v>
      </c>
      <c r="V54" s="75">
        <f t="shared" si="12"/>
        <v>3031850.7</v>
      </c>
      <c r="W54" s="75">
        <f t="shared" si="12"/>
        <v>3158690</v>
      </c>
      <c r="X54" s="75">
        <f t="shared" si="12"/>
        <v>3437068</v>
      </c>
      <c r="Y54" s="76">
        <f t="shared" si="12"/>
        <v>3601090.0729999999</v>
      </c>
      <c r="Z54" s="96">
        <f>Z5+Z17+Z29+Z40+Z44</f>
        <v>3762.7559889999998</v>
      </c>
    </row>
    <row r="55" spans="1:26" x14ac:dyDescent="0.2">
      <c r="A55" s="36"/>
      <c r="J55" s="34"/>
      <c r="K55" s="34"/>
      <c r="L55" s="34"/>
      <c r="M55" s="34"/>
      <c r="N55" s="34"/>
      <c r="O55" s="37">
        <v>314</v>
      </c>
      <c r="P55" s="37">
        <v>287</v>
      </c>
      <c r="Q55" s="37">
        <v>286</v>
      </c>
      <c r="R55" s="14"/>
      <c r="S55" s="14"/>
    </row>
    <row r="56" spans="1:26" x14ac:dyDescent="0.2">
      <c r="A56" s="2" t="s">
        <v>37</v>
      </c>
      <c r="O56" s="35"/>
    </row>
    <row r="57" spans="1:26" ht="15.75" x14ac:dyDescent="0.25">
      <c r="A57" s="2" t="s">
        <v>21</v>
      </c>
      <c r="V57" s="45"/>
    </row>
    <row r="58" spans="1:26" x14ac:dyDescent="0.2">
      <c r="A58" s="2" t="s">
        <v>29</v>
      </c>
    </row>
    <row r="59" spans="1:26" x14ac:dyDescent="0.2">
      <c r="A59" s="2" t="s">
        <v>30</v>
      </c>
    </row>
    <row r="60" spans="1:26" x14ac:dyDescent="0.2">
      <c r="A60" s="2" t="s">
        <v>32</v>
      </c>
    </row>
    <row r="61" spans="1:26" x14ac:dyDescent="0.2">
      <c r="A61" s="2" t="s">
        <v>31</v>
      </c>
    </row>
    <row r="62" spans="1:26" x14ac:dyDescent="0.2">
      <c r="A62" s="2" t="s">
        <v>36</v>
      </c>
    </row>
    <row r="63" spans="1:26" x14ac:dyDescent="0.2">
      <c r="A63" s="2" t="s">
        <v>34</v>
      </c>
    </row>
    <row r="64" spans="1:26" x14ac:dyDescent="0.2">
      <c r="A64" s="2" t="s">
        <v>33</v>
      </c>
      <c r="P64" s="2"/>
      <c r="Q64" s="2"/>
    </row>
    <row r="65" spans="1:31" x14ac:dyDescent="0.2">
      <c r="A65" s="2" t="s">
        <v>35</v>
      </c>
      <c r="AC65" s="14"/>
      <c r="AD65" s="14"/>
      <c r="AE65" s="14"/>
    </row>
    <row r="66" spans="1:31" x14ac:dyDescent="0.2">
      <c r="AC66" s="14"/>
      <c r="AD66" s="14"/>
      <c r="AE66" s="14"/>
    </row>
    <row r="67" spans="1:31" x14ac:dyDescent="0.2">
      <c r="O67" s="14"/>
      <c r="P67" s="2"/>
      <c r="Q67" s="2"/>
    </row>
    <row r="68" spans="1:31" x14ac:dyDescent="0.2">
      <c r="O68" s="14"/>
      <c r="P68" s="2"/>
      <c r="Q68" s="2"/>
    </row>
    <row r="69" spans="1:31" x14ac:dyDescent="0.2">
      <c r="O69" s="14"/>
      <c r="P69" s="2"/>
      <c r="Q69" s="2"/>
    </row>
    <row r="70" spans="1:31" x14ac:dyDescent="0.2">
      <c r="O70" s="14"/>
      <c r="P70" s="2"/>
      <c r="Q70" s="2"/>
    </row>
    <row r="71" spans="1:31" x14ac:dyDescent="0.2">
      <c r="O71" s="14"/>
      <c r="P71" s="2"/>
      <c r="Q71" s="2"/>
    </row>
    <row r="72" spans="1:31" x14ac:dyDescent="0.2">
      <c r="O72" s="14"/>
      <c r="P72" s="2"/>
      <c r="Q72" s="2"/>
    </row>
    <row r="73" spans="1:31" x14ac:dyDescent="0.2"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2"/>
      <c r="Q73" s="2"/>
    </row>
    <row r="74" spans="1:31" x14ac:dyDescent="0.2">
      <c r="P74" s="2"/>
      <c r="Q74" s="2"/>
    </row>
    <row r="75" spans="1:31" x14ac:dyDescent="0.2">
      <c r="P75" s="2"/>
      <c r="Q75" s="2"/>
    </row>
  </sheetData>
  <phoneticPr fontId="0" type="noConversion"/>
  <pageMargins left="0.39370078740157483" right="0.39370078740157483" top="0.59055118110236227" bottom="0.39370078740157483" header="0.51181102362204722" footer="0.51181102362204722"/>
  <pageSetup paperSize="9" scale="68" orientation="landscape" r:id="rId1"/>
  <headerFooter alignWithMargins="0">
    <oddHeader xml:space="preserve">&amp;C
</oddHeader>
  </headerFooter>
  <colBreaks count="1" manualBreakCount="1">
    <brk id="20" max="1048575" man="1"/>
  </colBreaks>
  <ignoredErrors>
    <ignoredError sqref="B5:R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zoomScaleNormal="100" workbookViewId="0">
      <selection activeCell="J33" sqref="J33"/>
    </sheetView>
  </sheetViews>
  <sheetFormatPr defaultRowHeight="11.25" x14ac:dyDescent="0.2"/>
  <cols>
    <col min="1" max="1" width="50" style="2" customWidth="1"/>
    <col min="2" max="2" width="10" style="2" customWidth="1"/>
    <col min="3" max="4" width="10" style="17" bestFit="1" customWidth="1"/>
    <col min="5" max="16384" width="9.140625" style="2"/>
  </cols>
  <sheetData>
    <row r="1" spans="1:10" ht="12.75" x14ac:dyDescent="0.2">
      <c r="A1" s="16" t="s">
        <v>67</v>
      </c>
    </row>
    <row r="2" spans="1:10" x14ac:dyDescent="0.2">
      <c r="B2" s="10"/>
    </row>
    <row r="3" spans="1:10" x14ac:dyDescent="0.2">
      <c r="A3" s="3" t="s">
        <v>10</v>
      </c>
      <c r="B3" s="3" t="s">
        <v>13</v>
      </c>
      <c r="C3" s="3" t="s">
        <v>39</v>
      </c>
      <c r="D3" s="3" t="s">
        <v>59</v>
      </c>
      <c r="E3" s="3" t="s">
        <v>60</v>
      </c>
      <c r="F3" s="3" t="s">
        <v>61</v>
      </c>
      <c r="G3" s="3" t="s">
        <v>62</v>
      </c>
      <c r="H3" s="3" t="s">
        <v>63</v>
      </c>
      <c r="I3" s="3" t="s">
        <v>64</v>
      </c>
      <c r="J3" s="3" t="s">
        <v>65</v>
      </c>
    </row>
    <row r="4" spans="1:10" x14ac:dyDescent="0.2">
      <c r="A4" s="4"/>
      <c r="B4" s="18"/>
      <c r="C4" s="18"/>
      <c r="D4" s="18"/>
      <c r="E4" s="77"/>
      <c r="F4" s="77"/>
      <c r="G4" s="77"/>
      <c r="H4" s="77"/>
      <c r="I4" s="77"/>
      <c r="J4" s="77"/>
    </row>
    <row r="5" spans="1:10" x14ac:dyDescent="0.2">
      <c r="A5" s="5" t="s">
        <v>11</v>
      </c>
      <c r="B5" s="83">
        <f t="shared" ref="B5:J5" si="0">SUM(B6:B15)</f>
        <v>2098.826278</v>
      </c>
      <c r="C5" s="83">
        <f t="shared" si="0"/>
        <v>2113.6151609999997</v>
      </c>
      <c r="D5" s="83">
        <f t="shared" si="0"/>
        <v>2079.3738349999999</v>
      </c>
      <c r="E5" s="83">
        <f t="shared" si="0"/>
        <v>2108.4416894700003</v>
      </c>
      <c r="F5" s="83">
        <f t="shared" si="0"/>
        <v>2134.5090000000005</v>
      </c>
      <c r="G5" s="83">
        <f t="shared" si="0"/>
        <v>2203.0260000000003</v>
      </c>
      <c r="H5" s="83">
        <f t="shared" si="0"/>
        <v>2206.5718389999997</v>
      </c>
      <c r="I5" s="83">
        <f t="shared" si="0"/>
        <v>2209.3963159999998</v>
      </c>
      <c r="J5" s="83">
        <f t="shared" si="0"/>
        <v>2203.6829889999995</v>
      </c>
    </row>
    <row r="6" spans="1:10" x14ac:dyDescent="0.2">
      <c r="A6" s="6" t="s">
        <v>15</v>
      </c>
      <c r="B6" s="82">
        <v>1335.9690000000001</v>
      </c>
      <c r="C6" s="82">
        <v>1335.9929999999999</v>
      </c>
      <c r="D6" s="82">
        <v>1325.0250000000001</v>
      </c>
      <c r="E6" s="79">
        <v>1367.4780000000001</v>
      </c>
      <c r="F6" s="79">
        <v>1394.654</v>
      </c>
      <c r="G6" s="77">
        <v>1443.8889999999999</v>
      </c>
      <c r="H6" s="77">
        <v>1443.7950000000001</v>
      </c>
      <c r="I6" s="77">
        <v>1443.5160000000001</v>
      </c>
      <c r="J6" s="77">
        <v>1432.6279999999999</v>
      </c>
    </row>
    <row r="7" spans="1:10" x14ac:dyDescent="0.2">
      <c r="A7" s="6" t="s">
        <v>0</v>
      </c>
      <c r="B7" s="82">
        <v>4.8620000000000001</v>
      </c>
      <c r="C7" s="82">
        <v>4.8479999999999999</v>
      </c>
      <c r="D7" s="82">
        <v>5.0659999999999998</v>
      </c>
      <c r="E7" s="80">
        <v>5.0739999999999998</v>
      </c>
      <c r="F7" s="79">
        <v>4.9640000000000004</v>
      </c>
      <c r="G7" s="77">
        <v>4.9400000000000004</v>
      </c>
      <c r="H7" s="77">
        <v>4.9450000000000003</v>
      </c>
      <c r="I7" s="77">
        <v>4.9539999999999997</v>
      </c>
      <c r="J7" s="77">
        <v>4.9630000000000001</v>
      </c>
    </row>
    <row r="8" spans="1:10" x14ac:dyDescent="0.2">
      <c r="A8" s="6" t="s">
        <v>45</v>
      </c>
      <c r="B8" s="82">
        <v>228.22900000000001</v>
      </c>
      <c r="C8" s="82">
        <v>243.542</v>
      </c>
      <c r="D8" s="82">
        <v>245.21</v>
      </c>
      <c r="E8" s="80">
        <v>246.923</v>
      </c>
      <c r="F8" s="79">
        <v>248.37200000000001</v>
      </c>
      <c r="G8" s="77">
        <v>268.125</v>
      </c>
      <c r="H8" s="77">
        <v>265.32299999999998</v>
      </c>
      <c r="I8" s="77">
        <v>267.99299999999999</v>
      </c>
      <c r="J8" s="77">
        <v>272.85899999999998</v>
      </c>
    </row>
    <row r="9" spans="1:10" x14ac:dyDescent="0.2">
      <c r="A9" s="6" t="s">
        <v>2</v>
      </c>
      <c r="B9" s="82">
        <v>94.305999999999997</v>
      </c>
      <c r="C9" s="82">
        <v>94.028999999999996</v>
      </c>
      <c r="D9" s="82">
        <v>98.311000000000007</v>
      </c>
      <c r="E9" s="80">
        <v>83.072607470000008</v>
      </c>
      <c r="F9" s="79">
        <v>81.257999999999996</v>
      </c>
      <c r="G9" s="77">
        <v>80.403000000000006</v>
      </c>
      <c r="H9" s="77">
        <v>84.058999999999997</v>
      </c>
      <c r="I9" s="77">
        <v>84.202809000000002</v>
      </c>
      <c r="J9" s="77">
        <v>84.421676000000005</v>
      </c>
    </row>
    <row r="10" spans="1:10" x14ac:dyDescent="0.2">
      <c r="A10" s="6" t="s">
        <v>16</v>
      </c>
      <c r="B10" s="82">
        <v>15.137</v>
      </c>
      <c r="C10" s="82">
        <v>14.804</v>
      </c>
      <c r="D10" s="82">
        <v>15.847</v>
      </c>
      <c r="E10" s="80">
        <v>15.976000000000001</v>
      </c>
      <c r="F10" s="79">
        <v>15.362</v>
      </c>
      <c r="G10" s="77">
        <v>15.683</v>
      </c>
      <c r="H10" s="77">
        <v>16.242999999999999</v>
      </c>
      <c r="I10" s="77">
        <v>16.343</v>
      </c>
      <c r="J10" s="77">
        <v>16.670999999999999</v>
      </c>
    </row>
    <row r="11" spans="1:10" x14ac:dyDescent="0.2">
      <c r="A11" s="6" t="s">
        <v>46</v>
      </c>
      <c r="B11" s="82">
        <v>8.7692779999999999</v>
      </c>
      <c r="C11" s="82">
        <v>8.8451609999999992</v>
      </c>
      <c r="D11" s="82">
        <v>8.0958349999999992</v>
      </c>
      <c r="E11" s="80">
        <v>8.1030820000000006</v>
      </c>
      <c r="F11" s="79">
        <v>8.0830000000000002</v>
      </c>
      <c r="G11" s="77">
        <v>8.0950000000000006</v>
      </c>
      <c r="H11" s="77">
        <v>8.4898389999999999</v>
      </c>
      <c r="I11" s="77">
        <v>8.5025069999999996</v>
      </c>
      <c r="J11" s="77">
        <v>7.4593129999999999</v>
      </c>
    </row>
    <row r="12" spans="1:10" x14ac:dyDescent="0.2">
      <c r="A12" s="6" t="s">
        <v>7</v>
      </c>
      <c r="B12" s="82">
        <v>300</v>
      </c>
      <c r="C12" s="82">
        <v>300</v>
      </c>
      <c r="D12" s="82">
        <v>270</v>
      </c>
      <c r="E12" s="80">
        <v>270</v>
      </c>
      <c r="F12" s="79">
        <v>270</v>
      </c>
      <c r="G12" s="77">
        <v>270</v>
      </c>
      <c r="H12" s="77">
        <v>270</v>
      </c>
      <c r="I12" s="77">
        <v>270</v>
      </c>
      <c r="J12" s="77">
        <v>270</v>
      </c>
    </row>
    <row r="13" spans="1:10" x14ac:dyDescent="0.2">
      <c r="A13" s="6" t="s">
        <v>43</v>
      </c>
      <c r="B13" s="82">
        <v>7.7530000000000001</v>
      </c>
      <c r="C13" s="82">
        <v>7.7530000000000001</v>
      </c>
      <c r="D13" s="82">
        <v>8.0180000000000007</v>
      </c>
      <c r="E13" s="80">
        <v>8.0139999999999993</v>
      </c>
      <c r="F13" s="79">
        <v>8.0150000000000006</v>
      </c>
      <c r="G13" s="77">
        <v>8.09</v>
      </c>
      <c r="H13" s="77">
        <v>8.9009999999999998</v>
      </c>
      <c r="I13" s="77">
        <v>9.0690000000000008</v>
      </c>
      <c r="J13" s="77">
        <v>9.8650000000000002</v>
      </c>
    </row>
    <row r="14" spans="1:10" x14ac:dyDescent="0.2">
      <c r="A14" s="6" t="s">
        <v>44</v>
      </c>
      <c r="B14" s="82">
        <v>97</v>
      </c>
      <c r="C14" s="82">
        <v>97</v>
      </c>
      <c r="D14" s="82">
        <v>97</v>
      </c>
      <c r="E14" s="80">
        <v>97</v>
      </c>
      <c r="F14" s="79">
        <v>97</v>
      </c>
      <c r="G14" s="77">
        <v>97</v>
      </c>
      <c r="H14" s="77">
        <v>97</v>
      </c>
      <c r="I14" s="77">
        <v>97</v>
      </c>
      <c r="J14" s="77">
        <v>97</v>
      </c>
    </row>
    <row r="15" spans="1:10" x14ac:dyDescent="0.2">
      <c r="A15" s="6" t="s">
        <v>57</v>
      </c>
      <c r="B15" s="84">
        <v>6.8010000000000002</v>
      </c>
      <c r="C15" s="84">
        <v>6.8010000000000002</v>
      </c>
      <c r="D15" s="84">
        <v>6.8010000000000002</v>
      </c>
      <c r="E15" s="80">
        <v>6.8010000000000002</v>
      </c>
      <c r="F15" s="79">
        <v>6.8010000000000002</v>
      </c>
      <c r="G15" s="77">
        <v>6.8010000000000002</v>
      </c>
      <c r="H15" s="77">
        <v>7.8159999999999998</v>
      </c>
      <c r="I15" s="77">
        <v>7.8159999999999998</v>
      </c>
      <c r="J15" s="77">
        <v>7.8159999999999998</v>
      </c>
    </row>
    <row r="16" spans="1:10" x14ac:dyDescent="0.2">
      <c r="A16" s="7"/>
      <c r="B16" s="85"/>
      <c r="C16" s="85"/>
      <c r="D16" s="85"/>
      <c r="E16" s="77"/>
      <c r="F16" s="77"/>
      <c r="G16" s="77"/>
      <c r="H16" s="77"/>
      <c r="I16" s="77"/>
      <c r="J16" s="77"/>
    </row>
    <row r="17" spans="1:10" x14ac:dyDescent="0.2">
      <c r="A17" s="5" t="s">
        <v>41</v>
      </c>
      <c r="B17" s="78">
        <f t="shared" ref="B17:J17" si="1">SUM(B18:B19)</f>
        <v>9.2850000000000001</v>
      </c>
      <c r="C17" s="78">
        <f t="shared" si="1"/>
        <v>9.2669999999999995</v>
      </c>
      <c r="D17" s="78">
        <f t="shared" si="1"/>
        <v>9.4359999999999999</v>
      </c>
      <c r="E17" s="78">
        <f t="shared" si="1"/>
        <v>9.4459999999999997</v>
      </c>
      <c r="F17" s="78">
        <f t="shared" si="1"/>
        <v>9.3089999999999993</v>
      </c>
      <c r="G17" s="78">
        <f t="shared" si="1"/>
        <v>9.2810000000000006</v>
      </c>
      <c r="H17" s="78">
        <f t="shared" si="1"/>
        <v>9.2870000000000008</v>
      </c>
      <c r="I17" s="78">
        <f t="shared" si="1"/>
        <v>9.2970000000000006</v>
      </c>
      <c r="J17" s="31">
        <f t="shared" si="1"/>
        <v>9.1929999999999996</v>
      </c>
    </row>
    <row r="18" spans="1:10" x14ac:dyDescent="0.2">
      <c r="A18" s="6" t="s">
        <v>47</v>
      </c>
      <c r="B18" s="82">
        <v>3.2080000000000002</v>
      </c>
      <c r="C18" s="82">
        <v>3.2080000000000002</v>
      </c>
      <c r="D18" s="82">
        <v>3.1720000000000002</v>
      </c>
      <c r="E18" s="80">
        <v>3.1720000000000002</v>
      </c>
      <c r="F18" s="80">
        <v>3.1720000000000002</v>
      </c>
      <c r="G18" s="77">
        <v>3.1720000000000002</v>
      </c>
      <c r="H18" s="77">
        <v>3.1720000000000002</v>
      </c>
      <c r="I18" s="77">
        <v>3.1720000000000002</v>
      </c>
      <c r="J18" s="77">
        <v>3.1309999999999998</v>
      </c>
    </row>
    <row r="19" spans="1:10" x14ac:dyDescent="0.2">
      <c r="A19" s="6" t="s">
        <v>4</v>
      </c>
      <c r="B19" s="82">
        <v>6.077</v>
      </c>
      <c r="C19" s="82">
        <v>6.0590000000000002</v>
      </c>
      <c r="D19" s="82">
        <v>6.2640000000000002</v>
      </c>
      <c r="E19" s="80">
        <v>6.274</v>
      </c>
      <c r="F19" s="80">
        <v>6.1369999999999996</v>
      </c>
      <c r="G19" s="77">
        <v>6.109</v>
      </c>
      <c r="H19" s="77">
        <v>6.1150000000000002</v>
      </c>
      <c r="I19" s="77">
        <v>6.125</v>
      </c>
      <c r="J19" s="77">
        <v>6.0620000000000003</v>
      </c>
    </row>
    <row r="20" spans="1:10" x14ac:dyDescent="0.2">
      <c r="A20" s="7"/>
      <c r="B20" s="86"/>
      <c r="C20" s="86"/>
      <c r="D20" s="86"/>
      <c r="E20" s="77"/>
      <c r="F20" s="77"/>
      <c r="G20" s="77"/>
      <c r="H20" s="77"/>
      <c r="I20" s="77"/>
      <c r="J20" s="77"/>
    </row>
    <row r="21" spans="1:10" x14ac:dyDescent="0.2">
      <c r="A21" s="12" t="s">
        <v>9</v>
      </c>
      <c r="B21" s="81">
        <f>SUM(B22:B30)</f>
        <v>1485.827</v>
      </c>
      <c r="C21" s="81">
        <f t="shared" ref="C21:J21" si="2">SUM(C22:C30)</f>
        <v>1488.3939999999998</v>
      </c>
      <c r="D21" s="81">
        <f t="shared" si="2"/>
        <v>1516.4100000000003</v>
      </c>
      <c r="E21" s="81">
        <f t="shared" si="2"/>
        <v>1535.7660000000001</v>
      </c>
      <c r="F21" s="81">
        <f t="shared" si="2"/>
        <v>1512.7910000000002</v>
      </c>
      <c r="G21" s="81">
        <f t="shared" si="2"/>
        <v>1511.867</v>
      </c>
      <c r="H21" s="81">
        <f t="shared" si="2"/>
        <v>1505.4829999999999</v>
      </c>
      <c r="I21" s="81">
        <f t="shared" si="2"/>
        <v>1504.075</v>
      </c>
      <c r="J21" s="81">
        <f t="shared" si="2"/>
        <v>1508.241</v>
      </c>
    </row>
    <row r="22" spans="1:10" x14ac:dyDescent="0.2">
      <c r="A22" s="13" t="s">
        <v>48</v>
      </c>
      <c r="B22" s="82">
        <v>187.49700000000001</v>
      </c>
      <c r="C22" s="82">
        <v>187.607</v>
      </c>
      <c r="D22" s="82">
        <v>188.21600000000001</v>
      </c>
      <c r="E22" s="80">
        <v>189.352</v>
      </c>
      <c r="F22" s="80">
        <v>185.285</v>
      </c>
      <c r="G22" s="80">
        <v>193.40199999999999</v>
      </c>
      <c r="H22" s="77">
        <v>192.64699999999999</v>
      </c>
      <c r="I22" s="77">
        <v>192.78</v>
      </c>
      <c r="J22" s="77">
        <v>189.88499999999999</v>
      </c>
    </row>
    <row r="23" spans="1:10" ht="22.5" x14ac:dyDescent="0.2">
      <c r="A23" s="6" t="s">
        <v>49</v>
      </c>
      <c r="B23" s="82">
        <v>4.51</v>
      </c>
      <c r="C23" s="82">
        <v>4.6260000000000003</v>
      </c>
      <c r="D23" s="82">
        <v>4.7679999999999998</v>
      </c>
      <c r="E23" s="80">
        <v>4.9169999999999998</v>
      </c>
      <c r="F23" s="80">
        <v>4.9169999999999998</v>
      </c>
      <c r="G23" s="80">
        <v>4.6710000000000003</v>
      </c>
      <c r="H23" s="77">
        <v>4.6710000000000003</v>
      </c>
      <c r="I23" s="77">
        <v>4.7990000000000004</v>
      </c>
      <c r="J23" s="77">
        <v>4.7990000000000004</v>
      </c>
    </row>
    <row r="24" spans="1:10" x14ac:dyDescent="0.2">
      <c r="A24" s="6" t="s">
        <v>50</v>
      </c>
      <c r="B24" s="82">
        <v>573.91999999999996</v>
      </c>
      <c r="C24" s="82">
        <v>575.98299999999995</v>
      </c>
      <c r="D24" s="82">
        <v>588.55399999999997</v>
      </c>
      <c r="E24" s="77">
        <v>593.09</v>
      </c>
      <c r="F24" s="80">
        <v>582.875</v>
      </c>
      <c r="G24" s="80">
        <v>578.00800000000004</v>
      </c>
      <c r="H24" s="77">
        <v>575.57600000000002</v>
      </c>
      <c r="I24" s="77">
        <v>574.76499999999999</v>
      </c>
      <c r="J24" s="77">
        <v>578.43100000000004</v>
      </c>
    </row>
    <row r="25" spans="1:10" x14ac:dyDescent="0.2">
      <c r="A25" s="32" t="s">
        <v>58</v>
      </c>
      <c r="B25" s="82">
        <v>3.5249999999999999</v>
      </c>
      <c r="C25" s="82">
        <v>3.87</v>
      </c>
      <c r="D25" s="82">
        <v>3.87</v>
      </c>
      <c r="E25" s="77">
        <v>3.87</v>
      </c>
      <c r="F25" s="77">
        <v>4.32</v>
      </c>
      <c r="G25" s="80">
        <v>4.9000000000000004</v>
      </c>
      <c r="H25" s="77">
        <v>4.9000000000000004</v>
      </c>
      <c r="I25" s="77">
        <v>4.9000000000000004</v>
      </c>
      <c r="J25" s="77">
        <v>5.2729999999999997</v>
      </c>
    </row>
    <row r="26" spans="1:10" x14ac:dyDescent="0.2">
      <c r="A26" s="32" t="s">
        <v>66</v>
      </c>
      <c r="B26" s="82">
        <v>5.46</v>
      </c>
      <c r="C26" s="82">
        <v>5.444</v>
      </c>
      <c r="D26" s="82">
        <v>5.6920000000000002</v>
      </c>
      <c r="E26" s="80">
        <v>17.105</v>
      </c>
      <c r="F26" s="80">
        <v>16.731000000000002</v>
      </c>
      <c r="G26" s="80">
        <v>16.652999999999999</v>
      </c>
      <c r="H26" s="77">
        <v>16.669</v>
      </c>
      <c r="I26" s="77">
        <v>16.698</v>
      </c>
      <c r="J26" s="77">
        <v>16.741</v>
      </c>
    </row>
    <row r="27" spans="1:10" ht="22.5" x14ac:dyDescent="0.2">
      <c r="A27" s="6" t="s">
        <v>51</v>
      </c>
      <c r="B27" s="82">
        <v>636.83600000000001</v>
      </c>
      <c r="C27" s="82">
        <v>636.60199999999998</v>
      </c>
      <c r="D27" s="82">
        <v>649.03700000000003</v>
      </c>
      <c r="E27" s="80">
        <v>649.99699999999996</v>
      </c>
      <c r="F27" s="80">
        <v>641.87699999999995</v>
      </c>
      <c r="G27" s="80">
        <v>639.41300000000001</v>
      </c>
      <c r="H27" s="77">
        <v>635.61300000000006</v>
      </c>
      <c r="I27" s="77">
        <v>634.58799999999997</v>
      </c>
      <c r="J27" s="77">
        <v>635.12099999999998</v>
      </c>
    </row>
    <row r="28" spans="1:10" x14ac:dyDescent="0.2">
      <c r="A28" s="6" t="s">
        <v>52</v>
      </c>
      <c r="B28" s="82">
        <v>59.601999999999997</v>
      </c>
      <c r="C28" s="82">
        <v>59.792999999999999</v>
      </c>
      <c r="D28" s="82">
        <v>61.276000000000003</v>
      </c>
      <c r="E28" s="80">
        <v>61.795000000000002</v>
      </c>
      <c r="F28" s="80">
        <v>61.192999999999998</v>
      </c>
      <c r="G28" s="80">
        <v>59.28</v>
      </c>
      <c r="H28" s="77">
        <v>59.753999999999998</v>
      </c>
      <c r="I28" s="77">
        <v>59.877000000000002</v>
      </c>
      <c r="J28" s="77">
        <v>62.069000000000003</v>
      </c>
    </row>
    <row r="29" spans="1:10" x14ac:dyDescent="0.2">
      <c r="A29" s="6" t="s">
        <v>53</v>
      </c>
      <c r="B29" s="82">
        <v>9.8970000000000002</v>
      </c>
      <c r="C29" s="82">
        <v>9.9030000000000005</v>
      </c>
      <c r="D29" s="82">
        <v>10.222</v>
      </c>
      <c r="E29" s="80">
        <v>10.914999999999999</v>
      </c>
      <c r="F29" s="80">
        <v>10.971</v>
      </c>
      <c r="G29" s="80">
        <v>10.94</v>
      </c>
      <c r="H29" s="77">
        <v>11.048</v>
      </c>
      <c r="I29" s="77">
        <v>11.055</v>
      </c>
      <c r="J29" s="77">
        <v>11.297000000000001</v>
      </c>
    </row>
    <row r="30" spans="1:10" x14ac:dyDescent="0.2">
      <c r="A30" s="6" t="s">
        <v>54</v>
      </c>
      <c r="B30" s="86">
        <v>4.58</v>
      </c>
      <c r="C30" s="82">
        <v>4.5659999999999998</v>
      </c>
      <c r="D30" s="82">
        <v>4.7750000000000004</v>
      </c>
      <c r="E30" s="80">
        <v>4.7249999999999996</v>
      </c>
      <c r="F30" s="80">
        <v>4.6219999999999999</v>
      </c>
      <c r="G30" s="80">
        <v>4.5999999999999996</v>
      </c>
      <c r="H30" s="77">
        <v>4.6050000000000004</v>
      </c>
      <c r="I30" s="77">
        <v>4.6130000000000004</v>
      </c>
      <c r="J30" s="77">
        <v>4.625</v>
      </c>
    </row>
    <row r="31" spans="1:10" x14ac:dyDescent="0.2">
      <c r="A31" s="8"/>
      <c r="B31" s="87"/>
      <c r="C31" s="86"/>
      <c r="D31" s="86"/>
      <c r="E31" s="77"/>
      <c r="F31" s="77"/>
      <c r="G31" s="77"/>
      <c r="H31" s="77"/>
      <c r="I31" s="77"/>
      <c r="J31" s="77"/>
    </row>
    <row r="32" spans="1:10" x14ac:dyDescent="0.2">
      <c r="A32" s="12" t="s">
        <v>40</v>
      </c>
      <c r="B32" s="78">
        <f t="shared" ref="B32:J32" si="3">SUM(B33:B33)</f>
        <v>39.828000000000003</v>
      </c>
      <c r="C32" s="78">
        <f t="shared" si="3"/>
        <v>39.454000000000001</v>
      </c>
      <c r="D32" s="78">
        <f t="shared" si="3"/>
        <v>40.701000000000001</v>
      </c>
      <c r="E32" s="78">
        <f t="shared" si="3"/>
        <v>41.633000000000003</v>
      </c>
      <c r="F32" s="78">
        <f t="shared" si="3"/>
        <v>41.62</v>
      </c>
      <c r="G32" s="78">
        <f t="shared" si="3"/>
        <v>42.664000000000001</v>
      </c>
      <c r="H32" s="78">
        <f t="shared" si="3"/>
        <v>41.268000000000001</v>
      </c>
      <c r="I32" s="78">
        <f t="shared" si="3"/>
        <v>41.581000000000003</v>
      </c>
      <c r="J32" s="78">
        <f t="shared" si="3"/>
        <v>41.639000000000003</v>
      </c>
    </row>
    <row r="33" spans="1:10" s="1" customFormat="1" x14ac:dyDescent="0.2">
      <c r="A33" s="13" t="s">
        <v>55</v>
      </c>
      <c r="B33" s="82">
        <v>39.828000000000003</v>
      </c>
      <c r="C33" s="82">
        <v>39.454000000000001</v>
      </c>
      <c r="D33" s="82">
        <v>40.701000000000001</v>
      </c>
      <c r="E33" s="82">
        <v>41.633000000000003</v>
      </c>
      <c r="F33" s="77">
        <v>41.62</v>
      </c>
      <c r="G33" s="80">
        <v>42.664000000000001</v>
      </c>
      <c r="H33" s="77">
        <v>41.268000000000001</v>
      </c>
      <c r="I33" s="77">
        <v>41.581000000000003</v>
      </c>
      <c r="J33" s="77">
        <v>41.639000000000003</v>
      </c>
    </row>
    <row r="34" spans="1:10" x14ac:dyDescent="0.2">
      <c r="A34" s="7"/>
      <c r="B34" s="88"/>
      <c r="C34" s="88"/>
      <c r="D34" s="88"/>
      <c r="E34" s="77"/>
      <c r="F34" s="77"/>
      <c r="G34" s="77"/>
      <c r="H34" s="77"/>
      <c r="I34" s="77"/>
      <c r="J34" s="77"/>
    </row>
    <row r="35" spans="1:10" x14ac:dyDescent="0.2">
      <c r="A35" s="5" t="s">
        <v>14</v>
      </c>
      <c r="B35" s="83">
        <f t="shared" ref="B35:J35" si="4">B5+B17+B21+B32</f>
        <v>3633.7662779999996</v>
      </c>
      <c r="C35" s="83">
        <f t="shared" si="4"/>
        <v>3650.7301609999995</v>
      </c>
      <c r="D35" s="83">
        <f t="shared" si="4"/>
        <v>3645.9208350000004</v>
      </c>
      <c r="E35" s="83">
        <f t="shared" si="4"/>
        <v>3695.2866894700001</v>
      </c>
      <c r="F35" s="83">
        <f t="shared" si="4"/>
        <v>3698.2290000000007</v>
      </c>
      <c r="G35" s="83">
        <f t="shared" si="4"/>
        <v>3766.8380000000002</v>
      </c>
      <c r="H35" s="83">
        <f t="shared" si="4"/>
        <v>3762.6098389999997</v>
      </c>
      <c r="I35" s="83">
        <f t="shared" si="4"/>
        <v>3764.3493159999998</v>
      </c>
      <c r="J35" s="83">
        <f t="shared" si="4"/>
        <v>3762.7559889999998</v>
      </c>
    </row>
    <row r="37" spans="1:10" x14ac:dyDescent="0.2">
      <c r="A37" s="2" t="s">
        <v>38</v>
      </c>
      <c r="B37" s="11"/>
    </row>
  </sheetData>
  <phoneticPr fontId="7" type="noConversion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>
    <oddFooter xml:space="preserve">&amp;C&amp;D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1992-2016 гг.</vt:lpstr>
      <vt:lpstr>2016 г. (по месяцам)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Сабина Казакова</dc:creator>
  <cp:lastModifiedBy>Aicholpon Jorupbekova</cp:lastModifiedBy>
  <cp:lastPrinted>2016-10-19T05:12:51Z</cp:lastPrinted>
  <dcterms:created xsi:type="dcterms:W3CDTF">2004-09-14T04:54:38Z</dcterms:created>
  <dcterms:modified xsi:type="dcterms:W3CDTF">2016-11-28T09:54:40Z</dcterms:modified>
</cp:coreProperties>
</file>