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615" yWindow="405" windowWidth="9600" windowHeight="8235" tabRatio="481"/>
  </bookViews>
  <sheets>
    <sheet name="2016" sheetId="4" r:id="rId1"/>
  </sheets>
  <definedNames>
    <definedName name="_xlnm._FilterDatabase" localSheetId="0" hidden="1">'2016'!$A$8:$J$8</definedName>
    <definedName name="_xlnm.Print_Area" localSheetId="0">'2016'!$A$1:$J$77</definedName>
    <definedName name="_xlnm.Print_Titles" localSheetId="0">'2016'!$1:$8</definedName>
  </definedNames>
  <calcPr calcId="144525"/>
</workbook>
</file>

<file path=xl/calcChain.xml><?xml version="1.0" encoding="utf-8"?>
<calcChain xmlns="http://schemas.openxmlformats.org/spreadsheetml/2006/main">
  <c r="F71" i="4" l="1"/>
  <c r="J71" i="4" s="1"/>
  <c r="I75" i="4"/>
  <c r="J75" i="4" s="1"/>
  <c r="G70" i="4" l="1"/>
  <c r="E34" i="4"/>
  <c r="E70" i="4"/>
  <c r="E47" i="4"/>
  <c r="E13" i="4"/>
  <c r="F69" i="4"/>
  <c r="F68" i="4"/>
  <c r="J69" i="4" l="1"/>
  <c r="J68" i="4"/>
  <c r="E72" i="4"/>
  <c r="E76" i="4" s="1"/>
  <c r="H13" i="4" l="1"/>
  <c r="G34" i="4"/>
  <c r="F67" i="4" l="1"/>
  <c r="J67" i="4" l="1"/>
  <c r="F33" i="4"/>
  <c r="J33" i="4" s="1"/>
  <c r="F55" i="4" l="1"/>
  <c r="H47" i="4"/>
  <c r="G47" i="4"/>
  <c r="D47" i="4"/>
  <c r="C47" i="4"/>
  <c r="F41" i="4"/>
  <c r="F31" i="4"/>
  <c r="J55" i="4" l="1"/>
  <c r="J41" i="4"/>
  <c r="J31" i="4"/>
  <c r="D34" i="4" l="1"/>
  <c r="C34" i="4"/>
  <c r="F19" i="4" l="1"/>
  <c r="D70" i="4"/>
  <c r="D72" i="4" s="1"/>
  <c r="D76" i="4" s="1"/>
  <c r="C70" i="4"/>
  <c r="C72" i="4" s="1"/>
  <c r="C76" i="4" s="1"/>
  <c r="H70" i="4"/>
  <c r="I70" i="4" l="1"/>
  <c r="F66" i="4"/>
  <c r="F74" i="4"/>
  <c r="J74" i="4" s="1"/>
  <c r="F50" i="4" l="1"/>
  <c r="F73" i="4" l="1"/>
  <c r="J73" i="4" s="1"/>
  <c r="I24" i="4" l="1"/>
  <c r="F24" i="4"/>
  <c r="F25" i="4"/>
  <c r="F15" i="4"/>
  <c r="I40" i="4"/>
  <c r="F40" i="4"/>
  <c r="J25" i="4" l="1"/>
  <c r="J40" i="4"/>
  <c r="J24" i="4"/>
  <c r="J66" i="4" l="1"/>
  <c r="F65" i="4"/>
  <c r="F64" i="4"/>
  <c r="F63" i="4"/>
  <c r="F62" i="4"/>
  <c r="F61" i="4"/>
  <c r="F60" i="4"/>
  <c r="I53" i="4"/>
  <c r="F53" i="4"/>
  <c r="I52" i="4"/>
  <c r="F52" i="4"/>
  <c r="I50" i="4"/>
  <c r="J50" i="4" s="1"/>
  <c r="F59" i="4"/>
  <c r="I54" i="4"/>
  <c r="F54" i="4"/>
  <c r="F58" i="4"/>
  <c r="J58" i="4" s="1"/>
  <c r="F57" i="4"/>
  <c r="F56" i="4"/>
  <c r="I51" i="4"/>
  <c r="F51" i="4"/>
  <c r="I49" i="4"/>
  <c r="F49" i="4"/>
  <c r="F46" i="4"/>
  <c r="F45" i="4"/>
  <c r="F44" i="4"/>
  <c r="F43" i="4"/>
  <c r="I39" i="4"/>
  <c r="F39" i="4"/>
  <c r="F42" i="4"/>
  <c r="I36" i="4"/>
  <c r="F36" i="4"/>
  <c r="I38" i="4"/>
  <c r="F38" i="4"/>
  <c r="I37" i="4"/>
  <c r="F37" i="4"/>
  <c r="F32" i="4"/>
  <c r="J32" i="4" s="1"/>
  <c r="F26" i="4"/>
  <c r="F30" i="4"/>
  <c r="F29" i="4"/>
  <c r="I20" i="4"/>
  <c r="F20" i="4"/>
  <c r="F28" i="4"/>
  <c r="I21" i="4"/>
  <c r="F21" i="4"/>
  <c r="J19" i="4"/>
  <c r="I18" i="4"/>
  <c r="F18" i="4"/>
  <c r="I17" i="4"/>
  <c r="F17" i="4"/>
  <c r="F16" i="4"/>
  <c r="F27" i="4"/>
  <c r="F14" i="4"/>
  <c r="I22" i="4"/>
  <c r="F22" i="4"/>
  <c r="I15" i="4"/>
  <c r="J15" i="4" s="1"/>
  <c r="I23" i="4"/>
  <c r="F23" i="4"/>
  <c r="I10" i="4"/>
  <c r="H34" i="4"/>
  <c r="H72" i="4" s="1"/>
  <c r="H76" i="4" s="1"/>
  <c r="G72" i="4"/>
  <c r="G76" i="4" s="1"/>
  <c r="F12" i="4"/>
  <c r="F11" i="4"/>
  <c r="F70" i="4" l="1"/>
  <c r="I13" i="4"/>
  <c r="I34" i="4" s="1"/>
  <c r="F47" i="4"/>
  <c r="I47" i="4"/>
  <c r="J10" i="4"/>
  <c r="J18" i="4"/>
  <c r="J51" i="4"/>
  <c r="J56" i="4"/>
  <c r="J61" i="4"/>
  <c r="J63" i="4"/>
  <c r="J30" i="4"/>
  <c r="J14" i="4"/>
  <c r="J65" i="4"/>
  <c r="J22" i="4"/>
  <c r="J27" i="4"/>
  <c r="J49" i="4"/>
  <c r="J57" i="4"/>
  <c r="J52" i="4"/>
  <c r="J60" i="4"/>
  <c r="J64" i="4"/>
  <c r="J21" i="4"/>
  <c r="J36" i="4"/>
  <c r="J39" i="4"/>
  <c r="J44" i="4"/>
  <c r="J59" i="4"/>
  <c r="J38" i="4"/>
  <c r="J42" i="4"/>
  <c r="J43" i="4"/>
  <c r="J54" i="4"/>
  <c r="J53" i="4"/>
  <c r="J37" i="4"/>
  <c r="J12" i="4"/>
  <c r="J17" i="4"/>
  <c r="J45" i="4"/>
  <c r="J23" i="4"/>
  <c r="J11" i="4"/>
  <c r="J16" i="4"/>
  <c r="J28" i="4"/>
  <c r="J26" i="4"/>
  <c r="J46" i="4"/>
  <c r="J62" i="4"/>
  <c r="J29" i="4"/>
  <c r="J20" i="4"/>
  <c r="F13" i="4"/>
  <c r="F34" i="4" s="1"/>
  <c r="J70" i="4" l="1"/>
  <c r="J47" i="4"/>
  <c r="J13" i="4"/>
  <c r="J34" i="4" s="1"/>
  <c r="I72" i="4"/>
  <c r="I76" i="4" s="1"/>
  <c r="J72" i="4" l="1"/>
  <c r="J76" i="4" s="1"/>
  <c r="F72" i="4"/>
  <c r="F76" i="4" s="1"/>
</calcChain>
</file>

<file path=xl/sharedStrings.xml><?xml version="1.0" encoding="utf-8"?>
<sst xmlns="http://schemas.openxmlformats.org/spreadsheetml/2006/main" count="108" uniqueCount="108">
  <si>
    <t xml:space="preserve">وزارة المالية </t>
  </si>
  <si>
    <t>" المصروفات "</t>
  </si>
  <si>
    <t xml:space="preserve">رقم 
الوزارة </t>
  </si>
  <si>
    <t xml:space="preserve">البيــــــــــــان </t>
  </si>
  <si>
    <t>الباب الثاني ( المصروفات )</t>
  </si>
  <si>
    <t>الباب الثالث ( الأصول )</t>
  </si>
  <si>
    <t xml:space="preserve">الاجمالي العام </t>
  </si>
  <si>
    <t>ـ المنح
ـ المنافع الاجتماعية 
ـ مصاريف اخرى</t>
  </si>
  <si>
    <t>جملة</t>
  </si>
  <si>
    <t>ـ الثابتة
ـ غير منتجة</t>
  </si>
  <si>
    <t>ـ الأصول قيد الانجاز    " المشروعات "
ـ الأصول المالية</t>
  </si>
  <si>
    <t xml:space="preserve">جملة </t>
  </si>
  <si>
    <t>الشئون الحكومية :-</t>
  </si>
  <si>
    <t>الامانة العامة لمجلس الوزراء</t>
  </si>
  <si>
    <t>الهيئة الاتحادية للموارد البشرية الحكومية</t>
  </si>
  <si>
    <t>32</t>
  </si>
  <si>
    <t>05</t>
  </si>
  <si>
    <t>وزارة الخارجية</t>
  </si>
  <si>
    <t>29</t>
  </si>
  <si>
    <t>وزارة الدولة لشئون المجلس الوطني</t>
  </si>
  <si>
    <t>30</t>
  </si>
  <si>
    <t>المجلس الوطني الاتحادي</t>
  </si>
  <si>
    <t>17</t>
  </si>
  <si>
    <t>ديوان المحاسبة</t>
  </si>
  <si>
    <t>07</t>
  </si>
  <si>
    <t>وزارة الدفاع</t>
  </si>
  <si>
    <t>06</t>
  </si>
  <si>
    <t>وزارة الداخلية / الديوان العام</t>
  </si>
  <si>
    <t>المديرية العامة للشرطة /أبوظبي</t>
  </si>
  <si>
    <t>08</t>
  </si>
  <si>
    <t xml:space="preserve">جهاز الأمن </t>
  </si>
  <si>
    <t>21</t>
  </si>
  <si>
    <t>وزارة العدل</t>
  </si>
  <si>
    <t>معهد التدريب والدراسات القضائية</t>
  </si>
  <si>
    <t>12</t>
  </si>
  <si>
    <t>الهيئة الاتحادية للجمارك</t>
  </si>
  <si>
    <t>جملة الشئون الحكومية</t>
  </si>
  <si>
    <t>البنية التحتية والموارد الاقتصادية :-</t>
  </si>
  <si>
    <t>13</t>
  </si>
  <si>
    <t>وزارة الاقتصاد</t>
  </si>
  <si>
    <t>هيئة الإمارات للمواصفات والمقاييس</t>
  </si>
  <si>
    <t>14</t>
  </si>
  <si>
    <t>وزارة الطاقة</t>
  </si>
  <si>
    <t>19</t>
  </si>
  <si>
    <t>وزارة الاشغال العامة</t>
  </si>
  <si>
    <t>22</t>
  </si>
  <si>
    <t>وزارة البيئة والمياه</t>
  </si>
  <si>
    <t>هيئة تنمية وتوظيف الموارد البشرية الوطنية</t>
  </si>
  <si>
    <t>المجلس الوطني للاعلام</t>
  </si>
  <si>
    <t>التنمية الاجتماعية :-</t>
  </si>
  <si>
    <t>09</t>
  </si>
  <si>
    <t>وزارة  التربية والتعليم</t>
  </si>
  <si>
    <t>24</t>
  </si>
  <si>
    <t>وزارة التعليم العالي والبحث العلمي</t>
  </si>
  <si>
    <t>جامعة الامارات العربية المتحدة</t>
  </si>
  <si>
    <t>مجمع كليات التقنية العليا</t>
  </si>
  <si>
    <t>جامعة زايد</t>
  </si>
  <si>
    <t>28</t>
  </si>
  <si>
    <t>وزارة الثقافة والشباب وتنمية المجتمع</t>
  </si>
  <si>
    <t>الهيئة العامة لرعاية الشباب والرياضة</t>
  </si>
  <si>
    <t>10</t>
  </si>
  <si>
    <t>وزارة الصحة</t>
  </si>
  <si>
    <t>18</t>
  </si>
  <si>
    <t>وزارة العمل</t>
  </si>
  <si>
    <t>26</t>
  </si>
  <si>
    <t>وزارة الشئون الاجتماعية</t>
  </si>
  <si>
    <t>صندوق الزواج</t>
  </si>
  <si>
    <t>برنامج الشيخ زايد للاسكان</t>
  </si>
  <si>
    <t>الهيئة العامة للشئون الاسلامية والأوقاف</t>
  </si>
  <si>
    <t>صندوق الزكاة</t>
  </si>
  <si>
    <t>المجلس الوطني للسياحة والآثار</t>
  </si>
  <si>
    <t>جملة التنمية الاجتماعية</t>
  </si>
  <si>
    <t>الإجمالي</t>
  </si>
  <si>
    <t xml:space="preserve"> المنافع الاجتماعية </t>
  </si>
  <si>
    <t>الأصول المالية "الاستثمارات المالية"</t>
  </si>
  <si>
    <t>الاجمالي العام</t>
  </si>
  <si>
    <t>المجلس الاتحادي للتركيبة السكانية</t>
  </si>
  <si>
    <t>مكتب رئاسة مجلس الوزراء</t>
  </si>
  <si>
    <t xml:space="preserve">اللجنة الوطنية للمؤتمرات </t>
  </si>
  <si>
    <t>04</t>
  </si>
  <si>
    <t>المكتب الاتحادي للضرائب</t>
  </si>
  <si>
    <t>فروق تمويل الجامعات</t>
  </si>
  <si>
    <t>الهيئة الوطنية للمؤهلات</t>
  </si>
  <si>
    <t>33</t>
  </si>
  <si>
    <t>35</t>
  </si>
  <si>
    <t>23</t>
  </si>
  <si>
    <t>جملة وزارة شئون مجلس الوزراء</t>
  </si>
  <si>
    <t>جملة البنية التحتية والموارد الاقتصادية</t>
  </si>
  <si>
    <t xml:space="preserve">وزارة التنمية والتعاون الدولي </t>
  </si>
  <si>
    <t>وزارة شؤون الرئاسة</t>
  </si>
  <si>
    <t>مكتب وزير الدولة - معالي سلطان الجابر</t>
  </si>
  <si>
    <t>مكتب وزير الدولة -معالي ريم الهاشمي</t>
  </si>
  <si>
    <t>مصاريف أخرى</t>
  </si>
  <si>
    <t>وكالة الإمارات للفضاء</t>
  </si>
  <si>
    <t>منح اخرى</t>
  </si>
  <si>
    <t>تعويضات الموظفين</t>
  </si>
  <si>
    <t>مستلزمات سلعية وخدمية واعانات</t>
  </si>
  <si>
    <t>اكاديمية الإمارات الدبلوماسية</t>
  </si>
  <si>
    <t xml:space="preserve">اجمالي مشروع الميزانية العامة للاتحاد عن السنة المالية 2016م </t>
  </si>
  <si>
    <t>الهيئة الاتحادية للمواصلات البرية والبحرية</t>
  </si>
  <si>
    <t>وزارة الدولة 32- معالي ميثاء الشامسي</t>
  </si>
  <si>
    <t>الهيئة الاتحادية للتنافسية والاحصاء</t>
  </si>
  <si>
    <t>المجلس الأعلى للامومة والطفولة</t>
  </si>
  <si>
    <t>مجلس الإمارات للتوازن بين الجنسين</t>
  </si>
  <si>
    <t>الهلال الأحمر الإماراتي</t>
  </si>
  <si>
    <t xml:space="preserve">وزارة الدولة 35- معالي عبد الله غباش </t>
  </si>
  <si>
    <t>نسخة غير معتمدة من مشروع الميزانية العامة للاتحاد للسنة المالية 2016م.</t>
  </si>
  <si>
    <t xml:space="preserve">         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</si>
</sst>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-"/>
    <numFmt numFmtId="165" formatCode="[$-1010000]d/m/yyyy;@"/>
  </numFmts>
  <fonts count="29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Simplified Arabic"/>
      <family val="1"/>
    </font>
    <font>
      <sz val="14"/>
      <name val="Simplified Arabic"/>
      <family val="1"/>
    </font>
    <font>
      <b/>
      <sz val="14"/>
      <name val="Simplified Arabic"/>
      <family val="1"/>
    </font>
    <font>
      <b/>
      <sz val="18"/>
      <name val="Simplified Arabic"/>
      <family val="1"/>
    </font>
    <font>
      <b/>
      <sz val="13"/>
      <name val="Simplified Arabic"/>
      <family val="1"/>
    </font>
    <font>
      <b/>
      <u/>
      <sz val="14"/>
      <name val="Simplified Arabic"/>
      <family val="1"/>
    </font>
    <font>
      <sz val="14"/>
      <name val="Arabic Transparent"/>
      <charset val="178"/>
    </font>
    <font>
      <sz val="14"/>
      <name val="Simplified Arabic"/>
      <family val="1"/>
    </font>
    <font>
      <sz val="16"/>
      <color rgb="FFFF0000"/>
      <name val="Simplified Arabic"/>
      <family val="1"/>
    </font>
    <font>
      <sz val="12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6" applyNumberFormat="0" applyAlignment="0" applyProtection="0"/>
    <xf numFmtId="0" fontId="6" fillId="21" borderId="17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18" applyNumberFormat="0" applyFill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6" applyNumberFormat="0" applyAlignment="0" applyProtection="0"/>
    <xf numFmtId="0" fontId="13" fillId="0" borderId="21" applyNumberFormat="0" applyFill="0" applyAlignment="0" applyProtection="0"/>
    <xf numFmtId="0" fontId="14" fillId="22" borderId="0" applyNumberFormat="0" applyBorder="0" applyAlignment="0" applyProtection="0"/>
    <xf numFmtId="0" fontId="1" fillId="23" borderId="22" applyNumberFormat="0" applyFont="0" applyAlignment="0" applyProtection="0"/>
    <xf numFmtId="0" fontId="15" fillId="20" borderId="23" applyNumberFormat="0" applyAlignment="0" applyProtection="0"/>
    <xf numFmtId="0" fontId="16" fillId="0" borderId="0" applyNumberFormat="0" applyFill="0" applyBorder="0" applyAlignment="0" applyProtection="0"/>
    <xf numFmtId="0" fontId="17" fillId="0" borderId="2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94">
    <xf numFmtId="0" fontId="0" fillId="0" borderId="0" xfId="0"/>
    <xf numFmtId="0" fontId="20" fillId="0" borderId="0" xfId="42" applyFont="1"/>
    <xf numFmtId="0" fontId="20" fillId="0" borderId="0" xfId="42" applyFont="1" applyFill="1"/>
    <xf numFmtId="0" fontId="21" fillId="0" borderId="0" xfId="42" applyFont="1" applyFill="1" applyAlignment="1">
      <alignment horizontal="center"/>
    </xf>
    <xf numFmtId="0" fontId="21" fillId="0" borderId="0" xfId="42" applyFont="1"/>
    <xf numFmtId="49" fontId="21" fillId="0" borderId="36" xfId="42" applyNumberFormat="1" applyFont="1" applyFill="1" applyBorder="1" applyAlignment="1">
      <alignment horizontal="center" vertical="center"/>
    </xf>
    <xf numFmtId="49" fontId="21" fillId="0" borderId="40" xfId="42" applyNumberFormat="1" applyFont="1" applyFill="1" applyBorder="1" applyAlignment="1">
      <alignment horizontal="center"/>
    </xf>
    <xf numFmtId="0" fontId="23" fillId="24" borderId="30" xfId="42" applyFont="1" applyFill="1" applyBorder="1" applyAlignment="1">
      <alignment horizontal="center" vertical="center" wrapText="1"/>
    </xf>
    <xf numFmtId="0" fontId="23" fillId="24" borderId="30" xfId="42" applyFont="1" applyFill="1" applyBorder="1" applyAlignment="1">
      <alignment horizontal="right" vertical="center" wrapText="1"/>
    </xf>
    <xf numFmtId="165" fontId="25" fillId="0" borderId="0" xfId="42" applyNumberFormat="1" applyFont="1" applyFill="1" applyBorder="1" applyAlignment="1">
      <alignment horizontal="left" vertical="center"/>
    </xf>
    <xf numFmtId="3" fontId="20" fillId="0" borderId="0" xfId="42" applyNumberFormat="1" applyFont="1"/>
    <xf numFmtId="3" fontId="21" fillId="0" borderId="2" xfId="42" applyNumberFormat="1" applyFont="1" applyFill="1" applyBorder="1" applyAlignment="1">
      <alignment horizontal="right" vertical="center"/>
    </xf>
    <xf numFmtId="3" fontId="21" fillId="0" borderId="5" xfId="42" applyNumberFormat="1" applyFont="1" applyFill="1" applyBorder="1" applyAlignment="1">
      <alignment horizontal="right" vertical="center"/>
    </xf>
    <xf numFmtId="3" fontId="21" fillId="0" borderId="3" xfId="42" applyNumberFormat="1" applyFont="1" applyFill="1" applyBorder="1" applyAlignment="1">
      <alignment horizontal="right" vertical="center"/>
    </xf>
    <xf numFmtId="3" fontId="21" fillId="0" borderId="11" xfId="42" applyNumberFormat="1" applyFont="1" applyFill="1" applyBorder="1" applyAlignment="1">
      <alignment horizontal="right" vertical="center"/>
    </xf>
    <xf numFmtId="3" fontId="21" fillId="0" borderId="31" xfId="42" applyNumberFormat="1" applyFont="1" applyFill="1" applyBorder="1" applyAlignment="1">
      <alignment horizontal="right" vertical="center"/>
    </xf>
    <xf numFmtId="3" fontId="21" fillId="0" borderId="33" xfId="42" applyNumberFormat="1" applyFont="1" applyFill="1" applyBorder="1" applyAlignment="1">
      <alignment horizontal="right" vertical="center"/>
    </xf>
    <xf numFmtId="3" fontId="21" fillId="0" borderId="12" xfId="42" applyNumberFormat="1" applyFont="1" applyFill="1" applyBorder="1" applyAlignment="1">
      <alignment horizontal="right" vertical="center"/>
    </xf>
    <xf numFmtId="3" fontId="21" fillId="0" borderId="9" xfId="42" applyNumberFormat="1" applyFont="1" applyFill="1" applyBorder="1" applyAlignment="1">
      <alignment horizontal="right" vertical="center"/>
    </xf>
    <xf numFmtId="3" fontId="21" fillId="0" borderId="15" xfId="42" applyNumberFormat="1" applyFont="1" applyFill="1" applyBorder="1" applyAlignment="1">
      <alignment horizontal="right" vertical="center"/>
    </xf>
    <xf numFmtId="3" fontId="21" fillId="0" borderId="13" xfId="42" applyNumberFormat="1" applyFont="1" applyFill="1" applyBorder="1" applyAlignment="1">
      <alignment horizontal="right" vertical="center"/>
    </xf>
    <xf numFmtId="3" fontId="21" fillId="0" borderId="32" xfId="42" applyNumberFormat="1" applyFont="1" applyFill="1" applyBorder="1" applyAlignment="1">
      <alignment horizontal="right" vertical="center"/>
    </xf>
    <xf numFmtId="3" fontId="21" fillId="0" borderId="6" xfId="42" applyNumberFormat="1" applyFont="1" applyFill="1" applyBorder="1" applyAlignment="1">
      <alignment horizontal="right" vertical="center"/>
    </xf>
    <xf numFmtId="3" fontId="21" fillId="0" borderId="25" xfId="42" applyNumberFormat="1" applyFont="1" applyFill="1" applyBorder="1" applyAlignment="1">
      <alignment horizontal="right" vertical="center"/>
    </xf>
    <xf numFmtId="3" fontId="21" fillId="0" borderId="42" xfId="42" applyNumberFormat="1" applyFont="1" applyFill="1" applyBorder="1" applyAlignment="1">
      <alignment horizontal="right" vertical="center"/>
    </xf>
    <xf numFmtId="3" fontId="21" fillId="0" borderId="41" xfId="42" applyNumberFormat="1" applyFont="1" applyFill="1" applyBorder="1" applyAlignment="1">
      <alignment horizontal="right" vertical="center"/>
    </xf>
    <xf numFmtId="3" fontId="21" fillId="0" borderId="43" xfId="42" applyNumberFormat="1" applyFont="1" applyFill="1" applyBorder="1" applyAlignment="1">
      <alignment horizontal="right" vertical="center"/>
    </xf>
    <xf numFmtId="3" fontId="21" fillId="0" borderId="35" xfId="42" applyNumberFormat="1" applyFont="1" applyFill="1" applyBorder="1" applyAlignment="1">
      <alignment horizontal="right" vertical="center"/>
    </xf>
    <xf numFmtId="3" fontId="21" fillId="0" borderId="44" xfId="42" applyNumberFormat="1" applyFont="1" applyFill="1" applyBorder="1" applyAlignment="1">
      <alignment horizontal="right" vertical="center"/>
    </xf>
    <xf numFmtId="3" fontId="26" fillId="0" borderId="11" xfId="42" applyNumberFormat="1" applyFont="1" applyFill="1" applyBorder="1" applyAlignment="1">
      <alignment horizontal="right" vertical="center"/>
    </xf>
    <xf numFmtId="3" fontId="26" fillId="0" borderId="12" xfId="42" applyNumberFormat="1" applyFont="1" applyFill="1" applyBorder="1" applyAlignment="1">
      <alignment horizontal="right" vertical="center"/>
    </xf>
    <xf numFmtId="3" fontId="26" fillId="0" borderId="5" xfId="42" applyNumberFormat="1" applyFont="1" applyFill="1" applyBorder="1" applyAlignment="1">
      <alignment horizontal="right" vertical="center"/>
    </xf>
    <xf numFmtId="3" fontId="26" fillId="0" borderId="31" xfId="42" applyNumberFormat="1" applyFont="1" applyFill="1" applyBorder="1" applyAlignment="1">
      <alignment horizontal="right" vertical="center"/>
    </xf>
    <xf numFmtId="3" fontId="26" fillId="0" borderId="9" xfId="42" applyNumberFormat="1" applyFont="1" applyFill="1" applyBorder="1" applyAlignment="1">
      <alignment horizontal="right" vertical="center"/>
    </xf>
    <xf numFmtId="3" fontId="26" fillId="0" borderId="25" xfId="42" applyNumberFormat="1" applyFont="1" applyFill="1" applyBorder="1" applyAlignment="1">
      <alignment horizontal="right" vertical="center"/>
    </xf>
    <xf numFmtId="3" fontId="20" fillId="0" borderId="31" xfId="42" applyNumberFormat="1" applyFont="1" applyFill="1" applyBorder="1" applyAlignment="1">
      <alignment horizontal="right" vertical="center"/>
    </xf>
    <xf numFmtId="3" fontId="26" fillId="26" borderId="7" xfId="42" applyNumberFormat="1" applyFont="1" applyFill="1" applyBorder="1" applyAlignment="1">
      <alignment horizontal="right" vertical="center"/>
    </xf>
    <xf numFmtId="3" fontId="26" fillId="26" borderId="39" xfId="42" applyNumberFormat="1" applyFont="1" applyFill="1" applyBorder="1" applyAlignment="1">
      <alignment horizontal="right" vertical="center"/>
    </xf>
    <xf numFmtId="3" fontId="26" fillId="26" borderId="34" xfId="42" applyNumberFormat="1" applyFont="1" applyFill="1" applyBorder="1" applyAlignment="1">
      <alignment horizontal="right" vertical="center"/>
    </xf>
    <xf numFmtId="3" fontId="26" fillId="26" borderId="5" xfId="42" applyNumberFormat="1" applyFont="1" applyFill="1" applyBorder="1" applyAlignment="1">
      <alignment horizontal="right" vertical="center"/>
    </xf>
    <xf numFmtId="3" fontId="26" fillId="26" borderId="31" xfId="42" applyNumberFormat="1" applyFont="1" applyFill="1" applyBorder="1" applyAlignment="1">
      <alignment horizontal="right" vertical="center"/>
    </xf>
    <xf numFmtId="3" fontId="26" fillId="26" borderId="9" xfId="42" applyNumberFormat="1" applyFont="1" applyFill="1" applyBorder="1" applyAlignment="1">
      <alignment horizontal="right" vertical="center"/>
    </xf>
    <xf numFmtId="3" fontId="21" fillId="26" borderId="25" xfId="42" applyNumberFormat="1" applyFont="1" applyFill="1" applyBorder="1" applyAlignment="1">
      <alignment horizontal="right" vertical="center"/>
    </xf>
    <xf numFmtId="3" fontId="21" fillId="26" borderId="2" xfId="42" applyNumberFormat="1" applyFont="1" applyFill="1" applyBorder="1" applyAlignment="1">
      <alignment horizontal="right" vertical="center"/>
    </xf>
    <xf numFmtId="3" fontId="21" fillId="26" borderId="11" xfId="42" applyNumberFormat="1" applyFont="1" applyFill="1" applyBorder="1" applyAlignment="1">
      <alignment horizontal="right" vertical="center"/>
    </xf>
    <xf numFmtId="3" fontId="21" fillId="0" borderId="0" xfId="42" applyNumberFormat="1" applyFont="1"/>
    <xf numFmtId="3" fontId="20" fillId="0" borderId="11" xfId="42" applyNumberFormat="1" applyFont="1" applyFill="1" applyBorder="1" applyAlignment="1">
      <alignment horizontal="right" vertical="center"/>
    </xf>
    <xf numFmtId="3" fontId="21" fillId="0" borderId="10" xfId="42" applyNumberFormat="1" applyFont="1" applyFill="1" applyBorder="1" applyAlignment="1">
      <alignment horizontal="right" vertical="center"/>
    </xf>
    <xf numFmtId="0" fontId="21" fillId="0" borderId="0" xfId="42" applyFont="1" applyAlignment="1">
      <alignment vertical="center"/>
    </xf>
    <xf numFmtId="0" fontId="21" fillId="0" borderId="37" xfId="42" applyFont="1" applyFill="1" applyBorder="1"/>
    <xf numFmtId="49" fontId="21" fillId="0" borderId="40" xfId="42" applyNumberFormat="1" applyFont="1" applyFill="1" applyBorder="1" applyAlignment="1">
      <alignment horizontal="center" vertical="center"/>
    </xf>
    <xf numFmtId="49" fontId="21" fillId="0" borderId="38" xfId="42" applyNumberFormat="1" applyFont="1" applyFill="1" applyBorder="1" applyAlignment="1">
      <alignment horizontal="center"/>
    </xf>
    <xf numFmtId="0" fontId="24" fillId="0" borderId="1" xfId="42" applyFont="1" applyFill="1" applyBorder="1" applyAlignment="1">
      <alignment horizontal="center"/>
    </xf>
    <xf numFmtId="164" fontId="20" fillId="0" borderId="8" xfId="42" applyNumberFormat="1" applyFont="1" applyFill="1" applyBorder="1" applyAlignment="1">
      <alignment horizontal="right" indent="1"/>
    </xf>
    <xf numFmtId="0" fontId="20" fillId="0" borderId="8" xfId="42" applyFont="1" applyFill="1" applyBorder="1" applyAlignment="1">
      <alignment horizontal="right" indent="1"/>
    </xf>
    <xf numFmtId="164" fontId="21" fillId="0" borderId="8" xfId="42" applyNumberFormat="1" applyFont="1" applyFill="1" applyBorder="1" applyAlignment="1">
      <alignment horizontal="center" vertical="center"/>
    </xf>
    <xf numFmtId="0" fontId="21" fillId="0" borderId="14" xfId="42" applyFont="1" applyFill="1" applyBorder="1" applyAlignment="1">
      <alignment horizontal="center" vertical="center"/>
    </xf>
    <xf numFmtId="0" fontId="24" fillId="0" borderId="40" xfId="42" applyFont="1" applyFill="1" applyBorder="1" applyAlignment="1">
      <alignment horizontal="center"/>
    </xf>
    <xf numFmtId="164" fontId="21" fillId="0" borderId="14" xfId="42" applyNumberFormat="1" applyFont="1" applyFill="1" applyBorder="1" applyAlignment="1">
      <alignment horizontal="center" vertical="center"/>
    </xf>
    <xf numFmtId="164" fontId="21" fillId="0" borderId="46" xfId="42" applyNumberFormat="1" applyFont="1" applyFill="1" applyBorder="1" applyAlignment="1">
      <alignment horizontal="right" vertical="center" wrapText="1" readingOrder="2"/>
    </xf>
    <xf numFmtId="0" fontId="23" fillId="24" borderId="30" xfId="42" applyFont="1" applyFill="1" applyBorder="1" applyAlignment="1">
      <alignment horizontal="center" vertical="center"/>
    </xf>
    <xf numFmtId="164" fontId="21" fillId="0" borderId="14" xfId="42" applyNumberFormat="1" applyFont="1" applyFill="1" applyBorder="1" applyAlignment="1">
      <alignment horizontal="right" vertical="center" indent="1"/>
    </xf>
    <xf numFmtId="164" fontId="21" fillId="0" borderId="46" xfId="42" applyNumberFormat="1" applyFont="1" applyFill="1" applyBorder="1" applyAlignment="1">
      <alignment horizontal="right" vertical="center" wrapText="1" indent="1" readingOrder="2"/>
    </xf>
    <xf numFmtId="0" fontId="21" fillId="0" borderId="47" xfId="42" applyFont="1" applyFill="1" applyBorder="1" applyAlignment="1">
      <alignment horizontal="right" vertical="center" indent="1"/>
    </xf>
    <xf numFmtId="3" fontId="20" fillId="0" borderId="9" xfId="42" applyNumberFormat="1" applyFont="1" applyFill="1" applyBorder="1" applyAlignment="1">
      <alignment horizontal="right" vertical="center"/>
    </xf>
    <xf numFmtId="0" fontId="19" fillId="0" borderId="0" xfId="42" applyFont="1" applyAlignment="1">
      <alignment horizontal="right"/>
    </xf>
    <xf numFmtId="164" fontId="20" fillId="0" borderId="8" xfId="42" applyNumberFormat="1" applyFont="1" applyFill="1" applyBorder="1" applyAlignment="1">
      <alignment horizontal="right" vertical="center" indent="1"/>
    </xf>
    <xf numFmtId="0" fontId="20" fillId="0" borderId="8" xfId="42" applyFont="1" applyFill="1" applyBorder="1" applyAlignment="1">
      <alignment horizontal="right" vertical="center" indent="1"/>
    </xf>
    <xf numFmtId="0" fontId="20" fillId="0" borderId="40" xfId="42" applyFont="1" applyFill="1" applyBorder="1" applyAlignment="1">
      <alignment horizontal="right" vertical="center" indent="1"/>
    </xf>
    <xf numFmtId="0" fontId="24" fillId="0" borderId="40" xfId="42" applyFont="1" applyFill="1" applyBorder="1" applyAlignment="1">
      <alignment horizontal="right" vertical="center" indent="1"/>
    </xf>
    <xf numFmtId="164" fontId="20" fillId="0" borderId="40" xfId="42" applyNumberFormat="1" applyFont="1" applyFill="1" applyBorder="1" applyAlignment="1">
      <alignment horizontal="right" vertical="center" indent="1"/>
    </xf>
    <xf numFmtId="0" fontId="20" fillId="0" borderId="38" xfId="42" applyFont="1" applyFill="1" applyBorder="1" applyAlignment="1">
      <alignment horizontal="right" vertical="center" indent="1"/>
    </xf>
    <xf numFmtId="164" fontId="20" fillId="0" borderId="27" xfId="42" applyNumberFormat="1" applyFont="1" applyFill="1" applyBorder="1" applyAlignment="1">
      <alignment horizontal="right" indent="1"/>
    </xf>
    <xf numFmtId="0" fontId="20" fillId="0" borderId="0" xfId="42" applyFont="1" applyAlignment="1">
      <alignment horizontal="center"/>
    </xf>
    <xf numFmtId="3" fontId="21" fillId="0" borderId="0" xfId="42" applyNumberFormat="1" applyFont="1" applyAlignment="1">
      <alignment horizontal="center" vertical="center"/>
    </xf>
    <xf numFmtId="0" fontId="21" fillId="0" borderId="0" xfId="42" applyFont="1" applyAlignment="1">
      <alignment horizontal="center" vertical="center"/>
    </xf>
    <xf numFmtId="3" fontId="21" fillId="25" borderId="15" xfId="42" applyNumberFormat="1" applyFont="1" applyFill="1" applyBorder="1" applyAlignment="1">
      <alignment horizontal="right" vertical="center"/>
    </xf>
    <xf numFmtId="3" fontId="21" fillId="26" borderId="15" xfId="42" applyNumberFormat="1" applyFont="1" applyFill="1" applyBorder="1" applyAlignment="1">
      <alignment horizontal="right" vertical="center"/>
    </xf>
    <xf numFmtId="0" fontId="27" fillId="0" borderId="0" xfId="42" applyFont="1" applyAlignment="1">
      <alignment horizontal="center" vertical="center"/>
    </xf>
    <xf numFmtId="3" fontId="20" fillId="0" borderId="5" xfId="42" applyNumberFormat="1" applyFont="1" applyFill="1" applyBorder="1" applyAlignment="1">
      <alignment horizontal="right" vertical="center"/>
    </xf>
    <xf numFmtId="3" fontId="20" fillId="0" borderId="12" xfId="42" applyNumberFormat="1" applyFont="1" applyFill="1" applyBorder="1" applyAlignment="1">
      <alignment horizontal="right" vertical="center"/>
    </xf>
    <xf numFmtId="3" fontId="20" fillId="0" borderId="25" xfId="42" applyNumberFormat="1" applyFont="1" applyFill="1" applyBorder="1" applyAlignment="1">
      <alignment horizontal="right" vertical="center"/>
    </xf>
    <xf numFmtId="3" fontId="20" fillId="25" borderId="31" xfId="42" applyNumberFormat="1" applyFont="1" applyFill="1" applyBorder="1" applyAlignment="1">
      <alignment horizontal="right" vertical="center"/>
    </xf>
    <xf numFmtId="3" fontId="20" fillId="26" borderId="9" xfId="42" applyNumberFormat="1" applyFont="1" applyFill="1" applyBorder="1" applyAlignment="1">
      <alignment horizontal="right" vertical="center"/>
    </xf>
    <xf numFmtId="0" fontId="20" fillId="0" borderId="0" xfId="42" applyFont="1" applyAlignment="1">
      <alignment horizontal="center"/>
    </xf>
    <xf numFmtId="0" fontId="22" fillId="0" borderId="0" xfId="42" applyFont="1" applyFill="1" applyBorder="1" applyAlignment="1">
      <alignment horizontal="center"/>
    </xf>
    <xf numFmtId="0" fontId="21" fillId="24" borderId="26" xfId="42" applyFont="1" applyFill="1" applyBorder="1" applyAlignment="1">
      <alignment horizontal="center" vertical="center" wrapText="1"/>
    </xf>
    <xf numFmtId="0" fontId="21" fillId="24" borderId="45" xfId="42" applyFont="1" applyFill="1" applyBorder="1" applyAlignment="1">
      <alignment horizontal="center" vertical="center"/>
    </xf>
    <xf numFmtId="0" fontId="23" fillId="24" borderId="4" xfId="42" applyFont="1" applyFill="1" applyBorder="1" applyAlignment="1">
      <alignment horizontal="center" vertical="center"/>
    </xf>
    <xf numFmtId="0" fontId="23" fillId="24" borderId="29" xfId="42" applyFont="1" applyFill="1" applyBorder="1" applyAlignment="1">
      <alignment horizontal="center" vertical="center"/>
    </xf>
    <xf numFmtId="0" fontId="23" fillId="24" borderId="5" xfId="42" applyFont="1" applyFill="1" applyBorder="1" applyAlignment="1">
      <alignment horizontal="center" vertical="center"/>
    </xf>
    <xf numFmtId="0" fontId="23" fillId="24" borderId="3" xfId="42" applyFont="1" applyFill="1" applyBorder="1" applyAlignment="1">
      <alignment horizontal="center" vertical="center" wrapText="1"/>
    </xf>
    <xf numFmtId="0" fontId="23" fillId="24" borderId="28" xfId="42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center" readingOrder="2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rmal 2" xfId="42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810244</xdr:colOff>
      <xdr:row>3</xdr:row>
      <xdr:rowOff>136072</xdr:rowOff>
    </xdr:from>
    <xdr:ext cx="1627909" cy="457241"/>
    <xdr:sp macro="" textlink="">
      <xdr:nvSpPr>
        <xdr:cNvPr id="2" name="TextBox 1"/>
        <xdr:cNvSpPr txBox="1"/>
      </xdr:nvSpPr>
      <xdr:spPr>
        <a:xfrm>
          <a:off x="10026638454" y="911679"/>
          <a:ext cx="1627909" cy="4572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 rtl="1"/>
          <a:r>
            <a:rPr lang="ar-AE" sz="1200" b="1"/>
            <a:t>نموذج</a:t>
          </a:r>
          <a:r>
            <a:rPr lang="ar-AE" sz="1200" b="1" baseline="0"/>
            <a:t> (18) ميزانية</a:t>
          </a:r>
        </a:p>
        <a:p>
          <a:pPr algn="ctr" rtl="1"/>
          <a:r>
            <a:rPr lang="ar-AE" sz="1200" b="1" baseline="0"/>
            <a:t>1-123-2010/11/24</a:t>
          </a:r>
          <a:endParaRPr lang="en-US" sz="1200" b="1"/>
        </a:p>
      </xdr:txBody>
    </xdr:sp>
    <xdr:clientData/>
  </xdr:oneCellAnchor>
  <xdr:twoCellAnchor editAs="oneCell">
    <xdr:from>
      <xdr:col>4</xdr:col>
      <xdr:colOff>890650</xdr:colOff>
      <xdr:row>0</xdr:row>
      <xdr:rowOff>201633</xdr:rowOff>
    </xdr:from>
    <xdr:to>
      <xdr:col>5</xdr:col>
      <xdr:colOff>424825</xdr:colOff>
      <xdr:row>4</xdr:row>
      <xdr:rowOff>225912</xdr:rowOff>
    </xdr:to>
    <xdr:pic>
      <xdr:nvPicPr>
        <xdr:cNvPr id="3" name="Picture 2" descr="1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652282" y="201633"/>
          <a:ext cx="949318" cy="1058422"/>
        </a:xfrm>
        <a:prstGeom prst="rect">
          <a:avLst/>
        </a:prstGeom>
        <a:ln>
          <a:solidFill>
            <a:schemeClr val="accent1"/>
          </a:solidFill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J80"/>
  <sheetViews>
    <sheetView rightToLeft="1" tabSelected="1" topLeftCell="A55" zoomScale="70" zoomScaleNormal="70" zoomScaleSheetLayoutView="70" workbookViewId="0">
      <pane xSplit="1" topLeftCell="B1" activePane="topRight" state="frozen"/>
      <selection activeCell="A7" sqref="A7"/>
      <selection pane="topRight" activeCell="C81" sqref="C81"/>
    </sheetView>
  </sheetViews>
  <sheetFormatPr defaultRowHeight="27.75" x14ac:dyDescent="0.7"/>
  <cols>
    <col min="1" max="1" width="13" style="1" hidden="1" customWidth="1"/>
    <col min="2" max="2" width="56.5703125" style="1" customWidth="1"/>
    <col min="3" max="3" width="20.85546875" style="1" customWidth="1"/>
    <col min="4" max="4" width="22.140625" style="1" customWidth="1"/>
    <col min="5" max="5" width="21.140625" style="1" customWidth="1"/>
    <col min="6" max="6" width="21.28515625" style="1" customWidth="1"/>
    <col min="7" max="7" width="18.5703125" style="1" customWidth="1"/>
    <col min="8" max="8" width="20.140625" style="1" customWidth="1"/>
    <col min="9" max="9" width="22" style="1" customWidth="1"/>
    <col min="10" max="10" width="21.85546875" style="1" customWidth="1"/>
    <col min="11" max="16384" width="9.140625" style="1"/>
  </cols>
  <sheetData>
    <row r="1" spans="1:10" ht="20.25" customHeight="1" x14ac:dyDescent="0.7"/>
    <row r="2" spans="1:10" ht="20.25" customHeight="1" x14ac:dyDescent="0.7">
      <c r="I2" s="78"/>
    </row>
    <row r="3" spans="1:10" ht="20.25" customHeight="1" x14ac:dyDescent="0.7"/>
    <row r="4" spans="1:10" ht="20.25" customHeight="1" x14ac:dyDescent="0.7">
      <c r="I4" s="84"/>
      <c r="J4" s="84"/>
    </row>
    <row r="5" spans="1:10" ht="29.25" customHeight="1" x14ac:dyDescent="0.7">
      <c r="A5" s="2"/>
      <c r="B5" s="2"/>
      <c r="C5" s="2"/>
      <c r="D5" s="2"/>
      <c r="E5" s="2"/>
      <c r="G5" s="9"/>
      <c r="H5" s="3" t="s">
        <v>1</v>
      </c>
      <c r="I5" s="84"/>
      <c r="J5" s="84"/>
    </row>
    <row r="6" spans="1:10" ht="40.5" customHeight="1" thickBot="1" x14ac:dyDescent="0.95">
      <c r="A6" s="85" t="s">
        <v>98</v>
      </c>
      <c r="B6" s="85"/>
      <c r="C6" s="85"/>
      <c r="D6" s="85"/>
      <c r="E6" s="85"/>
      <c r="F6" s="85"/>
      <c r="G6" s="85"/>
      <c r="H6" s="85"/>
      <c r="I6" s="85"/>
      <c r="J6" s="85"/>
    </row>
    <row r="7" spans="1:10" ht="27" customHeight="1" x14ac:dyDescent="0.7">
      <c r="A7" s="86" t="s">
        <v>2</v>
      </c>
      <c r="B7" s="88" t="s">
        <v>3</v>
      </c>
      <c r="C7" s="90" t="s">
        <v>4</v>
      </c>
      <c r="D7" s="90"/>
      <c r="E7" s="90"/>
      <c r="F7" s="90"/>
      <c r="G7" s="90" t="s">
        <v>5</v>
      </c>
      <c r="H7" s="90"/>
      <c r="I7" s="90"/>
      <c r="J7" s="91" t="s">
        <v>6</v>
      </c>
    </row>
    <row r="8" spans="1:10" ht="81" customHeight="1" thickBot="1" x14ac:dyDescent="0.75">
      <c r="A8" s="87"/>
      <c r="B8" s="89"/>
      <c r="C8" s="7" t="s">
        <v>95</v>
      </c>
      <c r="D8" s="7" t="s">
        <v>96</v>
      </c>
      <c r="E8" s="8" t="s">
        <v>7</v>
      </c>
      <c r="F8" s="60" t="s">
        <v>8</v>
      </c>
      <c r="G8" s="8" t="s">
        <v>9</v>
      </c>
      <c r="H8" s="8" t="s">
        <v>10</v>
      </c>
      <c r="I8" s="7" t="s">
        <v>11</v>
      </c>
      <c r="J8" s="92"/>
    </row>
    <row r="9" spans="1:10" ht="27" customHeight="1" x14ac:dyDescent="0.7">
      <c r="A9" s="49"/>
      <c r="B9" s="52" t="s">
        <v>12</v>
      </c>
      <c r="C9" s="31"/>
      <c r="D9" s="31"/>
      <c r="E9" s="79"/>
      <c r="F9" s="12"/>
      <c r="G9" s="12"/>
      <c r="H9" s="12"/>
      <c r="I9" s="12"/>
      <c r="J9" s="22"/>
    </row>
    <row r="10" spans="1:10" ht="23.1" customHeight="1" x14ac:dyDescent="0.7">
      <c r="A10" s="6" t="s">
        <v>79</v>
      </c>
      <c r="B10" s="53" t="s">
        <v>89</v>
      </c>
      <c r="C10" s="32"/>
      <c r="D10" s="32"/>
      <c r="E10" s="35"/>
      <c r="F10" s="15"/>
      <c r="G10" s="15"/>
      <c r="H10" s="15">
        <v>1000</v>
      </c>
      <c r="I10" s="15">
        <f>SUM(G10:H10)</f>
        <v>1000</v>
      </c>
      <c r="J10" s="47">
        <f t="shared" ref="J10:J27" si="0">I10+F10</f>
        <v>1000</v>
      </c>
    </row>
    <row r="11" spans="1:10" ht="23.1" customHeight="1" x14ac:dyDescent="0.7">
      <c r="A11" s="6"/>
      <c r="B11" s="54" t="s">
        <v>77</v>
      </c>
      <c r="C11" s="29"/>
      <c r="D11" s="29"/>
      <c r="E11" s="46">
        <v>300000000</v>
      </c>
      <c r="F11" s="14">
        <f t="shared" ref="F11:F33" si="1">SUM(C11:E11)</f>
        <v>300000000</v>
      </c>
      <c r="G11" s="29"/>
      <c r="H11" s="29"/>
      <c r="I11" s="15"/>
      <c r="J11" s="16">
        <f t="shared" si="0"/>
        <v>300000000</v>
      </c>
    </row>
    <row r="12" spans="1:10" ht="23.1" customHeight="1" thickBot="1" x14ac:dyDescent="0.75">
      <c r="A12" s="6"/>
      <c r="B12" s="53" t="s">
        <v>13</v>
      </c>
      <c r="C12" s="30"/>
      <c r="D12" s="30"/>
      <c r="E12" s="80">
        <v>99560000</v>
      </c>
      <c r="F12" s="17">
        <f t="shared" si="1"/>
        <v>99560000</v>
      </c>
      <c r="G12" s="30"/>
      <c r="H12" s="30"/>
      <c r="I12" s="18"/>
      <c r="J12" s="16">
        <f t="shared" si="0"/>
        <v>99560000</v>
      </c>
    </row>
    <row r="13" spans="1:10" s="48" customFormat="1" ht="23.1" customHeight="1" thickBot="1" x14ac:dyDescent="0.25">
      <c r="A13" s="50"/>
      <c r="B13" s="55" t="s">
        <v>86</v>
      </c>
      <c r="C13" s="19"/>
      <c r="D13" s="19"/>
      <c r="E13" s="19">
        <f>SUM(E11:E12)</f>
        <v>399560000</v>
      </c>
      <c r="F13" s="19">
        <f t="shared" ref="F13" si="2">SUM(F11:F12)</f>
        <v>399560000</v>
      </c>
      <c r="G13" s="19"/>
      <c r="H13" s="19">
        <f>SUM(H10:H12)</f>
        <v>1000</v>
      </c>
      <c r="I13" s="19">
        <f>SUM(I10:I12)</f>
        <v>1000</v>
      </c>
      <c r="J13" s="20">
        <f>I13+F13</f>
        <v>399561000</v>
      </c>
    </row>
    <row r="14" spans="1:10" ht="23.1" customHeight="1" x14ac:dyDescent="0.7">
      <c r="A14" s="6" t="s">
        <v>20</v>
      </c>
      <c r="B14" s="53" t="s">
        <v>21</v>
      </c>
      <c r="C14" s="29"/>
      <c r="D14" s="29"/>
      <c r="E14" s="46">
        <v>196412000</v>
      </c>
      <c r="F14" s="14">
        <f t="shared" ref="F14:F26" si="3">SUM(C14:E14)</f>
        <v>196412000</v>
      </c>
      <c r="G14" s="29"/>
      <c r="H14" s="29"/>
      <c r="I14" s="15"/>
      <c r="J14" s="16">
        <f t="shared" si="0"/>
        <v>196412000</v>
      </c>
    </row>
    <row r="15" spans="1:10" ht="21" customHeight="1" x14ac:dyDescent="0.7">
      <c r="A15" s="6" t="s">
        <v>16</v>
      </c>
      <c r="B15" s="68" t="s">
        <v>17</v>
      </c>
      <c r="C15" s="46">
        <v>1309990000</v>
      </c>
      <c r="D15" s="46">
        <v>594523000</v>
      </c>
      <c r="E15" s="46"/>
      <c r="F15" s="14">
        <f t="shared" si="3"/>
        <v>1904513000</v>
      </c>
      <c r="G15" s="46">
        <v>99055000</v>
      </c>
      <c r="H15" s="46">
        <v>51001000</v>
      </c>
      <c r="I15" s="15">
        <f t="shared" ref="I15:I24" si="4">SUM(G15:H15)</f>
        <v>150056000</v>
      </c>
      <c r="J15" s="16">
        <f t="shared" si="0"/>
        <v>2054569000</v>
      </c>
    </row>
    <row r="16" spans="1:10" ht="20.25" customHeight="1" x14ac:dyDescent="0.7">
      <c r="A16" s="6" t="s">
        <v>24</v>
      </c>
      <c r="B16" s="66" t="s">
        <v>25</v>
      </c>
      <c r="C16" s="29"/>
      <c r="D16" s="29">
        <v>6143840000</v>
      </c>
      <c r="E16" s="46"/>
      <c r="F16" s="14">
        <f t="shared" si="3"/>
        <v>6143840000</v>
      </c>
      <c r="G16" s="29"/>
      <c r="H16" s="29"/>
      <c r="I16" s="15"/>
      <c r="J16" s="16">
        <f t="shared" si="0"/>
        <v>6143840000</v>
      </c>
    </row>
    <row r="17" spans="1:10" ht="21" customHeight="1" x14ac:dyDescent="0.7">
      <c r="A17" s="6" t="s">
        <v>26</v>
      </c>
      <c r="B17" s="66" t="s">
        <v>27</v>
      </c>
      <c r="C17" s="46">
        <v>6654300000</v>
      </c>
      <c r="D17" s="46">
        <v>857000000</v>
      </c>
      <c r="E17" s="46"/>
      <c r="F17" s="14">
        <f t="shared" si="3"/>
        <v>7511300000</v>
      </c>
      <c r="G17" s="46">
        <v>316000000</v>
      </c>
      <c r="H17" s="46">
        <v>296577000</v>
      </c>
      <c r="I17" s="15">
        <f t="shared" si="4"/>
        <v>612577000</v>
      </c>
      <c r="J17" s="16">
        <f t="shared" si="0"/>
        <v>8123877000</v>
      </c>
    </row>
    <row r="18" spans="1:10" ht="23.1" customHeight="1" x14ac:dyDescent="0.7">
      <c r="A18" s="6"/>
      <c r="B18" s="66" t="s">
        <v>28</v>
      </c>
      <c r="C18" s="46">
        <v>574630000</v>
      </c>
      <c r="D18" s="46">
        <v>41240000</v>
      </c>
      <c r="E18" s="46"/>
      <c r="F18" s="14">
        <f t="shared" si="3"/>
        <v>615870000</v>
      </c>
      <c r="G18" s="46">
        <v>28130000</v>
      </c>
      <c r="H18" s="29"/>
      <c r="I18" s="15">
        <f t="shared" si="4"/>
        <v>28130000</v>
      </c>
      <c r="J18" s="16">
        <f t="shared" si="0"/>
        <v>644000000</v>
      </c>
    </row>
    <row r="19" spans="1:10" ht="23.1" customHeight="1" x14ac:dyDescent="0.7">
      <c r="A19" s="6" t="s">
        <v>29</v>
      </c>
      <c r="B19" s="66" t="s">
        <v>30</v>
      </c>
      <c r="C19" s="29"/>
      <c r="D19" s="29">
        <v>1329816000</v>
      </c>
      <c r="E19" s="46"/>
      <c r="F19" s="14">
        <f t="shared" si="3"/>
        <v>1329816000</v>
      </c>
      <c r="G19" s="29"/>
      <c r="H19" s="29"/>
      <c r="I19" s="15"/>
      <c r="J19" s="16">
        <f t="shared" si="0"/>
        <v>1329816000</v>
      </c>
    </row>
    <row r="20" spans="1:10" ht="23.1" customHeight="1" x14ac:dyDescent="0.7">
      <c r="A20" s="6" t="s">
        <v>34</v>
      </c>
      <c r="B20" s="67" t="s">
        <v>0</v>
      </c>
      <c r="C20" s="29">
        <v>142263000</v>
      </c>
      <c r="D20" s="29">
        <v>87537000</v>
      </c>
      <c r="E20" s="46"/>
      <c r="F20" s="14">
        <f t="shared" si="3"/>
        <v>229800000</v>
      </c>
      <c r="G20" s="29">
        <v>11900000</v>
      </c>
      <c r="H20" s="29"/>
      <c r="I20" s="15">
        <f t="shared" si="4"/>
        <v>11900000</v>
      </c>
      <c r="J20" s="16">
        <f t="shared" si="0"/>
        <v>241700000</v>
      </c>
    </row>
    <row r="21" spans="1:10" ht="24.75" customHeight="1" x14ac:dyDescent="0.7">
      <c r="A21" s="6" t="s">
        <v>31</v>
      </c>
      <c r="B21" s="66" t="s">
        <v>32</v>
      </c>
      <c r="C21" s="29">
        <v>651633000</v>
      </c>
      <c r="D21" s="29">
        <v>75846000</v>
      </c>
      <c r="E21" s="46"/>
      <c r="F21" s="14">
        <f t="shared" si="3"/>
        <v>727479000</v>
      </c>
      <c r="G21" s="29">
        <v>7325000</v>
      </c>
      <c r="H21" s="29">
        <v>4501000</v>
      </c>
      <c r="I21" s="15">
        <f t="shared" si="4"/>
        <v>11826000</v>
      </c>
      <c r="J21" s="16">
        <f t="shared" si="0"/>
        <v>739305000</v>
      </c>
    </row>
    <row r="22" spans="1:10" ht="26.25" customHeight="1" x14ac:dyDescent="0.7">
      <c r="A22" s="6" t="s">
        <v>18</v>
      </c>
      <c r="B22" s="53" t="s">
        <v>19</v>
      </c>
      <c r="C22" s="29">
        <v>30112000</v>
      </c>
      <c r="D22" s="29">
        <v>11766000</v>
      </c>
      <c r="E22" s="46"/>
      <c r="F22" s="14">
        <f t="shared" si="3"/>
        <v>41878000</v>
      </c>
      <c r="G22" s="29">
        <v>822000</v>
      </c>
      <c r="H22" s="29"/>
      <c r="I22" s="15">
        <f t="shared" si="4"/>
        <v>822000</v>
      </c>
      <c r="J22" s="16">
        <f t="shared" si="0"/>
        <v>42700000</v>
      </c>
    </row>
    <row r="23" spans="1:10" ht="23.1" customHeight="1" x14ac:dyDescent="0.7">
      <c r="A23" s="6" t="s">
        <v>15</v>
      </c>
      <c r="B23" s="66" t="s">
        <v>100</v>
      </c>
      <c r="C23" s="29">
        <v>5061000</v>
      </c>
      <c r="D23" s="29">
        <v>304000</v>
      </c>
      <c r="E23" s="46"/>
      <c r="F23" s="14">
        <f t="shared" si="3"/>
        <v>5365000</v>
      </c>
      <c r="G23" s="29">
        <v>0</v>
      </c>
      <c r="H23" s="29"/>
      <c r="I23" s="15">
        <f t="shared" si="4"/>
        <v>0</v>
      </c>
      <c r="J23" s="16">
        <f t="shared" si="0"/>
        <v>5365000</v>
      </c>
    </row>
    <row r="24" spans="1:10" ht="23.1" customHeight="1" x14ac:dyDescent="0.7">
      <c r="A24" s="6" t="s">
        <v>83</v>
      </c>
      <c r="B24" s="66" t="s">
        <v>105</v>
      </c>
      <c r="C24" s="29">
        <v>8295000</v>
      </c>
      <c r="D24" s="29">
        <v>2860000</v>
      </c>
      <c r="E24" s="46"/>
      <c r="F24" s="14">
        <f t="shared" si="3"/>
        <v>11155000</v>
      </c>
      <c r="G24" s="29">
        <v>125000</v>
      </c>
      <c r="H24" s="29"/>
      <c r="I24" s="15">
        <f t="shared" si="4"/>
        <v>125000</v>
      </c>
      <c r="J24" s="16">
        <f t="shared" si="0"/>
        <v>11280000</v>
      </c>
    </row>
    <row r="25" spans="1:10" ht="23.1" customHeight="1" x14ac:dyDescent="0.7">
      <c r="A25" s="6" t="s">
        <v>84</v>
      </c>
      <c r="B25" s="66" t="s">
        <v>90</v>
      </c>
      <c r="C25" s="29"/>
      <c r="D25" s="29"/>
      <c r="E25" s="46">
        <v>31200000</v>
      </c>
      <c r="F25" s="14">
        <f t="shared" si="3"/>
        <v>31200000</v>
      </c>
      <c r="G25" s="29"/>
      <c r="H25" s="29"/>
      <c r="I25" s="15"/>
      <c r="J25" s="16">
        <f t="shared" si="0"/>
        <v>31200000</v>
      </c>
    </row>
    <row r="26" spans="1:10" ht="23.1" customHeight="1" x14ac:dyDescent="0.7">
      <c r="A26" s="6"/>
      <c r="B26" s="68" t="s">
        <v>91</v>
      </c>
      <c r="C26" s="29"/>
      <c r="D26" s="29"/>
      <c r="E26" s="46">
        <v>19950000</v>
      </c>
      <c r="F26" s="14">
        <f t="shared" si="3"/>
        <v>19950000</v>
      </c>
      <c r="G26" s="29"/>
      <c r="H26" s="29"/>
      <c r="I26" s="14"/>
      <c r="J26" s="16">
        <f t="shared" si="0"/>
        <v>19950000</v>
      </c>
    </row>
    <row r="27" spans="1:10" ht="23.1" customHeight="1" x14ac:dyDescent="0.7">
      <c r="A27" s="6" t="s">
        <v>22</v>
      </c>
      <c r="B27" s="66" t="s">
        <v>23</v>
      </c>
      <c r="C27" s="29"/>
      <c r="D27" s="29"/>
      <c r="E27" s="46">
        <v>140448000</v>
      </c>
      <c r="F27" s="14">
        <f t="shared" si="1"/>
        <v>140448000</v>
      </c>
      <c r="G27" s="29"/>
      <c r="H27" s="29"/>
      <c r="I27" s="15"/>
      <c r="J27" s="16">
        <f t="shared" si="0"/>
        <v>140448000</v>
      </c>
    </row>
    <row r="28" spans="1:10" ht="24.75" customHeight="1" x14ac:dyDescent="0.7">
      <c r="A28" s="6"/>
      <c r="B28" s="68" t="s">
        <v>33</v>
      </c>
      <c r="C28" s="29"/>
      <c r="D28" s="29"/>
      <c r="E28" s="46">
        <v>19655000</v>
      </c>
      <c r="F28" s="14">
        <f t="shared" si="1"/>
        <v>19655000</v>
      </c>
      <c r="G28" s="29"/>
      <c r="H28" s="29"/>
      <c r="I28" s="15"/>
      <c r="J28" s="16">
        <f t="shared" ref="J28:J62" si="5">I28+F28</f>
        <v>19655000</v>
      </c>
    </row>
    <row r="29" spans="1:10" ht="23.1" customHeight="1" x14ac:dyDescent="0.7">
      <c r="A29" s="6"/>
      <c r="B29" s="68" t="s">
        <v>80</v>
      </c>
      <c r="C29" s="29"/>
      <c r="D29" s="29"/>
      <c r="E29" s="46">
        <v>8860000</v>
      </c>
      <c r="F29" s="14">
        <f t="shared" si="1"/>
        <v>8860000</v>
      </c>
      <c r="G29" s="29"/>
      <c r="H29" s="29"/>
      <c r="I29" s="15"/>
      <c r="J29" s="16">
        <f t="shared" si="5"/>
        <v>8860000</v>
      </c>
    </row>
    <row r="30" spans="1:10" ht="23.1" customHeight="1" x14ac:dyDescent="0.7">
      <c r="A30" s="6"/>
      <c r="B30" s="68" t="s">
        <v>35</v>
      </c>
      <c r="C30" s="29"/>
      <c r="D30" s="29"/>
      <c r="E30" s="46">
        <v>41226000</v>
      </c>
      <c r="F30" s="14">
        <f t="shared" si="1"/>
        <v>41226000</v>
      </c>
      <c r="G30" s="29"/>
      <c r="H30" s="29"/>
      <c r="I30" s="15"/>
      <c r="J30" s="16">
        <f t="shared" si="5"/>
        <v>41226000</v>
      </c>
    </row>
    <row r="31" spans="1:10" ht="23.1" customHeight="1" x14ac:dyDescent="0.7">
      <c r="A31" s="6"/>
      <c r="B31" s="66" t="s">
        <v>14</v>
      </c>
      <c r="C31" s="32"/>
      <c r="D31" s="32"/>
      <c r="E31" s="35">
        <v>82321000</v>
      </c>
      <c r="F31" s="15">
        <f>SUM(C31:E31)</f>
        <v>82321000</v>
      </c>
      <c r="G31" s="15"/>
      <c r="H31" s="15"/>
      <c r="I31" s="15"/>
      <c r="J31" s="16">
        <f>I31+F31</f>
        <v>82321000</v>
      </c>
    </row>
    <row r="32" spans="1:10" ht="23.1" customHeight="1" x14ac:dyDescent="0.7">
      <c r="A32" s="6"/>
      <c r="B32" s="68" t="s">
        <v>76</v>
      </c>
      <c r="C32" s="29"/>
      <c r="D32" s="29"/>
      <c r="E32" s="46">
        <v>75063000</v>
      </c>
      <c r="F32" s="14">
        <f t="shared" si="1"/>
        <v>75063000</v>
      </c>
      <c r="G32" s="29"/>
      <c r="H32" s="29"/>
      <c r="I32" s="14"/>
      <c r="J32" s="21">
        <f>I32+F32</f>
        <v>75063000</v>
      </c>
    </row>
    <row r="33" spans="1:10" ht="23.1" customHeight="1" thickBot="1" x14ac:dyDescent="0.75">
      <c r="A33" s="6"/>
      <c r="B33" s="68" t="s">
        <v>93</v>
      </c>
      <c r="C33" s="33"/>
      <c r="D33" s="33"/>
      <c r="E33" s="64">
        <v>250000000</v>
      </c>
      <c r="F33" s="18">
        <f t="shared" si="1"/>
        <v>250000000</v>
      </c>
      <c r="G33" s="33"/>
      <c r="H33" s="33"/>
      <c r="I33" s="18"/>
      <c r="J33" s="21">
        <f>I33+F33</f>
        <v>250000000</v>
      </c>
    </row>
    <row r="34" spans="1:10" s="4" customFormat="1" ht="23.1" customHeight="1" thickBot="1" x14ac:dyDescent="0.75">
      <c r="A34" s="51"/>
      <c r="B34" s="56" t="s">
        <v>36</v>
      </c>
      <c r="C34" s="19">
        <f>SUM(C13:C32)</f>
        <v>9376284000</v>
      </c>
      <c r="D34" s="19">
        <f>SUM(D13:D32)</f>
        <v>9144732000</v>
      </c>
      <c r="E34" s="19">
        <f>SUM(E14:E33)</f>
        <v>865135000</v>
      </c>
      <c r="F34" s="19">
        <f t="shared" ref="F34:J34" si="6">SUM(F13:F33)</f>
        <v>19785711000</v>
      </c>
      <c r="G34" s="19">
        <f>SUM(G13:G33)</f>
        <v>463357000</v>
      </c>
      <c r="H34" s="19">
        <f t="shared" si="6"/>
        <v>352080000</v>
      </c>
      <c r="I34" s="19">
        <f t="shared" si="6"/>
        <v>815437000</v>
      </c>
      <c r="J34" s="19">
        <f t="shared" si="6"/>
        <v>20601148000</v>
      </c>
    </row>
    <row r="35" spans="1:10" ht="25.5" customHeight="1" x14ac:dyDescent="0.7">
      <c r="A35" s="6"/>
      <c r="B35" s="69" t="s">
        <v>37</v>
      </c>
      <c r="C35" s="18"/>
      <c r="D35" s="18"/>
      <c r="E35" s="18"/>
      <c r="F35" s="18"/>
      <c r="G35" s="18"/>
      <c r="H35" s="18"/>
      <c r="I35" s="18"/>
      <c r="J35" s="13"/>
    </row>
    <row r="36" spans="1:10" ht="23.1" customHeight="1" x14ac:dyDescent="0.7">
      <c r="A36" s="6" t="s">
        <v>43</v>
      </c>
      <c r="B36" s="67" t="s">
        <v>44</v>
      </c>
      <c r="C36" s="29">
        <v>141981000</v>
      </c>
      <c r="D36" s="29">
        <v>26686000</v>
      </c>
      <c r="E36" s="46"/>
      <c r="F36" s="14">
        <f>SUM(C36:E36)</f>
        <v>168667000</v>
      </c>
      <c r="G36" s="29">
        <v>5618000</v>
      </c>
      <c r="H36" s="29">
        <v>379084000</v>
      </c>
      <c r="I36" s="14">
        <f t="shared" ref="I36:I40" si="7">SUM(G36:H36)</f>
        <v>384702000</v>
      </c>
      <c r="J36" s="16">
        <f>I36+F36</f>
        <v>553369000</v>
      </c>
    </row>
    <row r="37" spans="1:10" ht="23.1" customHeight="1" x14ac:dyDescent="0.7">
      <c r="A37" s="6" t="s">
        <v>38</v>
      </c>
      <c r="B37" s="66" t="s">
        <v>39</v>
      </c>
      <c r="C37" s="35">
        <v>142578000</v>
      </c>
      <c r="D37" s="35">
        <v>115370000</v>
      </c>
      <c r="E37" s="35"/>
      <c r="F37" s="15">
        <f t="shared" ref="F37:F46" si="8">SUM(C37:E37)</f>
        <v>257948000</v>
      </c>
      <c r="G37" s="35">
        <v>4029000</v>
      </c>
      <c r="H37" s="35"/>
      <c r="I37" s="15">
        <f t="shared" si="7"/>
        <v>4029000</v>
      </c>
      <c r="J37" s="21">
        <f t="shared" si="5"/>
        <v>261977000</v>
      </c>
    </row>
    <row r="38" spans="1:10" ht="23.1" customHeight="1" x14ac:dyDescent="0.7">
      <c r="A38" s="6" t="s">
        <v>41</v>
      </c>
      <c r="B38" s="66" t="s">
        <v>42</v>
      </c>
      <c r="C38" s="29">
        <v>55284000</v>
      </c>
      <c r="D38" s="29">
        <v>50955000</v>
      </c>
      <c r="E38" s="46"/>
      <c r="F38" s="14">
        <f>SUM(C38:E38)</f>
        <v>106239000</v>
      </c>
      <c r="G38" s="29">
        <v>1710000</v>
      </c>
      <c r="H38" s="29"/>
      <c r="I38" s="14">
        <f t="shared" si="7"/>
        <v>1710000</v>
      </c>
      <c r="J38" s="16">
        <f>I38+F38</f>
        <v>107949000</v>
      </c>
    </row>
    <row r="39" spans="1:10" ht="25.5" customHeight="1" x14ac:dyDescent="0.7">
      <c r="A39" s="6" t="s">
        <v>45</v>
      </c>
      <c r="B39" s="67" t="s">
        <v>46</v>
      </c>
      <c r="C39" s="29">
        <v>187623000</v>
      </c>
      <c r="D39" s="29">
        <v>107315000</v>
      </c>
      <c r="E39" s="46"/>
      <c r="F39" s="14">
        <f>SUM(C39:E39)</f>
        <v>294938000</v>
      </c>
      <c r="G39" s="29">
        <v>6412000</v>
      </c>
      <c r="H39" s="29">
        <v>13002000</v>
      </c>
      <c r="I39" s="14">
        <f t="shared" si="7"/>
        <v>19414000</v>
      </c>
      <c r="J39" s="16">
        <f>I39+F39</f>
        <v>314352000</v>
      </c>
    </row>
    <row r="40" spans="1:10" ht="24" customHeight="1" x14ac:dyDescent="0.7">
      <c r="A40" s="6" t="s">
        <v>85</v>
      </c>
      <c r="B40" s="54" t="s">
        <v>88</v>
      </c>
      <c r="C40" s="46">
        <v>45527000</v>
      </c>
      <c r="D40" s="46">
        <v>67200000</v>
      </c>
      <c r="E40" s="46"/>
      <c r="F40" s="14">
        <f>SUM(C40:E40)</f>
        <v>112727000</v>
      </c>
      <c r="G40" s="46">
        <v>1420000</v>
      </c>
      <c r="H40" s="46"/>
      <c r="I40" s="14">
        <f t="shared" si="7"/>
        <v>1420000</v>
      </c>
      <c r="J40" s="16">
        <f>I40+F40</f>
        <v>114147000</v>
      </c>
    </row>
    <row r="41" spans="1:10" ht="23.1" customHeight="1" x14ac:dyDescent="0.7">
      <c r="A41" s="6"/>
      <c r="B41" s="67" t="s">
        <v>40</v>
      </c>
      <c r="C41" s="29"/>
      <c r="D41" s="29"/>
      <c r="E41" s="46">
        <v>32573000</v>
      </c>
      <c r="F41" s="14">
        <f t="shared" si="8"/>
        <v>32573000</v>
      </c>
      <c r="G41" s="29"/>
      <c r="H41" s="29"/>
      <c r="I41" s="14"/>
      <c r="J41" s="16">
        <f t="shared" ref="J41:J44" si="9">I41+F41</f>
        <v>32573000</v>
      </c>
    </row>
    <row r="42" spans="1:10" ht="23.1" customHeight="1" x14ac:dyDescent="0.7">
      <c r="A42" s="6"/>
      <c r="B42" s="68" t="s">
        <v>99</v>
      </c>
      <c r="C42" s="29"/>
      <c r="D42" s="29"/>
      <c r="E42" s="46">
        <v>37925000</v>
      </c>
      <c r="F42" s="14">
        <f t="shared" si="8"/>
        <v>37925000</v>
      </c>
      <c r="G42" s="29"/>
      <c r="H42" s="29"/>
      <c r="I42" s="14"/>
      <c r="J42" s="16">
        <f t="shared" si="9"/>
        <v>37925000</v>
      </c>
    </row>
    <row r="43" spans="1:10" ht="23.1" customHeight="1" x14ac:dyDescent="0.7">
      <c r="A43" s="6"/>
      <c r="B43" s="66" t="s">
        <v>47</v>
      </c>
      <c r="C43" s="29"/>
      <c r="D43" s="29"/>
      <c r="E43" s="46">
        <v>43452000</v>
      </c>
      <c r="F43" s="14">
        <f t="shared" si="8"/>
        <v>43452000</v>
      </c>
      <c r="G43" s="29"/>
      <c r="H43" s="29"/>
      <c r="I43" s="14"/>
      <c r="J43" s="16">
        <f t="shared" si="9"/>
        <v>43452000</v>
      </c>
    </row>
    <row r="44" spans="1:10" ht="23.1" customHeight="1" x14ac:dyDescent="0.7">
      <c r="A44" s="6"/>
      <c r="B44" s="70" t="s">
        <v>48</v>
      </c>
      <c r="C44" s="29"/>
      <c r="D44" s="29"/>
      <c r="E44" s="46">
        <v>129895000</v>
      </c>
      <c r="F44" s="14">
        <f t="shared" si="8"/>
        <v>129895000</v>
      </c>
      <c r="G44" s="29"/>
      <c r="H44" s="29"/>
      <c r="I44" s="14"/>
      <c r="J44" s="16">
        <f t="shared" si="9"/>
        <v>129895000</v>
      </c>
    </row>
    <row r="45" spans="1:10" ht="23.1" customHeight="1" x14ac:dyDescent="0.7">
      <c r="A45" s="6"/>
      <c r="B45" s="70" t="s">
        <v>78</v>
      </c>
      <c r="C45" s="29"/>
      <c r="D45" s="29"/>
      <c r="E45" s="46">
        <v>12801000</v>
      </c>
      <c r="F45" s="14">
        <f t="shared" si="8"/>
        <v>12801000</v>
      </c>
      <c r="G45" s="29"/>
      <c r="H45" s="29"/>
      <c r="I45" s="14"/>
      <c r="J45" s="16">
        <f t="shared" si="5"/>
        <v>12801000</v>
      </c>
    </row>
    <row r="46" spans="1:10" ht="23.1" customHeight="1" thickBot="1" x14ac:dyDescent="0.75">
      <c r="A46" s="6"/>
      <c r="B46" s="70" t="s">
        <v>101</v>
      </c>
      <c r="C46" s="33"/>
      <c r="D46" s="33"/>
      <c r="E46" s="64">
        <v>102768000</v>
      </c>
      <c r="F46" s="18">
        <f t="shared" si="8"/>
        <v>102768000</v>
      </c>
      <c r="G46" s="33"/>
      <c r="H46" s="33"/>
      <c r="I46" s="15"/>
      <c r="J46" s="21">
        <f t="shared" si="5"/>
        <v>102768000</v>
      </c>
    </row>
    <row r="47" spans="1:10" s="4" customFormat="1" ht="23.1" customHeight="1" thickBot="1" x14ac:dyDescent="0.75">
      <c r="A47" s="6"/>
      <c r="B47" s="58" t="s">
        <v>87</v>
      </c>
      <c r="C47" s="19">
        <f t="shared" ref="C47:J47" si="10">SUM(C36:C46)</f>
        <v>572993000</v>
      </c>
      <c r="D47" s="19">
        <f t="shared" si="10"/>
        <v>367526000</v>
      </c>
      <c r="E47" s="19">
        <f t="shared" si="10"/>
        <v>359414000</v>
      </c>
      <c r="F47" s="19">
        <f t="shared" si="10"/>
        <v>1299933000</v>
      </c>
      <c r="G47" s="19">
        <f t="shared" si="10"/>
        <v>19189000</v>
      </c>
      <c r="H47" s="19">
        <f t="shared" si="10"/>
        <v>392086000</v>
      </c>
      <c r="I47" s="19">
        <f t="shared" si="10"/>
        <v>411275000</v>
      </c>
      <c r="J47" s="22">
        <f t="shared" si="10"/>
        <v>1711208000</v>
      </c>
    </row>
    <row r="48" spans="1:10" ht="27.95" customHeight="1" x14ac:dyDescent="0.7">
      <c r="A48" s="6"/>
      <c r="B48" s="57" t="s">
        <v>49</v>
      </c>
      <c r="C48" s="12"/>
      <c r="D48" s="12"/>
      <c r="E48" s="12"/>
      <c r="F48" s="12"/>
      <c r="G48" s="12"/>
      <c r="H48" s="12"/>
      <c r="I48" s="12"/>
      <c r="J48" s="22"/>
    </row>
    <row r="49" spans="1:10" ht="23.1" customHeight="1" x14ac:dyDescent="0.7">
      <c r="A49" s="6" t="s">
        <v>50</v>
      </c>
      <c r="B49" s="66" t="s">
        <v>51</v>
      </c>
      <c r="C49" s="35">
        <v>4904370000</v>
      </c>
      <c r="D49" s="35">
        <v>1043471000</v>
      </c>
      <c r="E49" s="35"/>
      <c r="F49" s="15">
        <f t="shared" ref="F49:F65" si="11">SUM(C49:E49)</f>
        <v>5947841000</v>
      </c>
      <c r="G49" s="35">
        <v>55000000</v>
      </c>
      <c r="H49" s="35">
        <v>45301000</v>
      </c>
      <c r="I49" s="15">
        <f t="shared" ref="I49:I51" si="12">SUM(G49:H49)</f>
        <v>100301000</v>
      </c>
      <c r="J49" s="21">
        <f>I49+F49</f>
        <v>6048142000</v>
      </c>
    </row>
    <row r="50" spans="1:10" ht="23.1" customHeight="1" x14ac:dyDescent="0.7">
      <c r="A50" s="6" t="s">
        <v>60</v>
      </c>
      <c r="B50" s="53" t="s">
        <v>61</v>
      </c>
      <c r="C50" s="46">
        <v>2352461000</v>
      </c>
      <c r="D50" s="46">
        <v>1212674000</v>
      </c>
      <c r="E50" s="46"/>
      <c r="F50" s="14">
        <f>SUM(C50:E50)</f>
        <v>3565135000</v>
      </c>
      <c r="G50" s="46">
        <v>159934000</v>
      </c>
      <c r="H50" s="46">
        <v>176015000</v>
      </c>
      <c r="I50" s="15">
        <f>SUM(G50:H50)</f>
        <v>335949000</v>
      </c>
      <c r="J50" s="16">
        <f>I50+F50</f>
        <v>3901084000</v>
      </c>
    </row>
    <row r="51" spans="1:10" ht="23.1" customHeight="1" x14ac:dyDescent="0.7">
      <c r="A51" s="6" t="s">
        <v>52</v>
      </c>
      <c r="B51" s="53" t="s">
        <v>53</v>
      </c>
      <c r="C51" s="46">
        <v>74061000</v>
      </c>
      <c r="D51" s="46">
        <v>402676000</v>
      </c>
      <c r="E51" s="14"/>
      <c r="F51" s="14">
        <f t="shared" si="11"/>
        <v>476737000</v>
      </c>
      <c r="G51" s="46">
        <v>1358000</v>
      </c>
      <c r="H51" s="14"/>
      <c r="I51" s="15">
        <f t="shared" si="12"/>
        <v>1358000</v>
      </c>
      <c r="J51" s="16">
        <f t="shared" si="5"/>
        <v>478095000</v>
      </c>
    </row>
    <row r="52" spans="1:10" ht="23.1" customHeight="1" x14ac:dyDescent="0.7">
      <c r="A52" s="6" t="s">
        <v>62</v>
      </c>
      <c r="B52" s="53" t="s">
        <v>63</v>
      </c>
      <c r="C52" s="29">
        <v>429571000</v>
      </c>
      <c r="D52" s="29">
        <v>163225000</v>
      </c>
      <c r="E52" s="46"/>
      <c r="F52" s="14">
        <f>SUM(C52:E52)</f>
        <v>592796000</v>
      </c>
      <c r="G52" s="29">
        <v>9103000</v>
      </c>
      <c r="H52" s="29">
        <v>11000</v>
      </c>
      <c r="I52" s="15">
        <f>SUM(G52:H52)</f>
        <v>9114000</v>
      </c>
      <c r="J52" s="16">
        <f>I52+F52</f>
        <v>601910000</v>
      </c>
    </row>
    <row r="53" spans="1:10" ht="23.1" customHeight="1" x14ac:dyDescent="0.7">
      <c r="A53" s="6" t="s">
        <v>64</v>
      </c>
      <c r="B53" s="67" t="s">
        <v>65</v>
      </c>
      <c r="C53" s="29">
        <v>224693000</v>
      </c>
      <c r="D53" s="29">
        <v>2782962000</v>
      </c>
      <c r="E53" s="46"/>
      <c r="F53" s="14">
        <f>SUM(C53:E53)</f>
        <v>3007655000</v>
      </c>
      <c r="G53" s="29">
        <v>9467000</v>
      </c>
      <c r="H53" s="29"/>
      <c r="I53" s="15">
        <f>SUM(G53:H53)</f>
        <v>9467000</v>
      </c>
      <c r="J53" s="16">
        <f>I53+F53</f>
        <v>3017122000</v>
      </c>
    </row>
    <row r="54" spans="1:10" ht="27" customHeight="1" x14ac:dyDescent="0.7">
      <c r="A54" s="6" t="s">
        <v>57</v>
      </c>
      <c r="B54" s="66" t="s">
        <v>58</v>
      </c>
      <c r="C54" s="29">
        <v>95502000</v>
      </c>
      <c r="D54" s="29">
        <v>68840000</v>
      </c>
      <c r="E54" s="46"/>
      <c r="F54" s="14">
        <f>SUM(C54:E54)</f>
        <v>164342000</v>
      </c>
      <c r="G54" s="29">
        <v>2325000</v>
      </c>
      <c r="H54" s="29">
        <v>66507000</v>
      </c>
      <c r="I54" s="15">
        <f>SUM(G54:H54)</f>
        <v>68832000</v>
      </c>
      <c r="J54" s="16">
        <f>I54+F54</f>
        <v>233174000</v>
      </c>
    </row>
    <row r="55" spans="1:10" ht="23.1" customHeight="1" x14ac:dyDescent="0.7">
      <c r="A55" s="6"/>
      <c r="B55" s="66" t="s">
        <v>54</v>
      </c>
      <c r="C55" s="29"/>
      <c r="D55" s="29"/>
      <c r="E55" s="46">
        <v>1403000000</v>
      </c>
      <c r="F55" s="14">
        <f t="shared" si="11"/>
        <v>1403000000</v>
      </c>
      <c r="G55" s="29"/>
      <c r="H55" s="29"/>
      <c r="I55" s="15"/>
      <c r="J55" s="16">
        <f t="shared" ref="J55:J61" si="13">I55+F55</f>
        <v>1403000000</v>
      </c>
    </row>
    <row r="56" spans="1:10" ht="23.1" customHeight="1" x14ac:dyDescent="0.7">
      <c r="A56" s="6"/>
      <c r="B56" s="66" t="s">
        <v>55</v>
      </c>
      <c r="C56" s="29"/>
      <c r="D56" s="29"/>
      <c r="E56" s="46">
        <v>1000000000</v>
      </c>
      <c r="F56" s="14">
        <f t="shared" si="11"/>
        <v>1000000000</v>
      </c>
      <c r="G56" s="29"/>
      <c r="H56" s="29"/>
      <c r="I56" s="15"/>
      <c r="J56" s="16">
        <f t="shared" si="13"/>
        <v>1000000000</v>
      </c>
    </row>
    <row r="57" spans="1:10" ht="23.1" customHeight="1" x14ac:dyDescent="0.7">
      <c r="A57" s="6"/>
      <c r="B57" s="66" t="s">
        <v>56</v>
      </c>
      <c r="C57" s="29"/>
      <c r="D57" s="29"/>
      <c r="E57" s="46">
        <v>435000000</v>
      </c>
      <c r="F57" s="14">
        <f t="shared" si="11"/>
        <v>435000000</v>
      </c>
      <c r="G57" s="29"/>
      <c r="H57" s="29"/>
      <c r="I57" s="15"/>
      <c r="J57" s="16">
        <f t="shared" si="13"/>
        <v>435000000</v>
      </c>
    </row>
    <row r="58" spans="1:10" ht="23.1" customHeight="1" x14ac:dyDescent="0.7">
      <c r="A58" s="6"/>
      <c r="B58" s="66" t="s">
        <v>81</v>
      </c>
      <c r="C58" s="29"/>
      <c r="D58" s="29"/>
      <c r="E58" s="46">
        <v>678000000</v>
      </c>
      <c r="F58" s="14">
        <f t="shared" si="11"/>
        <v>678000000</v>
      </c>
      <c r="G58" s="29"/>
      <c r="H58" s="29"/>
      <c r="I58" s="15"/>
      <c r="J58" s="16">
        <f t="shared" si="13"/>
        <v>678000000</v>
      </c>
    </row>
    <row r="59" spans="1:10" ht="23.1" customHeight="1" x14ac:dyDescent="0.7">
      <c r="A59" s="6"/>
      <c r="B59" s="66" t="s">
        <v>59</v>
      </c>
      <c r="C59" s="29"/>
      <c r="D59" s="29"/>
      <c r="E59" s="46">
        <v>229883000</v>
      </c>
      <c r="F59" s="14">
        <f t="shared" si="11"/>
        <v>229883000</v>
      </c>
      <c r="G59" s="29"/>
      <c r="H59" s="29"/>
      <c r="I59" s="15"/>
      <c r="J59" s="16">
        <f t="shared" si="13"/>
        <v>229883000</v>
      </c>
    </row>
    <row r="60" spans="1:10" ht="23.25" customHeight="1" x14ac:dyDescent="0.7">
      <c r="A60" s="6"/>
      <c r="B60" s="66" t="s">
        <v>66</v>
      </c>
      <c r="C60" s="29"/>
      <c r="D60" s="29"/>
      <c r="E60" s="46">
        <v>209076000</v>
      </c>
      <c r="F60" s="14">
        <f t="shared" si="11"/>
        <v>209076000</v>
      </c>
      <c r="G60" s="29"/>
      <c r="H60" s="29"/>
      <c r="I60" s="14"/>
      <c r="J60" s="16">
        <f t="shared" si="13"/>
        <v>209076000</v>
      </c>
    </row>
    <row r="61" spans="1:10" ht="24.75" customHeight="1" thickBot="1" x14ac:dyDescent="0.75">
      <c r="A61" s="51"/>
      <c r="B61" s="71" t="s">
        <v>67</v>
      </c>
      <c r="C61" s="34"/>
      <c r="D61" s="34"/>
      <c r="E61" s="81">
        <v>1084007000</v>
      </c>
      <c r="F61" s="23">
        <f t="shared" si="11"/>
        <v>1084007000</v>
      </c>
      <c r="G61" s="34"/>
      <c r="H61" s="34"/>
      <c r="I61" s="23"/>
      <c r="J61" s="16">
        <f t="shared" si="13"/>
        <v>1084007000</v>
      </c>
    </row>
    <row r="62" spans="1:10" ht="26.25" customHeight="1" x14ac:dyDescent="0.7">
      <c r="A62" s="6"/>
      <c r="B62" s="66" t="s">
        <v>68</v>
      </c>
      <c r="C62" s="32"/>
      <c r="D62" s="32"/>
      <c r="E62" s="35">
        <v>463901000</v>
      </c>
      <c r="F62" s="15">
        <f t="shared" si="11"/>
        <v>463901000</v>
      </c>
      <c r="G62" s="32"/>
      <c r="H62" s="32"/>
      <c r="I62" s="15"/>
      <c r="J62" s="16">
        <f t="shared" si="5"/>
        <v>463901000</v>
      </c>
    </row>
    <row r="63" spans="1:10" ht="24.75" customHeight="1" x14ac:dyDescent="0.7">
      <c r="A63" s="6"/>
      <c r="B63" s="66" t="s">
        <v>69</v>
      </c>
      <c r="C63" s="29"/>
      <c r="D63" s="29"/>
      <c r="E63" s="46">
        <v>21332000</v>
      </c>
      <c r="F63" s="14">
        <f t="shared" si="11"/>
        <v>21332000</v>
      </c>
      <c r="G63" s="29"/>
      <c r="H63" s="29"/>
      <c r="I63" s="15"/>
      <c r="J63" s="16">
        <f t="shared" ref="J63:J74" si="14">I63+F63</f>
        <v>21332000</v>
      </c>
    </row>
    <row r="64" spans="1:10" ht="24.75" customHeight="1" x14ac:dyDescent="0.7">
      <c r="A64" s="6"/>
      <c r="B64" s="66" t="s">
        <v>104</v>
      </c>
      <c r="C64" s="29"/>
      <c r="D64" s="29"/>
      <c r="E64" s="46">
        <v>15422000</v>
      </c>
      <c r="F64" s="14">
        <f t="shared" si="11"/>
        <v>15422000</v>
      </c>
      <c r="G64" s="29"/>
      <c r="H64" s="29"/>
      <c r="I64" s="15"/>
      <c r="J64" s="16">
        <f t="shared" si="14"/>
        <v>15422000</v>
      </c>
    </row>
    <row r="65" spans="1:10" ht="24.75" customHeight="1" x14ac:dyDescent="0.7">
      <c r="A65" s="6"/>
      <c r="B65" s="66" t="s">
        <v>70</v>
      </c>
      <c r="C65" s="29"/>
      <c r="D65" s="29"/>
      <c r="E65" s="46">
        <v>13276000</v>
      </c>
      <c r="F65" s="14">
        <f t="shared" si="11"/>
        <v>13276000</v>
      </c>
      <c r="G65" s="29"/>
      <c r="H65" s="29"/>
      <c r="I65" s="14"/>
      <c r="J65" s="16">
        <f t="shared" si="14"/>
        <v>13276000</v>
      </c>
    </row>
    <row r="66" spans="1:10" ht="24.75" customHeight="1" x14ac:dyDescent="0.7">
      <c r="A66" s="6"/>
      <c r="B66" s="66" t="s">
        <v>82</v>
      </c>
      <c r="C66" s="29"/>
      <c r="D66" s="29"/>
      <c r="E66" s="46">
        <v>40000000</v>
      </c>
      <c r="F66" s="14">
        <f>SUM(C66:E66)</f>
        <v>40000000</v>
      </c>
      <c r="G66" s="29"/>
      <c r="H66" s="29"/>
      <c r="I66" s="14"/>
      <c r="J66" s="21">
        <f>I66+F66</f>
        <v>40000000</v>
      </c>
    </row>
    <row r="67" spans="1:10" ht="24.75" customHeight="1" x14ac:dyDescent="0.7">
      <c r="A67" s="6"/>
      <c r="B67" s="53" t="s">
        <v>97</v>
      </c>
      <c r="C67" s="64"/>
      <c r="D67" s="64"/>
      <c r="E67" s="64">
        <v>58000000</v>
      </c>
      <c r="F67" s="18">
        <f>SUM(C67:E67)</f>
        <v>58000000</v>
      </c>
      <c r="G67" s="64"/>
      <c r="H67" s="64"/>
      <c r="I67" s="17"/>
      <c r="J67" s="47">
        <f>I67+F67</f>
        <v>58000000</v>
      </c>
    </row>
    <row r="68" spans="1:10" ht="24.75" customHeight="1" x14ac:dyDescent="0.7">
      <c r="A68" s="6"/>
      <c r="B68" s="53" t="s">
        <v>102</v>
      </c>
      <c r="C68" s="46"/>
      <c r="D68" s="46"/>
      <c r="E68" s="46">
        <v>15000000</v>
      </c>
      <c r="F68" s="14">
        <f>SUM(C68:E68)</f>
        <v>15000000</v>
      </c>
      <c r="G68" s="46"/>
      <c r="H68" s="46"/>
      <c r="I68" s="14"/>
      <c r="J68" s="16">
        <f t="shared" ref="J68:J69" si="15">I68+F68</f>
        <v>15000000</v>
      </c>
    </row>
    <row r="69" spans="1:10" ht="24.75" customHeight="1" thickBot="1" x14ac:dyDescent="0.75">
      <c r="A69" s="6"/>
      <c r="B69" s="72" t="s">
        <v>103</v>
      </c>
      <c r="C69" s="64"/>
      <c r="D69" s="64"/>
      <c r="E69" s="64">
        <v>5000000</v>
      </c>
      <c r="F69" s="18">
        <f>SUM(C69:E69)</f>
        <v>5000000</v>
      </c>
      <c r="G69" s="64"/>
      <c r="H69" s="64"/>
      <c r="I69" s="15"/>
      <c r="J69" s="21">
        <f t="shared" si="15"/>
        <v>5000000</v>
      </c>
    </row>
    <row r="70" spans="1:10" ht="24.75" customHeight="1" thickBot="1" x14ac:dyDescent="0.75">
      <c r="A70" s="6"/>
      <c r="B70" s="58" t="s">
        <v>71</v>
      </c>
      <c r="C70" s="19">
        <f>SUM(C49:C66)</f>
        <v>8080658000</v>
      </c>
      <c r="D70" s="19">
        <f>SUM(D49:D66)</f>
        <v>5673848000</v>
      </c>
      <c r="E70" s="19">
        <f>SUM(E49:E69)</f>
        <v>5670897000</v>
      </c>
      <c r="F70" s="19">
        <f>SUM(F49:F69)</f>
        <v>19425403000</v>
      </c>
      <c r="G70" s="19">
        <f>SUM(G49:G69)</f>
        <v>237187000</v>
      </c>
      <c r="H70" s="19">
        <f>SUM(H49:H66)</f>
        <v>287834000</v>
      </c>
      <c r="I70" s="19">
        <f>SUM(G70:H70)</f>
        <v>525021000</v>
      </c>
      <c r="J70" s="22">
        <f>SUM(J49:J69)</f>
        <v>19950424000</v>
      </c>
    </row>
    <row r="71" spans="1:10" ht="24.75" customHeight="1" thickBot="1" x14ac:dyDescent="0.75">
      <c r="A71" s="6"/>
      <c r="B71" s="61" t="s">
        <v>94</v>
      </c>
      <c r="C71" s="77"/>
      <c r="D71" s="77"/>
      <c r="E71" s="19">
        <v>782169000</v>
      </c>
      <c r="F71" s="76">
        <f>E71</f>
        <v>782169000</v>
      </c>
      <c r="G71" s="77"/>
      <c r="H71" s="77"/>
      <c r="I71" s="77"/>
      <c r="J71" s="22">
        <f>SUM(F71)</f>
        <v>782169000</v>
      </c>
    </row>
    <row r="72" spans="1:10" ht="24" customHeight="1" thickBot="1" x14ac:dyDescent="0.75">
      <c r="A72" s="6"/>
      <c r="B72" s="56" t="s">
        <v>72</v>
      </c>
      <c r="C72" s="19">
        <f>SUM(C70+C47+C34+C13+C71)</f>
        <v>18029935000</v>
      </c>
      <c r="D72" s="19">
        <f>SUM(D70+D47+D34)</f>
        <v>15186106000</v>
      </c>
      <c r="E72" s="19">
        <f>SUM(E71+E70+E47+E34+E13)</f>
        <v>8077175000</v>
      </c>
      <c r="F72" s="19">
        <f>SUM(F71+F70+F47+F34)</f>
        <v>41293216000</v>
      </c>
      <c r="G72" s="19">
        <f>SUM(G71+G70+G47+G34)</f>
        <v>719733000</v>
      </c>
      <c r="H72" s="19">
        <f>SUM(H71+H70+H47+H34)</f>
        <v>1032000000</v>
      </c>
      <c r="I72" s="19">
        <f>SUM(I71+I70+I47+I34)</f>
        <v>1751733000</v>
      </c>
      <c r="J72" s="20">
        <f>SUM(J71+J70+J47+J34)</f>
        <v>43044949000</v>
      </c>
    </row>
    <row r="73" spans="1:10" ht="27.75" customHeight="1" x14ac:dyDescent="0.7">
      <c r="A73" s="6"/>
      <c r="B73" s="59" t="s">
        <v>73</v>
      </c>
      <c r="C73" s="39"/>
      <c r="D73" s="39"/>
      <c r="E73" s="79">
        <v>3925000000</v>
      </c>
      <c r="F73" s="11">
        <f>SUM(C73:E73)</f>
        <v>3925000000</v>
      </c>
      <c r="G73" s="36"/>
      <c r="H73" s="39"/>
      <c r="I73" s="43"/>
      <c r="J73" s="24">
        <f>I73+F73</f>
        <v>3925000000</v>
      </c>
    </row>
    <row r="74" spans="1:10" ht="27.75" customHeight="1" x14ac:dyDescent="0.7">
      <c r="A74" s="6"/>
      <c r="B74" s="62" t="s">
        <v>92</v>
      </c>
      <c r="C74" s="40"/>
      <c r="D74" s="40"/>
      <c r="E74" s="82">
        <v>812051000</v>
      </c>
      <c r="F74" s="14">
        <f>E74</f>
        <v>812051000</v>
      </c>
      <c r="G74" s="37"/>
      <c r="H74" s="40"/>
      <c r="I74" s="44"/>
      <c r="J74" s="25">
        <f t="shared" si="14"/>
        <v>812051000</v>
      </c>
    </row>
    <row r="75" spans="1:10" ht="27.75" customHeight="1" thickBot="1" x14ac:dyDescent="0.75">
      <c r="A75" s="6"/>
      <c r="B75" s="63" t="s">
        <v>74</v>
      </c>
      <c r="C75" s="41"/>
      <c r="D75" s="41"/>
      <c r="E75" s="83"/>
      <c r="F75" s="42"/>
      <c r="G75" s="38"/>
      <c r="H75" s="33">
        <v>775000000</v>
      </c>
      <c r="I75" s="23">
        <f>H75</f>
        <v>775000000</v>
      </c>
      <c r="J75" s="26">
        <f>I75+F75</f>
        <v>775000000</v>
      </c>
    </row>
    <row r="76" spans="1:10" ht="30.75" customHeight="1" thickBot="1" x14ac:dyDescent="0.75">
      <c r="A76" s="5"/>
      <c r="B76" s="56" t="s">
        <v>75</v>
      </c>
      <c r="C76" s="19">
        <f>SUM(C72+C73+C75)</f>
        <v>18029935000</v>
      </c>
      <c r="D76" s="19">
        <f>SUM(D72+D73+D75)</f>
        <v>15186106000</v>
      </c>
      <c r="E76" s="19">
        <f>SUM(E72+E73+E74)</f>
        <v>12814226000</v>
      </c>
      <c r="F76" s="19">
        <f>F72+F73+F74</f>
        <v>46030267000</v>
      </c>
      <c r="G76" s="27">
        <f>G72</f>
        <v>719733000</v>
      </c>
      <c r="H76" s="19">
        <f>H72+H75</f>
        <v>1807000000</v>
      </c>
      <c r="I76" s="19">
        <f>I72+I75</f>
        <v>2526733000</v>
      </c>
      <c r="J76" s="28">
        <f>SUM(J72:J75)</f>
        <v>48557000000</v>
      </c>
    </row>
    <row r="77" spans="1:10" ht="24.75" customHeight="1" x14ac:dyDescent="0.7">
      <c r="B77" s="65" t="s">
        <v>107</v>
      </c>
      <c r="C77" s="93" t="s">
        <v>106</v>
      </c>
      <c r="I77" s="73"/>
      <c r="J77" s="74"/>
    </row>
    <row r="78" spans="1:10" x14ac:dyDescent="0.7">
      <c r="I78" s="75"/>
      <c r="J78" s="74"/>
    </row>
    <row r="79" spans="1:10" x14ac:dyDescent="0.7">
      <c r="G79" s="10"/>
      <c r="J79" s="45"/>
    </row>
    <row r="80" spans="1:10" x14ac:dyDescent="0.7">
      <c r="H80" s="45"/>
      <c r="I80" s="45"/>
      <c r="J80" s="45"/>
    </row>
  </sheetData>
  <protectedRanges>
    <protectedRange sqref="G5" name="Bujet_1_1"/>
  </protectedRanges>
  <mergeCells count="7">
    <mergeCell ref="I4:J5"/>
    <mergeCell ref="A6:J6"/>
    <mergeCell ref="A7:A8"/>
    <mergeCell ref="B7:B8"/>
    <mergeCell ref="C7:F7"/>
    <mergeCell ref="G7:I7"/>
    <mergeCell ref="J7:J8"/>
  </mergeCells>
  <printOptions horizontalCentered="1"/>
  <pageMargins left="0" right="0" top="0.59055118110236204" bottom="0.55118110236220497" header="7.8740157480315001E-2" footer="0.31496062992126"/>
  <pageSetup paperSize="8" scale="84" orientation="landscape" r:id="rId1"/>
  <headerFooter alignWithMargins="0">
    <oddHeader>&amp;R&amp;"Simplified Arabic,غامق"&amp;14الإمارات العربية المتحدة
وزارة المالية</oddHeader>
    <oddFooter>&amp;C&amp;"Simplified Arabic,Regular"&amp;P&amp;Rنسخة غير معتمدة من مشروع الميزانية العامة للاتحاد للسنة المالية 2016م.</oddFooter>
  </headerFooter>
  <rowBreaks count="2" manualBreakCount="2">
    <brk id="34" max="16383" man="1"/>
    <brk id="61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874955C0F0810A4E8EF5A0C7D7A7628A" ma:contentTypeVersion="0" ma:contentTypeDescription="إنشاء مستند جديد." ma:contentTypeScope="" ma:versionID="721cff14cc77d20a211972d6bca583e2">
  <xsd:schema xmlns:xsd="http://www.w3.org/2001/XMLSchema" xmlns:p="http://schemas.microsoft.com/office/2006/metadata/properties" targetNamespace="http://schemas.microsoft.com/office/2006/metadata/properties" ma:root="true" ma:fieldsID="24ea8475c9dab94f65afdeb9954b21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 ma:readOnly="true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9D257B-6B82-4893-9780-B9B4CA5E7A04}"/>
</file>

<file path=customXml/itemProps2.xml><?xml version="1.0" encoding="utf-8"?>
<ds:datastoreItem xmlns:ds="http://schemas.openxmlformats.org/officeDocument/2006/customXml" ds:itemID="{FDC0C342-3A9C-489C-AB60-794AD1ADFD9C}"/>
</file>

<file path=customXml/itemProps3.xml><?xml version="1.0" encoding="utf-8"?>
<ds:datastoreItem xmlns:ds="http://schemas.openxmlformats.org/officeDocument/2006/customXml" ds:itemID="{EF8AE98E-EAF1-465B-B07D-5B8BEC7033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2016</vt:lpstr>
      <vt:lpstr>'2016'!Print_Area</vt:lpstr>
      <vt:lpstr>'2016'!Print_Titles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naaljagbeer</dc:creator>
  <cp:lastModifiedBy>Ahmad Abdeladel Elshamy</cp:lastModifiedBy>
  <cp:lastPrinted>2015-11-09T09:23:27Z</cp:lastPrinted>
  <dcterms:created xsi:type="dcterms:W3CDTF">2010-08-26T08:18:52Z</dcterms:created>
  <dcterms:modified xsi:type="dcterms:W3CDTF">2015-11-09T09:23:52Z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0x010100874955C0F0810A4E8EF5A0C7D7A7628A</vt:lpwstr>
  </property>
</Properties>
</file>