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880" yWindow="0" windowWidth="18500" windowHeight="12940" activeTab="1"/>
  </bookViews>
  <sheets>
    <sheet name="NIQUEL" sheetId="3" r:id="rId1"/>
    <sheet name="METALES PRECIOSOS" sheetId="6" r:id="rId2"/>
    <sheet name="ESMERALDAS" sheetId="4" r:id="rId3"/>
    <sheet name="HIERRO" sheetId="5" r:id="rId4"/>
    <sheet name="SAL" sheetId="7" r:id="rId5"/>
    <sheet name="AZUFRE-YESO-ROCA FOSFORICA" sheetId="8" r:id="rId6"/>
  </sheets>
  <definedNames>
    <definedName name="_xlnm._FilterDatabase" localSheetId="1" hidden="1">'METALES PRECIOSOS'!$A$14:$EK$18</definedName>
    <definedName name="_xlnm.Print_Titles" localSheetId="1">'METALES PRECIOSOS'!$2:$18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5" i="8" l="1"/>
  <c r="I33" i="8"/>
  <c r="I32" i="8"/>
  <c r="I31" i="8"/>
  <c r="I30" i="8"/>
  <c r="E19" i="3"/>
  <c r="P448" i="6"/>
  <c r="P447" i="6"/>
  <c r="P443" i="6"/>
  <c r="P442" i="6"/>
  <c r="P437" i="6"/>
  <c r="P436" i="6"/>
  <c r="P435" i="6"/>
  <c r="P434" i="6"/>
  <c r="P433" i="6"/>
  <c r="P432" i="6"/>
  <c r="P431" i="6"/>
  <c r="P430" i="6"/>
  <c r="P429" i="6"/>
  <c r="P428" i="6"/>
  <c r="P427" i="6"/>
  <c r="P426" i="6"/>
  <c r="P425" i="6"/>
  <c r="P424" i="6"/>
  <c r="P423" i="6"/>
  <c r="P422" i="6"/>
  <c r="P421" i="6"/>
  <c r="P420" i="6"/>
  <c r="P419" i="6"/>
  <c r="P415" i="6"/>
  <c r="P414" i="6"/>
  <c r="P413" i="6"/>
  <c r="P412" i="6"/>
  <c r="P411" i="6"/>
  <c r="P410" i="6"/>
  <c r="P409" i="6"/>
  <c r="P408" i="6"/>
  <c r="P407" i="6"/>
  <c r="P406" i="6"/>
  <c r="P405" i="6"/>
  <c r="P404" i="6"/>
  <c r="P403" i="6"/>
  <c r="P402" i="6"/>
  <c r="P401" i="6"/>
  <c r="P400" i="6"/>
  <c r="P399" i="6"/>
  <c r="P398" i="6"/>
  <c r="P397" i="6"/>
  <c r="P393" i="6"/>
  <c r="P392" i="6"/>
  <c r="P391" i="6"/>
  <c r="P387" i="6"/>
  <c r="P386" i="6"/>
  <c r="P385" i="6"/>
  <c r="P384" i="6"/>
  <c r="P381" i="6"/>
  <c r="P382" i="6"/>
  <c r="P383" i="6"/>
  <c r="P388" i="6"/>
  <c r="P377" i="6"/>
  <c r="P376" i="6"/>
  <c r="P375" i="6"/>
  <c r="P374" i="6"/>
  <c r="P373" i="6"/>
  <c r="P372" i="6"/>
  <c r="P371" i="6"/>
  <c r="P370" i="6"/>
  <c r="P369" i="6"/>
  <c r="P365" i="6"/>
  <c r="P364" i="6"/>
  <c r="P363" i="6"/>
  <c r="P362" i="6"/>
  <c r="P361" i="6"/>
  <c r="P360" i="6"/>
  <c r="P356" i="6"/>
  <c r="P355" i="6"/>
  <c r="P354" i="6"/>
  <c r="P353" i="6"/>
  <c r="P352" i="6"/>
  <c r="P351" i="6"/>
  <c r="P350" i="6"/>
  <c r="P349" i="6"/>
  <c r="P348" i="6"/>
  <c r="P344" i="6"/>
  <c r="P343" i="6"/>
  <c r="P345" i="6"/>
  <c r="P338" i="6"/>
  <c r="P337" i="6"/>
  <c r="P336" i="6"/>
  <c r="P335" i="6"/>
  <c r="P334" i="6"/>
  <c r="P333" i="6"/>
  <c r="P332" i="6"/>
  <c r="P331" i="6"/>
  <c r="P330" i="6"/>
  <c r="P329" i="6"/>
  <c r="P328" i="6"/>
  <c r="P327" i="6"/>
  <c r="P326" i="6"/>
  <c r="P325" i="6"/>
  <c r="P324" i="6"/>
  <c r="P323" i="6"/>
  <c r="P322" i="6"/>
  <c r="P321" i="6"/>
  <c r="P320" i="6"/>
  <c r="P340" i="6"/>
  <c r="P316" i="6"/>
  <c r="P312" i="6"/>
  <c r="P311" i="6"/>
  <c r="P310" i="6"/>
  <c r="P308" i="6"/>
  <c r="P309" i="6"/>
  <c r="P313" i="6"/>
  <c r="P304" i="6"/>
  <c r="P303" i="6"/>
  <c r="P302" i="6"/>
  <c r="P301" i="6"/>
  <c r="P300" i="6"/>
  <c r="P299" i="6"/>
  <c r="P298" i="6"/>
  <c r="P297" i="6"/>
  <c r="P296" i="6"/>
  <c r="P292" i="6"/>
  <c r="P293" i="6"/>
  <c r="P288" i="6"/>
  <c r="P284" i="6"/>
  <c r="P285" i="6"/>
  <c r="P280" i="6"/>
  <c r="P279" i="6"/>
  <c r="P275" i="6"/>
  <c r="P274" i="6"/>
  <c r="P273" i="6"/>
  <c r="P272" i="6"/>
  <c r="P271" i="6"/>
  <c r="P270" i="6"/>
  <c r="P269" i="6"/>
  <c r="P268" i="6"/>
  <c r="P267" i="6"/>
  <c r="P266" i="6"/>
  <c r="P265" i="6"/>
  <c r="P264" i="6"/>
  <c r="P259" i="6"/>
  <c r="P258" i="6"/>
  <c r="P257" i="6"/>
  <c r="P256" i="6"/>
  <c r="P255" i="6"/>
  <c r="P254" i="6"/>
  <c r="P253" i="6"/>
  <c r="P252" i="6"/>
  <c r="P251" i="6"/>
  <c r="P250" i="6"/>
  <c r="P249" i="6"/>
  <c r="P248" i="6"/>
  <c r="P247" i="6"/>
  <c r="P246" i="6"/>
  <c r="P245" i="6"/>
  <c r="P244" i="6"/>
  <c r="P243" i="6"/>
  <c r="P242" i="6"/>
  <c r="P241" i="6"/>
  <c r="P240" i="6"/>
  <c r="P239" i="6"/>
  <c r="P238" i="6"/>
  <c r="P237" i="6"/>
  <c r="P236" i="6"/>
  <c r="P235" i="6"/>
  <c r="P234" i="6"/>
  <c r="P233" i="6"/>
  <c r="P229" i="6"/>
  <c r="P224" i="6"/>
  <c r="P223" i="6"/>
  <c r="P222" i="6"/>
  <c r="P221" i="6"/>
  <c r="P220" i="6"/>
  <c r="P219" i="6"/>
  <c r="P218" i="6"/>
  <c r="P217" i="6"/>
  <c r="P216" i="6"/>
  <c r="P215" i="6"/>
  <c r="P214" i="6"/>
  <c r="P213" i="6"/>
  <c r="P212" i="6"/>
  <c r="P211" i="6"/>
  <c r="P210" i="6"/>
  <c r="P209" i="6"/>
  <c r="P208" i="6"/>
  <c r="P207" i="6"/>
  <c r="P206" i="6"/>
  <c r="P202" i="6"/>
  <c r="P201" i="6"/>
  <c r="P200" i="6"/>
  <c r="P199" i="6"/>
  <c r="P198" i="6"/>
  <c r="P194" i="6"/>
  <c r="P193" i="6"/>
  <c r="P192" i="6"/>
  <c r="P191" i="6"/>
  <c r="P190" i="6"/>
  <c r="P189" i="6"/>
  <c r="P188" i="6"/>
  <c r="P187" i="6"/>
  <c r="P186" i="6"/>
  <c r="P185" i="6"/>
  <c r="P184" i="6"/>
  <c r="P183" i="6"/>
  <c r="P182" i="6"/>
  <c r="P181" i="6"/>
  <c r="P180" i="6"/>
  <c r="P179" i="6"/>
  <c r="P178" i="6"/>
  <c r="P177" i="6"/>
  <c r="P176" i="6"/>
  <c r="P175" i="6"/>
  <c r="P195" i="6"/>
  <c r="P171" i="6"/>
  <c r="P170" i="6"/>
  <c r="P166" i="6"/>
  <c r="P165" i="6"/>
  <c r="P164" i="6"/>
  <c r="P163" i="6"/>
  <c r="P162" i="6"/>
  <c r="P161" i="6"/>
  <c r="P160" i="6"/>
  <c r="P159" i="6"/>
  <c r="P158" i="6"/>
  <c r="P157" i="6"/>
  <c r="P156" i="6"/>
  <c r="P155" i="6"/>
  <c r="P154" i="6"/>
  <c r="P153" i="6"/>
  <c r="P152" i="6"/>
  <c r="P151" i="6"/>
  <c r="P150" i="6"/>
  <c r="P149" i="6"/>
  <c r="P148" i="6"/>
  <c r="P147" i="6"/>
  <c r="P143" i="6"/>
  <c r="P139" i="6"/>
  <c r="P135" i="6"/>
  <c r="P134" i="6"/>
  <c r="P133" i="6"/>
  <c r="P132" i="6"/>
  <c r="P131" i="6"/>
  <c r="P130" i="6"/>
  <c r="P129" i="6"/>
  <c r="P128" i="6"/>
  <c r="P127" i="6"/>
  <c r="P126" i="6"/>
  <c r="P125" i="6"/>
  <c r="P124" i="6"/>
  <c r="P123" i="6"/>
  <c r="P122" i="6"/>
  <c r="P121" i="6"/>
  <c r="P120" i="6"/>
  <c r="P119" i="6"/>
  <c r="P118" i="6"/>
  <c r="P117" i="6"/>
  <c r="P116" i="6"/>
  <c r="P115" i="6"/>
  <c r="P114" i="6"/>
  <c r="P113" i="6"/>
  <c r="P112" i="6"/>
  <c r="P111" i="6"/>
  <c r="P110" i="6"/>
  <c r="P109" i="6"/>
  <c r="P108" i="6"/>
  <c r="P107" i="6"/>
  <c r="P106" i="6"/>
  <c r="P105" i="6"/>
  <c r="P104" i="6"/>
  <c r="P103" i="6"/>
  <c r="P102" i="6"/>
  <c r="P101" i="6"/>
  <c r="P100" i="6"/>
  <c r="P99" i="6"/>
  <c r="P98" i="6"/>
  <c r="P97" i="6"/>
  <c r="P96" i="6"/>
  <c r="P95" i="6"/>
  <c r="P94" i="6"/>
  <c r="P93" i="6"/>
  <c r="P92" i="6"/>
  <c r="P91" i="6"/>
  <c r="P90" i="6"/>
  <c r="P89" i="6"/>
  <c r="P88" i="6"/>
  <c r="P87" i="6"/>
  <c r="P86" i="6"/>
  <c r="P85" i="6"/>
  <c r="P84" i="6"/>
  <c r="P83" i="6"/>
  <c r="P82" i="6"/>
  <c r="P81" i="6"/>
  <c r="P80" i="6"/>
  <c r="P79" i="6"/>
  <c r="P78" i="6"/>
  <c r="P77" i="6"/>
  <c r="P76" i="6"/>
  <c r="P75" i="6"/>
  <c r="P74" i="6"/>
  <c r="P73" i="6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5" i="6"/>
  <c r="P24" i="6"/>
  <c r="P23" i="6"/>
  <c r="P22" i="6"/>
  <c r="P21" i="6"/>
  <c r="O448" i="6"/>
  <c r="O447" i="6"/>
  <c r="O443" i="6"/>
  <c r="O442" i="6"/>
  <c r="O437" i="6"/>
  <c r="O436" i="6"/>
  <c r="O435" i="6"/>
  <c r="O434" i="6"/>
  <c r="O433" i="6"/>
  <c r="O432" i="6"/>
  <c r="O431" i="6"/>
  <c r="O430" i="6"/>
  <c r="O429" i="6"/>
  <c r="O428" i="6"/>
  <c r="O427" i="6"/>
  <c r="O426" i="6"/>
  <c r="O425" i="6"/>
  <c r="O424" i="6"/>
  <c r="O423" i="6"/>
  <c r="O422" i="6"/>
  <c r="O421" i="6"/>
  <c r="O419" i="6"/>
  <c r="O420" i="6"/>
  <c r="O439" i="6"/>
  <c r="O415" i="6"/>
  <c r="O414" i="6"/>
  <c r="O413" i="6"/>
  <c r="O412" i="6"/>
  <c r="O411" i="6"/>
  <c r="O410" i="6"/>
  <c r="O409" i="6"/>
  <c r="O408" i="6"/>
  <c r="O407" i="6"/>
  <c r="O406" i="6"/>
  <c r="O405" i="6"/>
  <c r="O404" i="6"/>
  <c r="O403" i="6"/>
  <c r="O402" i="6"/>
  <c r="O401" i="6"/>
  <c r="O400" i="6"/>
  <c r="O399" i="6"/>
  <c r="O398" i="6"/>
  <c r="O397" i="6"/>
  <c r="O393" i="6"/>
  <c r="O392" i="6"/>
  <c r="O391" i="6"/>
  <c r="O394" i="6"/>
  <c r="O387" i="6"/>
  <c r="O386" i="6"/>
  <c r="O385" i="6"/>
  <c r="O384" i="6"/>
  <c r="O381" i="6"/>
  <c r="O382" i="6"/>
  <c r="O383" i="6"/>
  <c r="O388" i="6"/>
  <c r="O377" i="6"/>
  <c r="O376" i="6"/>
  <c r="O375" i="6"/>
  <c r="O374" i="6"/>
  <c r="O373" i="6"/>
  <c r="O372" i="6"/>
  <c r="O371" i="6"/>
  <c r="O370" i="6"/>
  <c r="O369" i="6"/>
  <c r="O365" i="6"/>
  <c r="O364" i="6"/>
  <c r="O363" i="6"/>
  <c r="O362" i="6"/>
  <c r="O361" i="6"/>
  <c r="O360" i="6"/>
  <c r="O356" i="6"/>
  <c r="O355" i="6"/>
  <c r="O354" i="6"/>
  <c r="O353" i="6"/>
  <c r="O352" i="6"/>
  <c r="O351" i="6"/>
  <c r="O350" i="6"/>
  <c r="O349" i="6"/>
  <c r="O348" i="6"/>
  <c r="O344" i="6"/>
  <c r="O343" i="6"/>
  <c r="O345" i="6"/>
  <c r="O338" i="6"/>
  <c r="O337" i="6"/>
  <c r="O336" i="6"/>
  <c r="O335" i="6"/>
  <c r="O334" i="6"/>
  <c r="O333" i="6"/>
  <c r="O332" i="6"/>
  <c r="O331" i="6"/>
  <c r="O330" i="6"/>
  <c r="O329" i="6"/>
  <c r="O328" i="6"/>
  <c r="O327" i="6"/>
  <c r="O326" i="6"/>
  <c r="O325" i="6"/>
  <c r="O324" i="6"/>
  <c r="O323" i="6"/>
  <c r="O322" i="6"/>
  <c r="O321" i="6"/>
  <c r="O320" i="6"/>
  <c r="O340" i="6"/>
  <c r="O316" i="6"/>
  <c r="O317" i="6"/>
  <c r="O312" i="6"/>
  <c r="O311" i="6"/>
  <c r="O310" i="6"/>
  <c r="O309" i="6"/>
  <c r="O308" i="6"/>
  <c r="O304" i="6"/>
  <c r="O303" i="6"/>
  <c r="O302" i="6"/>
  <c r="O301" i="6"/>
  <c r="O300" i="6"/>
  <c r="O299" i="6"/>
  <c r="O298" i="6"/>
  <c r="O297" i="6"/>
  <c r="O296" i="6"/>
  <c r="O292" i="6"/>
  <c r="O293" i="6"/>
  <c r="O288" i="6"/>
  <c r="O289" i="6"/>
  <c r="O284" i="6"/>
  <c r="O280" i="6"/>
  <c r="O279" i="6"/>
  <c r="O281" i="6"/>
  <c r="O275" i="6"/>
  <c r="O274" i="6"/>
  <c r="O273" i="6"/>
  <c r="O272" i="6"/>
  <c r="O271" i="6"/>
  <c r="O270" i="6"/>
  <c r="O269" i="6"/>
  <c r="O268" i="6"/>
  <c r="O267" i="6"/>
  <c r="O266" i="6"/>
  <c r="O265" i="6"/>
  <c r="O264" i="6"/>
  <c r="O259" i="6"/>
  <c r="O258" i="6"/>
  <c r="O257" i="6"/>
  <c r="O256" i="6"/>
  <c r="O255" i="6"/>
  <c r="O254" i="6"/>
  <c r="O253" i="6"/>
  <c r="O252" i="6"/>
  <c r="O251" i="6"/>
  <c r="O250" i="6"/>
  <c r="O249" i="6"/>
  <c r="O248" i="6"/>
  <c r="O247" i="6"/>
  <c r="O246" i="6"/>
  <c r="O245" i="6"/>
  <c r="O244" i="6"/>
  <c r="O243" i="6"/>
  <c r="O242" i="6"/>
  <c r="O241" i="6"/>
  <c r="O240" i="6"/>
  <c r="O239" i="6"/>
  <c r="O238" i="6"/>
  <c r="O237" i="6"/>
  <c r="O236" i="6"/>
  <c r="O235" i="6"/>
  <c r="O234" i="6"/>
  <c r="O233" i="6"/>
  <c r="O261" i="6"/>
  <c r="O229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O212" i="6"/>
  <c r="O211" i="6"/>
  <c r="O210" i="6"/>
  <c r="O209" i="6"/>
  <c r="O208" i="6"/>
  <c r="O207" i="6"/>
  <c r="O206" i="6"/>
  <c r="O226" i="6"/>
  <c r="O202" i="6"/>
  <c r="O201" i="6"/>
  <c r="O200" i="6"/>
  <c r="O199" i="6"/>
  <c r="O198" i="6"/>
  <c r="O194" i="6"/>
  <c r="O193" i="6"/>
  <c r="O192" i="6"/>
  <c r="O191" i="6"/>
  <c r="O190" i="6"/>
  <c r="O189" i="6"/>
  <c r="O188" i="6"/>
  <c r="O187" i="6"/>
  <c r="O186" i="6"/>
  <c r="O185" i="6"/>
  <c r="O184" i="6"/>
  <c r="O183" i="6"/>
  <c r="O182" i="6"/>
  <c r="O181" i="6"/>
  <c r="O180" i="6"/>
  <c r="O179" i="6"/>
  <c r="O178" i="6"/>
  <c r="O177" i="6"/>
  <c r="O176" i="6"/>
  <c r="O175" i="6"/>
  <c r="O171" i="6"/>
  <c r="O170" i="6"/>
  <c r="O166" i="6"/>
  <c r="O165" i="6"/>
  <c r="O164" i="6"/>
  <c r="O163" i="6"/>
  <c r="O162" i="6"/>
  <c r="O161" i="6"/>
  <c r="O160" i="6"/>
  <c r="O159" i="6"/>
  <c r="O158" i="6"/>
  <c r="O157" i="6"/>
  <c r="O156" i="6"/>
  <c r="O155" i="6"/>
  <c r="O154" i="6"/>
  <c r="O153" i="6"/>
  <c r="O152" i="6"/>
  <c r="O151" i="6"/>
  <c r="O150" i="6"/>
  <c r="O149" i="6"/>
  <c r="O148" i="6"/>
  <c r="O147" i="6"/>
  <c r="O167" i="6"/>
  <c r="O143" i="6"/>
  <c r="O144" i="6"/>
  <c r="O139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5" i="6"/>
  <c r="O24" i="6"/>
  <c r="O23" i="6"/>
  <c r="O22" i="6"/>
  <c r="O21" i="6"/>
  <c r="N448" i="6"/>
  <c r="N447" i="6"/>
  <c r="N449" i="6"/>
  <c r="N443" i="6"/>
  <c r="N442" i="6"/>
  <c r="N444" i="6"/>
  <c r="N437" i="6"/>
  <c r="N436" i="6"/>
  <c r="N435" i="6"/>
  <c r="N434" i="6"/>
  <c r="N433" i="6"/>
  <c r="N432" i="6"/>
  <c r="N431" i="6"/>
  <c r="N430" i="6"/>
  <c r="N429" i="6"/>
  <c r="N428" i="6"/>
  <c r="N427" i="6"/>
  <c r="N426" i="6"/>
  <c r="N425" i="6"/>
  <c r="N424" i="6"/>
  <c r="N423" i="6"/>
  <c r="N422" i="6"/>
  <c r="N421" i="6"/>
  <c r="N420" i="6"/>
  <c r="N419" i="6"/>
  <c r="N415" i="6"/>
  <c r="N414" i="6"/>
  <c r="N413" i="6"/>
  <c r="N412" i="6"/>
  <c r="N411" i="6"/>
  <c r="N410" i="6"/>
  <c r="N409" i="6"/>
  <c r="N408" i="6"/>
  <c r="N407" i="6"/>
  <c r="N406" i="6"/>
  <c r="N405" i="6"/>
  <c r="N404" i="6"/>
  <c r="N403" i="6"/>
  <c r="N402" i="6"/>
  <c r="N401" i="6"/>
  <c r="N400" i="6"/>
  <c r="N399" i="6"/>
  <c r="N398" i="6"/>
  <c r="N397" i="6"/>
  <c r="N393" i="6"/>
  <c r="N392" i="6"/>
  <c r="N391" i="6"/>
  <c r="N387" i="6"/>
  <c r="N386" i="6"/>
  <c r="N385" i="6"/>
  <c r="N384" i="6"/>
  <c r="N383" i="6"/>
  <c r="N382" i="6"/>
  <c r="N381" i="6"/>
  <c r="N388" i="6"/>
  <c r="N377" i="6"/>
  <c r="N376" i="6"/>
  <c r="N375" i="6"/>
  <c r="N374" i="6"/>
  <c r="N373" i="6"/>
  <c r="N372" i="6"/>
  <c r="N371" i="6"/>
  <c r="N370" i="6"/>
  <c r="N369" i="6"/>
  <c r="N365" i="6"/>
  <c r="N364" i="6"/>
  <c r="N363" i="6"/>
  <c r="N362" i="6"/>
  <c r="N361" i="6"/>
  <c r="N360" i="6"/>
  <c r="N366" i="6"/>
  <c r="N356" i="6"/>
  <c r="N355" i="6"/>
  <c r="N354" i="6"/>
  <c r="N353" i="6"/>
  <c r="N352" i="6"/>
  <c r="N351" i="6"/>
  <c r="N350" i="6"/>
  <c r="N349" i="6"/>
  <c r="N348" i="6"/>
  <c r="N357" i="6"/>
  <c r="N344" i="6"/>
  <c r="N343" i="6"/>
  <c r="N345" i="6"/>
  <c r="N338" i="6"/>
  <c r="N337" i="6"/>
  <c r="N336" i="6"/>
  <c r="N335" i="6"/>
  <c r="N334" i="6"/>
  <c r="N333" i="6"/>
  <c r="N332" i="6"/>
  <c r="N331" i="6"/>
  <c r="N330" i="6"/>
  <c r="N329" i="6"/>
  <c r="N328" i="6"/>
  <c r="N327" i="6"/>
  <c r="N326" i="6"/>
  <c r="N325" i="6"/>
  <c r="N324" i="6"/>
  <c r="N323" i="6"/>
  <c r="N322" i="6"/>
  <c r="N321" i="6"/>
  <c r="N320" i="6"/>
  <c r="N340" i="6"/>
  <c r="N316" i="6"/>
  <c r="N317" i="6"/>
  <c r="N312" i="6"/>
  <c r="N311" i="6"/>
  <c r="N310" i="6"/>
  <c r="N309" i="6"/>
  <c r="N308" i="6"/>
  <c r="N304" i="6"/>
  <c r="N303" i="6"/>
  <c r="N302" i="6"/>
  <c r="N301" i="6"/>
  <c r="N300" i="6"/>
  <c r="N299" i="6"/>
  <c r="N298" i="6"/>
  <c r="N297" i="6"/>
  <c r="N296" i="6"/>
  <c r="N292" i="6"/>
  <c r="N293" i="6"/>
  <c r="N288" i="6"/>
  <c r="N284" i="6"/>
  <c r="N285" i="6"/>
  <c r="N280" i="6"/>
  <c r="N279" i="6"/>
  <c r="N281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76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29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26" i="6"/>
  <c r="N202" i="6"/>
  <c r="N201" i="6"/>
  <c r="N200" i="6"/>
  <c r="N199" i="6"/>
  <c r="N198" i="6"/>
  <c r="N194" i="6"/>
  <c r="N193" i="6"/>
  <c r="N192" i="6"/>
  <c r="N191" i="6"/>
  <c r="N190" i="6"/>
  <c r="N189" i="6"/>
  <c r="N188" i="6"/>
  <c r="N187" i="6"/>
  <c r="N186" i="6"/>
  <c r="N185" i="6"/>
  <c r="N184" i="6"/>
  <c r="N183" i="6"/>
  <c r="N182" i="6"/>
  <c r="N181" i="6"/>
  <c r="N180" i="6"/>
  <c r="N179" i="6"/>
  <c r="N178" i="6"/>
  <c r="N177" i="6"/>
  <c r="N176" i="6"/>
  <c r="N175" i="6"/>
  <c r="N195" i="6"/>
  <c r="N171" i="6"/>
  <c r="N170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7" i="6"/>
  <c r="N148" i="6"/>
  <c r="N167" i="6"/>
  <c r="N143" i="6"/>
  <c r="N144" i="6"/>
  <c r="N139" i="6"/>
  <c r="N140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5" i="6"/>
  <c r="N24" i="6"/>
  <c r="N23" i="6"/>
  <c r="N22" i="6"/>
  <c r="N21" i="6"/>
  <c r="M449" i="6"/>
  <c r="L449" i="6"/>
  <c r="K449" i="6"/>
  <c r="M444" i="6"/>
  <c r="L444" i="6"/>
  <c r="K444" i="6"/>
  <c r="M439" i="6"/>
  <c r="L439" i="6"/>
  <c r="K439" i="6"/>
  <c r="M416" i="6"/>
  <c r="L416" i="6"/>
  <c r="K416" i="6"/>
  <c r="M394" i="6"/>
  <c r="L394" i="6"/>
  <c r="K394" i="6"/>
  <c r="M388" i="6"/>
  <c r="L388" i="6"/>
  <c r="K388" i="6"/>
  <c r="M378" i="6"/>
  <c r="L378" i="6"/>
  <c r="K378" i="6"/>
  <c r="M366" i="6"/>
  <c r="L366" i="6"/>
  <c r="K366" i="6"/>
  <c r="M357" i="6"/>
  <c r="L357" i="6"/>
  <c r="K357" i="6"/>
  <c r="M345" i="6"/>
  <c r="L345" i="6"/>
  <c r="K345" i="6"/>
  <c r="M340" i="6"/>
  <c r="L340" i="6"/>
  <c r="K340" i="6"/>
  <c r="M317" i="6"/>
  <c r="L317" i="6"/>
  <c r="K317" i="6"/>
  <c r="M313" i="6"/>
  <c r="L313" i="6"/>
  <c r="K313" i="6"/>
  <c r="M305" i="6"/>
  <c r="L305" i="6"/>
  <c r="K305" i="6"/>
  <c r="M293" i="6"/>
  <c r="L293" i="6"/>
  <c r="K293" i="6"/>
  <c r="M289" i="6"/>
  <c r="L289" i="6"/>
  <c r="K289" i="6"/>
  <c r="M285" i="6"/>
  <c r="L285" i="6"/>
  <c r="K285" i="6"/>
  <c r="M281" i="6"/>
  <c r="L281" i="6"/>
  <c r="K281" i="6"/>
  <c r="M276" i="6"/>
  <c r="L276" i="6"/>
  <c r="K276" i="6"/>
  <c r="M261" i="6"/>
  <c r="L261" i="6"/>
  <c r="K261" i="6"/>
  <c r="M230" i="6"/>
  <c r="L230" i="6"/>
  <c r="I230" i="6"/>
  <c r="K230" i="6"/>
  <c r="M226" i="6"/>
  <c r="L226" i="6"/>
  <c r="K226" i="6"/>
  <c r="M203" i="6"/>
  <c r="L203" i="6"/>
  <c r="K203" i="6"/>
  <c r="M195" i="6"/>
  <c r="L195" i="6"/>
  <c r="K195" i="6"/>
  <c r="M172" i="6"/>
  <c r="L172" i="6"/>
  <c r="K172" i="6"/>
  <c r="M167" i="6"/>
  <c r="L167" i="6"/>
  <c r="K167" i="6"/>
  <c r="M144" i="6"/>
  <c r="L144" i="6"/>
  <c r="K144" i="6"/>
  <c r="M140" i="6"/>
  <c r="L140" i="6"/>
  <c r="K140" i="6"/>
  <c r="M136" i="6"/>
  <c r="L136" i="6"/>
  <c r="K136" i="6"/>
  <c r="M26" i="6"/>
  <c r="L26" i="6"/>
  <c r="K26" i="6"/>
  <c r="E18" i="3"/>
  <c r="J345" i="6"/>
  <c r="I345" i="6"/>
  <c r="H345" i="6"/>
  <c r="J293" i="6"/>
  <c r="I293" i="6"/>
  <c r="H293" i="6"/>
  <c r="J289" i="6"/>
  <c r="I289" i="6"/>
  <c r="H289" i="6"/>
  <c r="J230" i="6"/>
  <c r="H230" i="6"/>
  <c r="J172" i="6"/>
  <c r="I172" i="6"/>
  <c r="H172" i="6"/>
  <c r="J144" i="6"/>
  <c r="I144" i="6"/>
  <c r="H144" i="6"/>
  <c r="J140" i="6"/>
  <c r="I140" i="6"/>
  <c r="I26" i="6"/>
  <c r="I136" i="6"/>
  <c r="I167" i="6"/>
  <c r="I195" i="6"/>
  <c r="I203" i="6"/>
  <c r="I226" i="6"/>
  <c r="I261" i="6"/>
  <c r="I276" i="6"/>
  <c r="I281" i="6"/>
  <c r="I285" i="6"/>
  <c r="I305" i="6"/>
  <c r="I313" i="6"/>
  <c r="I317" i="6"/>
  <c r="I340" i="6"/>
  <c r="I357" i="6"/>
  <c r="I366" i="6"/>
  <c r="I378" i="6"/>
  <c r="I388" i="6"/>
  <c r="I394" i="6"/>
  <c r="I416" i="6"/>
  <c r="I439" i="6"/>
  <c r="I444" i="6"/>
  <c r="I449" i="6"/>
  <c r="I451" i="6"/>
  <c r="H140" i="6"/>
  <c r="J26" i="6"/>
  <c r="J136" i="6"/>
  <c r="J167" i="6"/>
  <c r="J195" i="6"/>
  <c r="J203" i="6"/>
  <c r="J226" i="6"/>
  <c r="J261" i="6"/>
  <c r="J276" i="6"/>
  <c r="J281" i="6"/>
  <c r="J285" i="6"/>
  <c r="J305" i="6"/>
  <c r="J313" i="6"/>
  <c r="J317" i="6"/>
  <c r="J340" i="6"/>
  <c r="J357" i="6"/>
  <c r="J366" i="6"/>
  <c r="J378" i="6"/>
  <c r="J388" i="6"/>
  <c r="J394" i="6"/>
  <c r="J416" i="6"/>
  <c r="J439" i="6"/>
  <c r="J444" i="6"/>
  <c r="J449" i="6"/>
  <c r="J451" i="6"/>
  <c r="H26" i="6"/>
  <c r="H136" i="6"/>
  <c r="H167" i="6"/>
  <c r="H195" i="6"/>
  <c r="H203" i="6"/>
  <c r="H226" i="6"/>
  <c r="H261" i="6"/>
  <c r="H276" i="6"/>
  <c r="H281" i="6"/>
  <c r="H285" i="6"/>
  <c r="H305" i="6"/>
  <c r="H313" i="6"/>
  <c r="H317" i="6"/>
  <c r="H340" i="6"/>
  <c r="H357" i="6"/>
  <c r="H366" i="6"/>
  <c r="H378" i="6"/>
  <c r="H388" i="6"/>
  <c r="H394" i="6"/>
  <c r="H416" i="6"/>
  <c r="H439" i="6"/>
  <c r="H444" i="6"/>
  <c r="H449" i="6"/>
  <c r="H451" i="6"/>
  <c r="O444" i="6"/>
  <c r="P317" i="6"/>
  <c r="P289" i="6"/>
  <c r="N289" i="6"/>
  <c r="O285" i="6"/>
  <c r="P281" i="6"/>
  <c r="P140" i="6"/>
  <c r="O140" i="6"/>
  <c r="E17" i="3"/>
  <c r="P230" i="6"/>
  <c r="O230" i="6"/>
  <c r="N230" i="6"/>
  <c r="P144" i="6"/>
  <c r="G449" i="6"/>
  <c r="F449" i="6"/>
  <c r="E449" i="6"/>
  <c r="G444" i="6"/>
  <c r="F444" i="6"/>
  <c r="E444" i="6"/>
  <c r="G439" i="6"/>
  <c r="F439" i="6"/>
  <c r="E439" i="6"/>
  <c r="G416" i="6"/>
  <c r="F416" i="6"/>
  <c r="E416" i="6"/>
  <c r="G394" i="6"/>
  <c r="F394" i="6"/>
  <c r="E394" i="6"/>
  <c r="G388" i="6"/>
  <c r="F388" i="6"/>
  <c r="E388" i="6"/>
  <c r="G378" i="6"/>
  <c r="F378" i="6"/>
  <c r="E378" i="6"/>
  <c r="G366" i="6"/>
  <c r="F366" i="6"/>
  <c r="E366" i="6"/>
  <c r="G357" i="6"/>
  <c r="F357" i="6"/>
  <c r="E357" i="6"/>
  <c r="G345" i="6"/>
  <c r="F345" i="6"/>
  <c r="E345" i="6"/>
  <c r="G340" i="6"/>
  <c r="F340" i="6"/>
  <c r="E340" i="6"/>
  <c r="G317" i="6"/>
  <c r="F317" i="6"/>
  <c r="E317" i="6"/>
  <c r="G313" i="6"/>
  <c r="F313" i="6"/>
  <c r="E313" i="6"/>
  <c r="G305" i="6"/>
  <c r="F305" i="6"/>
  <c r="E305" i="6"/>
  <c r="G293" i="6"/>
  <c r="F293" i="6"/>
  <c r="E293" i="6"/>
  <c r="G289" i="6"/>
  <c r="F289" i="6"/>
  <c r="E289" i="6"/>
  <c r="G285" i="6"/>
  <c r="F285" i="6"/>
  <c r="E285" i="6"/>
  <c r="G281" i="6"/>
  <c r="F281" i="6"/>
  <c r="E281" i="6"/>
  <c r="G276" i="6"/>
  <c r="F276" i="6"/>
  <c r="E276" i="6"/>
  <c r="G261" i="6"/>
  <c r="F261" i="6"/>
  <c r="E261" i="6"/>
  <c r="G230" i="6"/>
  <c r="F230" i="6"/>
  <c r="E230" i="6"/>
  <c r="G226" i="6"/>
  <c r="F226" i="6"/>
  <c r="E226" i="6"/>
  <c r="G203" i="6"/>
  <c r="F203" i="6"/>
  <c r="E203" i="6"/>
  <c r="G195" i="6"/>
  <c r="F195" i="6"/>
  <c r="E195" i="6"/>
  <c r="G172" i="6"/>
  <c r="G26" i="6"/>
  <c r="G136" i="6"/>
  <c r="G140" i="6"/>
  <c r="G144" i="6"/>
  <c r="G167" i="6"/>
  <c r="G451" i="6"/>
  <c r="F172" i="6"/>
  <c r="E172" i="6"/>
  <c r="F167" i="6"/>
  <c r="E167" i="6"/>
  <c r="F144" i="6"/>
  <c r="E144" i="6"/>
  <c r="F140" i="6"/>
  <c r="E140" i="6"/>
  <c r="F136" i="6"/>
  <c r="E136" i="6"/>
  <c r="F26" i="6"/>
  <c r="F451" i="6"/>
  <c r="E26" i="6"/>
  <c r="E451" i="6"/>
  <c r="B22" i="8"/>
  <c r="D35" i="8"/>
  <c r="E35" i="8"/>
  <c r="F35" i="8"/>
  <c r="G35" i="8"/>
  <c r="H35" i="8"/>
  <c r="H22" i="5"/>
  <c r="J20" i="5"/>
  <c r="J19" i="5"/>
  <c r="J18" i="5"/>
  <c r="J17" i="5"/>
  <c r="I22" i="5"/>
  <c r="D22" i="5"/>
  <c r="J48" i="8"/>
  <c r="K45" i="8"/>
  <c r="K44" i="8"/>
  <c r="K43" i="8"/>
  <c r="K46" i="8"/>
  <c r="H19" i="7"/>
  <c r="B22" i="7"/>
  <c r="C35" i="8"/>
  <c r="I48" i="8"/>
  <c r="H48" i="8"/>
  <c r="B48" i="8"/>
  <c r="F48" i="8"/>
  <c r="E48" i="8"/>
  <c r="D48" i="8"/>
  <c r="C48" i="8"/>
  <c r="G48" i="8"/>
  <c r="H18" i="7"/>
  <c r="H17" i="7"/>
  <c r="G22" i="7"/>
  <c r="F22" i="7"/>
  <c r="E22" i="7"/>
  <c r="D22" i="7"/>
  <c r="C22" i="7"/>
  <c r="H20" i="7"/>
  <c r="H22" i="7"/>
  <c r="G22" i="5"/>
  <c r="F22" i="5"/>
  <c r="E22" i="5"/>
  <c r="C22" i="5"/>
  <c r="B22" i="5"/>
  <c r="D21" i="3"/>
  <c r="C21" i="3"/>
  <c r="B21" i="3"/>
  <c r="E16" i="3"/>
  <c r="D439" i="6"/>
  <c r="C439" i="6"/>
  <c r="B439" i="6"/>
  <c r="D378" i="6"/>
  <c r="C378" i="6"/>
  <c r="B378" i="6"/>
  <c r="D340" i="6"/>
  <c r="C340" i="6"/>
  <c r="B340" i="6"/>
  <c r="D281" i="6"/>
  <c r="C281" i="6"/>
  <c r="B281" i="6"/>
  <c r="D261" i="6"/>
  <c r="C261" i="6"/>
  <c r="B261" i="6"/>
  <c r="D226" i="6"/>
  <c r="C226" i="6"/>
  <c r="B226" i="6"/>
  <c r="D172" i="6"/>
  <c r="C172" i="6"/>
  <c r="B172" i="6"/>
  <c r="D167" i="6"/>
  <c r="D366" i="6"/>
  <c r="C366" i="6"/>
  <c r="B366" i="6"/>
  <c r="B26" i="6"/>
  <c r="B136" i="6"/>
  <c r="B140" i="6"/>
  <c r="B144" i="6"/>
  <c r="B167" i="6"/>
  <c r="B195" i="6"/>
  <c r="B203" i="6"/>
  <c r="B230" i="6"/>
  <c r="B276" i="6"/>
  <c r="B285" i="6"/>
  <c r="B289" i="6"/>
  <c r="B293" i="6"/>
  <c r="B305" i="6"/>
  <c r="B313" i="6"/>
  <c r="B317" i="6"/>
  <c r="B345" i="6"/>
  <c r="B357" i="6"/>
  <c r="B388" i="6"/>
  <c r="B394" i="6"/>
  <c r="B416" i="6"/>
  <c r="B444" i="6"/>
  <c r="B449" i="6"/>
  <c r="B451" i="6"/>
  <c r="C26" i="6"/>
  <c r="C136" i="6"/>
  <c r="C140" i="6"/>
  <c r="C144" i="6"/>
  <c r="C167" i="6"/>
  <c r="C195" i="6"/>
  <c r="C203" i="6"/>
  <c r="C230" i="6"/>
  <c r="C276" i="6"/>
  <c r="C285" i="6"/>
  <c r="C289" i="6"/>
  <c r="C293" i="6"/>
  <c r="C305" i="6"/>
  <c r="C313" i="6"/>
  <c r="C317" i="6"/>
  <c r="C345" i="6"/>
  <c r="C357" i="6"/>
  <c r="C388" i="6"/>
  <c r="C394" i="6"/>
  <c r="C416" i="6"/>
  <c r="C444" i="6"/>
  <c r="C449" i="6"/>
  <c r="C451" i="6"/>
  <c r="D26" i="6"/>
  <c r="H16" i="4"/>
  <c r="H15" i="4"/>
  <c r="H14" i="4"/>
  <c r="D313" i="6"/>
  <c r="H25" i="4"/>
  <c r="H24" i="4"/>
  <c r="H23" i="4"/>
  <c r="H22" i="4"/>
  <c r="H21" i="4"/>
  <c r="H20" i="4"/>
  <c r="H19" i="4"/>
  <c r="H18" i="4"/>
  <c r="H17" i="4"/>
  <c r="D449" i="6"/>
  <c r="D444" i="6"/>
  <c r="D416" i="6"/>
  <c r="D394" i="6"/>
  <c r="D388" i="6"/>
  <c r="D357" i="6"/>
  <c r="D345" i="6"/>
  <c r="D317" i="6"/>
  <c r="D305" i="6"/>
  <c r="D293" i="6"/>
  <c r="D289" i="6"/>
  <c r="D285" i="6"/>
  <c r="D276" i="6"/>
  <c r="D230" i="6"/>
  <c r="D203" i="6"/>
  <c r="D195" i="6"/>
  <c r="D136" i="6"/>
  <c r="D140" i="6"/>
  <c r="D144" i="6"/>
  <c r="D451" i="6"/>
  <c r="B26" i="4"/>
  <c r="C26" i="4"/>
  <c r="D26" i="4"/>
  <c r="E26" i="4"/>
  <c r="F26" i="4"/>
  <c r="G26" i="4"/>
  <c r="E21" i="3"/>
  <c r="P276" i="6"/>
  <c r="P305" i="6"/>
  <c r="H26" i="4"/>
  <c r="N26" i="6"/>
  <c r="N305" i="6"/>
  <c r="N416" i="6"/>
  <c r="O203" i="6"/>
  <c r="P357" i="6"/>
  <c r="P444" i="6"/>
  <c r="N203" i="6"/>
  <c r="N313" i="6"/>
  <c r="N439" i="6"/>
  <c r="O136" i="6"/>
  <c r="O276" i="6"/>
  <c r="O305" i="6"/>
  <c r="O366" i="6"/>
  <c r="P136" i="6"/>
  <c r="P167" i="6"/>
  <c r="P203" i="6"/>
  <c r="P366" i="6"/>
  <c r="P394" i="6"/>
  <c r="N136" i="6"/>
  <c r="N172" i="6"/>
  <c r="N261" i="6"/>
  <c r="N394" i="6"/>
  <c r="O172" i="6"/>
  <c r="O195" i="6"/>
  <c r="O313" i="6"/>
  <c r="O357" i="6"/>
  <c r="O416" i="6"/>
  <c r="O449" i="6"/>
  <c r="P172" i="6"/>
  <c r="P226" i="6"/>
  <c r="P261" i="6"/>
  <c r="P416" i="6"/>
  <c r="P439" i="6"/>
  <c r="P449" i="6"/>
  <c r="P378" i="6"/>
  <c r="N378" i="6"/>
  <c r="O378" i="6"/>
  <c r="P26" i="6"/>
  <c r="O26" i="6"/>
  <c r="K451" i="6"/>
  <c r="L451" i="6"/>
  <c r="M451" i="6"/>
  <c r="N451" i="6"/>
  <c r="O451" i="6"/>
  <c r="P451" i="6"/>
  <c r="K48" i="8"/>
  <c r="I35" i="8"/>
  <c r="J22" i="5"/>
</calcChain>
</file>

<file path=xl/sharedStrings.xml><?xml version="1.0" encoding="utf-8"?>
<sst xmlns="http://schemas.openxmlformats.org/spreadsheetml/2006/main" count="626" uniqueCount="444">
  <si>
    <t>PRIMER TRIMESTRE</t>
  </si>
  <si>
    <t>SEGUNDO TRIMESTRE</t>
  </si>
  <si>
    <t>CUARTO TRIMESTRE</t>
  </si>
  <si>
    <t>TOTAL</t>
  </si>
  <si>
    <t>GUAJIRA</t>
  </si>
  <si>
    <t>CESAR</t>
  </si>
  <si>
    <t>CORDOBA</t>
  </si>
  <si>
    <t>BOYACA</t>
  </si>
  <si>
    <t>CUNDINAMARCA</t>
  </si>
  <si>
    <t>SANTANDER</t>
  </si>
  <si>
    <t>CAUCA</t>
  </si>
  <si>
    <t xml:space="preserve">TOTAL </t>
  </si>
  <si>
    <t>ENERO</t>
  </si>
  <si>
    <t>FEBRERO</t>
  </si>
  <si>
    <t>MARZO</t>
  </si>
  <si>
    <t>ABRIL</t>
  </si>
  <si>
    <t>MAYO</t>
  </si>
  <si>
    <t>JUNIO</t>
  </si>
  <si>
    <t>TERCER  TRIMESTRE</t>
  </si>
  <si>
    <t>JULIO</t>
  </si>
  <si>
    <t>AGOSTO</t>
  </si>
  <si>
    <t>SEPTIEMBRE</t>
  </si>
  <si>
    <t>NOVIEMBRE</t>
  </si>
  <si>
    <t>DICIEMBRE</t>
  </si>
  <si>
    <t>QUILATES 
BRUTO</t>
  </si>
  <si>
    <t>VALOR EXPORTACIÓN (US$) QUILATES BRUTO</t>
  </si>
  <si>
    <t>QUILATES 
ENGASTADOS</t>
  </si>
  <si>
    <t>VALOR EXPORTACIÓN (US$) QUILATES ENGASTADOS</t>
  </si>
  <si>
    <t>QUILATES 
TALLADOS</t>
  </si>
  <si>
    <t>VALOR EXPORTACIÓN (US$) QUILATES TALLADOS</t>
  </si>
  <si>
    <t>VALOR TOTAL EXPORTACIONES (US$)</t>
  </si>
  <si>
    <t>OCTUBRE</t>
  </si>
  <si>
    <t>*   Datos según información para pago de Regalías y demás contraprestaciones económicas</t>
  </si>
  <si>
    <t xml:space="preserve">    (En trámites previos a exportaciones)</t>
  </si>
  <si>
    <t>DPTO/MPIO</t>
  </si>
  <si>
    <t>ORO</t>
  </si>
  <si>
    <t>PLATA</t>
  </si>
  <si>
    <t>PLATINO</t>
  </si>
  <si>
    <t xml:space="preserve"> AMAZONAS</t>
  </si>
  <si>
    <t>LA PEDRERA</t>
  </si>
  <si>
    <t>LETICIA</t>
  </si>
  <si>
    <t>PUERTO SANTANDER</t>
  </si>
  <si>
    <t>TARAPACA</t>
  </si>
  <si>
    <t xml:space="preserve"> ANTIOQUIA</t>
  </si>
  <si>
    <t>ABRIAQUI</t>
  </si>
  <si>
    <t>ALEJANDRIA</t>
  </si>
  <si>
    <t>AMAGA</t>
  </si>
  <si>
    <t>AMALFI</t>
  </si>
  <si>
    <t>ANDES</t>
  </si>
  <si>
    <t>ANGOSTURA</t>
  </si>
  <si>
    <t>ANORI</t>
  </si>
  <si>
    <t>ANZA</t>
  </si>
  <si>
    <t>APARTADO</t>
  </si>
  <si>
    <t>ARGELIA</t>
  </si>
  <si>
    <t>BARBOSA</t>
  </si>
  <si>
    <t>BELLO</t>
  </si>
  <si>
    <t>BELMIRA</t>
  </si>
  <si>
    <t>BETANIA</t>
  </si>
  <si>
    <t>BOLIVAR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</si>
  <si>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</si>
  <si>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</si>
  <si>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</si>
  <si>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</si>
  <si>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</si>
  <si>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</si>
  <si>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</si>
  <si>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</si>
  <si>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</si>
  <si>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</si>
  <si>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</si>
  <si>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</si>
  <si>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</si>
  <si>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</si>
  <si>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</si>
  <si>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</si>
  <si>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</si>
  <si>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</si>
  <si>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</si>
  <si>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</si>
  <si>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</si>
  <si>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</si>
  <si>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</si>
  <si>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</si>
  <si>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</si>
  <si>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</si>
  <si>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</si>
  <si>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GUADALUPE</t>
  </si>
  <si>
    <t>GUARNE</t>
  </si>
  <si>
    <t>HISPANIA</t>
  </si>
  <si>
    <t>ITUANGO</t>
  </si>
  <si>
    <t>JARDIN</t>
  </si>
  <si>
    <t>JERICO</t>
  </si>
  <si>
    <t>LA CEJA</t>
  </si>
  <si>
    <t>LA PINTADA</t>
  </si>
  <si>
    <t>LIBORINA</t>
  </si>
  <si>
    <t>MACEO</t>
  </si>
  <si>
    <t>MEDELLIN</t>
  </si>
  <si>
    <t>MONTEBELLO</t>
  </si>
  <si>
    <t>MUTATA</t>
  </si>
  <si>
    <t>NARIÑO</t>
  </si>
  <si>
    <t>NECHI</t>
  </si>
  <si>
    <t>PEÑOL</t>
  </si>
  <si>
    <t>PUERTO BERRIO</t>
  </si>
  <si>
    <t>PUERTO NARE</t>
  </si>
  <si>
    <t>PUERTO TRIUNFO</t>
  </si>
  <si>
    <t>REMEDIOS</t>
  </si>
  <si>
    <t>RETIRO</t>
  </si>
  <si>
    <t>RIONEGRO</t>
  </si>
  <si>
    <t>SABANALARGA</t>
  </si>
  <si>
    <t>SALGAR</t>
  </si>
  <si>
    <t>SAN ANDRES</t>
  </si>
  <si>
    <t>SAN CARLOS</t>
  </si>
  <si>
    <t>SAN FRANCISCO</t>
  </si>
  <si>
    <t>SAN JERONIMO</t>
  </si>
  <si>
    <t>SAN LUIS</t>
  </si>
  <si>
    <t>SAN PEDRO</t>
  </si>
  <si>
    <t>SAN RAFAEL</t>
  </si>
  <si>
    <t>SAN ROQUE</t>
  </si>
  <si>
    <t>SAN VICENTE</t>
  </si>
  <si>
    <t>SANTA FE DE ANTIOQUIA</t>
  </si>
  <si>
    <t>SANTA ROSA DE OSOS</t>
  </si>
  <si>
    <t>SANTO DOMINGO</t>
  </si>
  <si>
    <t>SEGOVIA</t>
  </si>
  <si>
    <t>SONSON</t>
  </si>
  <si>
    <t>SOPETRAN</t>
  </si>
  <si>
    <t>TARAZA</t>
  </si>
  <si>
    <t>TITIRIBI</t>
  </si>
  <si>
    <t>TOLEDO</t>
  </si>
  <si>
    <t>TURBO</t>
  </si>
  <si>
    <t>URAMITA</t>
  </si>
  <si>
    <t>URRAO</t>
  </si>
  <si>
    <t>VALPARAISO</t>
  </si>
  <si>
    <t>VEGACHI</t>
  </si>
  <si>
    <t>VENECIA</t>
  </si>
  <si>
    <t>YALI</t>
  </si>
  <si>
    <t>YARUMAL</t>
  </si>
  <si>
    <t>YOLOMBO</t>
  </si>
  <si>
    <t>YONDO</t>
  </si>
  <si>
    <t>ZARAGOZA</t>
  </si>
  <si>
    <t>BARRANCO DE LOBA</t>
  </si>
  <si>
    <t>EL PEÑON</t>
  </si>
  <si>
    <t>MAGANGUE</t>
  </si>
  <si>
    <t>MORALES</t>
  </si>
  <si>
    <t>PINILLOS</t>
  </si>
  <si>
    <t>RIOVIEJO</t>
  </si>
  <si>
    <t>SAN JACINTO DEL CAUCA</t>
  </si>
  <si>
    <t>SAN MARTIN DE LOBA</t>
  </si>
  <si>
    <t>SAN PABLO</t>
  </si>
  <si>
    <t>SANTA ROSA SUR</t>
  </si>
  <si>
    <t>SIMITI</t>
  </si>
  <si>
    <t>TIQUISIO</t>
  </si>
  <si>
    <t>AGUADAS</t>
  </si>
  <si>
    <t>ANSERMA</t>
  </si>
  <si>
    <t>CHINCHINA</t>
  </si>
  <si>
    <t>FILADELFIA</t>
  </si>
  <si>
    <t>LA DORADA</t>
  </si>
  <si>
    <t>LA VICTORIA</t>
  </si>
  <si>
    <t>MANIZALES</t>
  </si>
  <si>
    <t>MARMATO</t>
  </si>
  <si>
    <t>NEIRA</t>
  </si>
  <si>
    <t>NORCASIA</t>
  </si>
  <si>
    <t>PACORA</t>
  </si>
  <si>
    <t>PENSILVANIA</t>
  </si>
  <si>
    <t>RIO SUCIO</t>
  </si>
  <si>
    <t>RISARALDA</t>
  </si>
  <si>
    <t>SAMANA</t>
  </si>
  <si>
    <t>SUPIA</t>
  </si>
  <si>
    <t>VILLA MARIA</t>
  </si>
  <si>
    <t>CAQUETA</t>
  </si>
  <si>
    <t>ALBANIA</t>
  </si>
  <si>
    <t>FLORENCIA</t>
  </si>
  <si>
    <t>PUERTO RICO</t>
  </si>
  <si>
    <t>SOLANO</t>
  </si>
  <si>
    <t>BUENOS AIRES</t>
  </si>
  <si>
    <t>CALDONO</t>
  </si>
  <si>
    <t>CALOTO</t>
  </si>
  <si>
    <t>EL TAMBO</t>
  </si>
  <si>
    <t>GUAPI</t>
  </si>
  <si>
    <t>LA SIERRA</t>
  </si>
  <si>
    <t>LOPEZ DE MICAY</t>
  </si>
  <si>
    <t>PATIA</t>
  </si>
  <si>
    <t>POPAYAN</t>
  </si>
  <si>
    <t>PUERTO TEJADA</t>
  </si>
  <si>
    <t>SANTANDER DE QUILICHAO</t>
  </si>
  <si>
    <t>SANTA ROSA</t>
  </si>
  <si>
    <t>SUAREZ</t>
  </si>
  <si>
    <t>TIMBIQUI</t>
  </si>
  <si>
    <t>CHOCO</t>
  </si>
  <si>
    <t>ACANDI</t>
  </si>
  <si>
    <t>ALTO BAUDO</t>
  </si>
  <si>
    <t>ATRATO</t>
  </si>
  <si>
    <t>BAGADO</t>
  </si>
  <si>
    <t>BAHIA SOLANO</t>
  </si>
  <si>
    <t>BAJO BAUDO</t>
  </si>
  <si>
    <t>CANTON DE SAN PABLO</t>
  </si>
  <si>
    <t>CARMEN DE ATRATO</t>
  </si>
  <si>
    <t>CERTEGUI</t>
  </si>
  <si>
    <t>CONDOTO</t>
  </si>
  <si>
    <t>ISTMINA</t>
  </si>
  <si>
    <t>LITORAL DEL SAN JUAN</t>
  </si>
  <si>
    <t>LLORO</t>
  </si>
  <si>
    <t>MEDIO BAUDO</t>
  </si>
  <si>
    <t>MEDIO SAN JUAN</t>
  </si>
  <si>
    <t>NOVITA</t>
  </si>
  <si>
    <t>QUIBDO</t>
  </si>
  <si>
    <t>RIOSUCIO</t>
  </si>
  <si>
    <t>RIO IRO</t>
  </si>
  <si>
    <t>RIO QUITO</t>
  </si>
  <si>
    <t>SAN JOSE DEL PALMAR</t>
  </si>
  <si>
    <t>SIPI</t>
  </si>
  <si>
    <t>TADO</t>
  </si>
  <si>
    <t>UNION PANAMERICANA</t>
  </si>
  <si>
    <t>AYAPEL</t>
  </si>
  <si>
    <t>BUENAVISTA</t>
  </si>
  <si>
    <t>LA APARTADA</t>
  </si>
  <si>
    <t>MONTELIBANO</t>
  </si>
  <si>
    <t>MONTERIA</t>
  </si>
  <si>
    <t>PLANETA RICA</t>
  </si>
  <si>
    <t>PUEBLO NUEVO</t>
  </si>
  <si>
    <t>PUERTO LIBERTADOR</t>
  </si>
  <si>
    <t>PACHO</t>
  </si>
  <si>
    <t>GUAINIA</t>
  </si>
  <si>
    <t>PUERTO INIRIDA</t>
  </si>
  <si>
    <t>GUAVIARE</t>
  </si>
  <si>
    <t>SAN JOSE DEL GUAVIARE</t>
  </si>
  <si>
    <t>HUILA</t>
  </si>
  <si>
    <t>AGRADO</t>
  </si>
  <si>
    <t>AIPE</t>
  </si>
  <si>
    <t>IQUIRA</t>
  </si>
  <si>
    <t>NEIVA</t>
  </si>
  <si>
    <t>PALERMO</t>
  </si>
  <si>
    <t>TARQUI</t>
  </si>
  <si>
    <t>TESALIA</t>
  </si>
  <si>
    <t>MAGDALENA</t>
  </si>
  <si>
    <t>CIENAGA</t>
  </si>
  <si>
    <t>BARBACOAS</t>
  </si>
  <si>
    <t>BUESACO</t>
  </si>
  <si>
    <t>CUMBAL</t>
  </si>
  <si>
    <t>CUMBITARA</t>
  </si>
  <si>
    <t>IPIALES</t>
  </si>
  <si>
    <t>LA LLANADA</t>
  </si>
  <si>
    <t>MAGUI PAYAN</t>
  </si>
  <si>
    <t>MOSQUERA</t>
  </si>
  <si>
    <t>PASTO</t>
  </si>
  <si>
    <t>POLICARPA</t>
  </si>
  <si>
    <t>ROBERTO PAYAN</t>
  </si>
  <si>
    <t>SAMANIEGO</t>
  </si>
  <si>
    <t>SANTA BARBARA</t>
  </si>
  <si>
    <t>SANTA CRUZ DE GUACHAVEZ</t>
  </si>
  <si>
    <t>TUMACO</t>
  </si>
  <si>
    <t>PUTUMAYO</t>
  </si>
  <si>
    <t>MOCOA</t>
  </si>
  <si>
    <t>ORITO</t>
  </si>
  <si>
    <t>PUERTO  CAICEDO</t>
  </si>
  <si>
    <t>PUERTO LEGUIZAMO</t>
  </si>
  <si>
    <t>SIBUNDOY</t>
  </si>
  <si>
    <t>VILLA GARZON</t>
  </si>
  <si>
    <t>QUINDIO</t>
  </si>
  <si>
    <t xml:space="preserve">BUENAVISTA </t>
  </si>
  <si>
    <t>QUIMBAYA</t>
  </si>
  <si>
    <t>SALENTO</t>
  </si>
  <si>
    <t>BELEN DE UMBRIA</t>
  </si>
  <si>
    <t>MARSELLA</t>
  </si>
  <si>
    <t>MISTRATO</t>
  </si>
  <si>
    <t>PEREIRA</t>
  </si>
  <si>
    <t>PUEBLO RICO</t>
  </si>
  <si>
    <t>QUINCHIA</t>
  </si>
  <si>
    <t>BUCARAMANGA</t>
  </si>
  <si>
    <t>CALIFORNIA</t>
  </si>
  <si>
    <t>VETAS</t>
  </si>
  <si>
    <t>SUCRE</t>
  </si>
  <si>
    <t>SAN MARCOS</t>
  </si>
  <si>
    <t>SAMPUES</t>
  </si>
  <si>
    <t>SINCELEJO</t>
  </si>
  <si>
    <t>TOLIMA</t>
  </si>
  <si>
    <t>ARMERO</t>
  </si>
  <si>
    <t>ATACO</t>
  </si>
  <si>
    <t>CAJAMARCA</t>
  </si>
  <si>
    <t>CHAPARRAL</t>
  </si>
  <si>
    <t>COELLO</t>
  </si>
  <si>
    <t>COYAIMA</t>
  </si>
  <si>
    <t>FALAN</t>
  </si>
  <si>
    <t>FRESNO</t>
  </si>
  <si>
    <t>EL LIBANO</t>
  </si>
  <si>
    <t>IBAGUE</t>
  </si>
  <si>
    <t>LERIDA</t>
  </si>
  <si>
    <t>MARIQUITA</t>
  </si>
  <si>
    <t>ORTEGA</t>
  </si>
  <si>
    <t>RONCESVALLES</t>
  </si>
  <si>
    <t>SANTA ISABEL</t>
  </si>
  <si>
    <t>VALLE</t>
  </si>
  <si>
    <t>BUENAVENTURA</t>
  </si>
  <si>
    <t>BUGA</t>
  </si>
  <si>
    <t>CALI</t>
  </si>
  <si>
    <t>CANDELARIA</t>
  </si>
  <si>
    <t>CARTAGO</t>
  </si>
  <si>
    <t>DAGUA</t>
  </si>
  <si>
    <t>EL DOVIO</t>
  </si>
  <si>
    <t>GINEBRA</t>
  </si>
  <si>
    <t>GUACARI</t>
  </si>
  <si>
    <t>JAMUNDI</t>
  </si>
  <si>
    <t>PALMIRA</t>
  </si>
  <si>
    <t>RESTREPO</t>
  </si>
  <si>
    <t>SEVILLA</t>
  </si>
  <si>
    <t>TULUA</t>
  </si>
  <si>
    <t>VAUPES</t>
  </si>
  <si>
    <t>MITU</t>
  </si>
  <si>
    <t>TARAIRA</t>
  </si>
  <si>
    <t>VICHADA</t>
  </si>
  <si>
    <t>LA PRIMAVERA</t>
  </si>
  <si>
    <t>SAN JOSE DE LA MONTAÑA</t>
  </si>
  <si>
    <t>RIOHACHA</t>
  </si>
  <si>
    <t>CASABLANCA</t>
  </si>
  <si>
    <t>CALIMA</t>
  </si>
  <si>
    <t>PALESTINA</t>
  </si>
  <si>
    <t>TORIBIO</t>
  </si>
  <si>
    <t>PRODUCCIÓN</t>
  </si>
  <si>
    <t>COLON</t>
  </si>
  <si>
    <t>LA TEBAIDA</t>
  </si>
  <si>
    <t>HELICONIA</t>
  </si>
  <si>
    <t>MARINILLA</t>
  </si>
  <si>
    <t>ATLANTICO</t>
  </si>
  <si>
    <t>PUERTO ARICA</t>
  </si>
  <si>
    <t>SUBTOTAL</t>
  </si>
  <si>
    <t>BARRANQUILLA</t>
  </si>
  <si>
    <t>CARTAGENA</t>
  </si>
  <si>
    <t>MOMPOX</t>
  </si>
  <si>
    <t>MONTECRISTO</t>
  </si>
  <si>
    <t>LA MERCED</t>
  </si>
  <si>
    <t>MEDIO ATRATO</t>
  </si>
  <si>
    <t>SAHAGUN</t>
  </si>
  <si>
    <t>SUBDOTAL</t>
  </si>
  <si>
    <t>PITALITO</t>
  </si>
  <si>
    <t>SANTA MARTA</t>
  </si>
  <si>
    <t>NTE. DE SANTANDER</t>
  </si>
  <si>
    <t>CUCUTA</t>
  </si>
  <si>
    <t>ARMENIA</t>
  </si>
  <si>
    <t>GENOVA</t>
  </si>
  <si>
    <t>YUMBO</t>
  </si>
  <si>
    <t>CUMARIBO</t>
  </si>
  <si>
    <t>TOTAL PRODUCCION</t>
  </si>
  <si>
    <t>LA ESTRELLA</t>
  </si>
  <si>
    <t>ARAUCA</t>
  </si>
  <si>
    <t>SOGAMOSO</t>
  </si>
  <si>
    <t xml:space="preserve">SUBTOTAL </t>
  </si>
  <si>
    <t>VALLEDUPAR</t>
  </si>
  <si>
    <t>META</t>
  </si>
  <si>
    <t>BARRANCABERMEJA</t>
  </si>
  <si>
    <t>SAN GIL</t>
  </si>
  <si>
    <t>CAREPA</t>
  </si>
  <si>
    <t>GUATAPE</t>
  </si>
  <si>
    <t>VALDIVIA</t>
  </si>
  <si>
    <t>MARGARITA</t>
  </si>
  <si>
    <t>BOJAYA</t>
  </si>
  <si>
    <t>ITAGUI</t>
  </si>
  <si>
    <t>SAN FERNANDO</t>
  </si>
  <si>
    <t>ARACATACA</t>
  </si>
  <si>
    <t>EL BANCO</t>
  </si>
  <si>
    <t>VILLA DEL ROSARIO</t>
  </si>
  <si>
    <t>VENADILLO</t>
  </si>
  <si>
    <t>NECOCLI</t>
  </si>
  <si>
    <t>GUACHENE</t>
  </si>
  <si>
    <t>SAN ANTERO</t>
  </si>
  <si>
    <t>FUNDACIÓN</t>
  </si>
  <si>
    <t>PUERTO GUZMAN</t>
  </si>
  <si>
    <t>EL CERRITO</t>
  </si>
  <si>
    <t>ABEJORRAL</t>
  </si>
  <si>
    <t>EL CHARCO</t>
  </si>
  <si>
    <t>LOS ANDES</t>
  </si>
  <si>
    <t>MALLAMA</t>
  </si>
  <si>
    <t>VALLE DE SAN JUAN</t>
  </si>
  <si>
    <t>INFORME DETALLADO PRODUCCION DE METALES PRECIOSOS</t>
  </si>
  <si>
    <t xml:space="preserve">INFORME DETALLADO DE PRODUCCION DE ESMERALDAS  SEGÚN DECLARACIONES PARA EXPORTACIONES </t>
  </si>
  <si>
    <t>HATILLO DE LOBA</t>
  </si>
  <si>
    <t>PUERTO BOYACA</t>
  </si>
  <si>
    <t>UNGUIA</t>
  </si>
  <si>
    <t>SAN JOSE DE URE</t>
  </si>
  <si>
    <t>GIRARDOT</t>
  </si>
  <si>
    <t>GIGANTE</t>
  </si>
  <si>
    <t>CENTRO DE PRODUCCION</t>
  </si>
  <si>
    <t>MANAURE</t>
  </si>
  <si>
    <t>ARENAL</t>
  </si>
  <si>
    <t>NOROSI</t>
  </si>
  <si>
    <t>INZA</t>
  </si>
  <si>
    <t>VALLE DEL GUAMUEZ</t>
  </si>
  <si>
    <t>MES</t>
  </si>
  <si>
    <t>NOTA:</t>
  </si>
  <si>
    <t>MANZANARES</t>
  </si>
  <si>
    <t>SANTA ROSA DE CABAL</t>
  </si>
  <si>
    <t>VICEPRESIDENCIA DE SEGUIMIENTO, CONTROL Y SEGURIDAD MINERA</t>
  </si>
  <si>
    <t>GRUPO DE REGALIAS Y CONTRAPRESTACIONES ECONOMICAS</t>
  </si>
  <si>
    <t>PERIODO/MUNICIPIO</t>
  </si>
  <si>
    <t>SAN JOSE DEL FRAGUA</t>
  </si>
  <si>
    <t>PTO LIBERTADOR</t>
  </si>
  <si>
    <t>* Datos según información de producción reportada por la Empresa Cerro Matoso S.A</t>
  </si>
  <si>
    <t>*   Los datos que se presentan son preliminares de acuerdo con la información que la Agencia Nacional de Minería ha recibido a la fecha.</t>
  </si>
  <si>
    <t>PAZ DE RIO</t>
  </si>
  <si>
    <t>GUAYATA</t>
  </si>
  <si>
    <t>UBALA</t>
  </si>
  <si>
    <t>GUASCA</t>
  </si>
  <si>
    <t xml:space="preserve">* Datos según información de producción reportada por Minas Paz del Rio, Minera Tencua y Benjamin Gómez. </t>
  </si>
  <si>
    <t>LOS SANTOS</t>
  </si>
  <si>
    <t>VILLANUEVA</t>
  </si>
  <si>
    <t>ZAPATOCA</t>
  </si>
  <si>
    <t>SESQUILE</t>
  </si>
  <si>
    <t xml:space="preserve">NEMOCON </t>
  </si>
  <si>
    <t>ZIPAQUIRA</t>
  </si>
  <si>
    <t>SANTA CATALINA</t>
  </si>
  <si>
    <t>LA GUAJIRA</t>
  </si>
  <si>
    <t>DEPARTAMENTO</t>
  </si>
  <si>
    <t>CENTO DE PRODUCCION</t>
  </si>
  <si>
    <t>CUITIVA</t>
  </si>
  <si>
    <t>IZA</t>
  </si>
  <si>
    <t>TURMEQUE</t>
  </si>
  <si>
    <t>TOTA</t>
  </si>
  <si>
    <t>NORTE DE SANTANDER</t>
  </si>
  <si>
    <t>SARDINATA</t>
  </si>
  <si>
    <t>PURACE-COCONUCO</t>
  </si>
  <si>
    <r>
      <t>MINERAL: AZUFRE</t>
    </r>
    <r>
      <rPr>
        <sz val="10"/>
        <rFont val="Arial"/>
      </rPr>
      <t xml:space="preserve"> (Toneladas)</t>
    </r>
  </si>
  <si>
    <r>
      <t xml:space="preserve">MINERAL: YESO </t>
    </r>
    <r>
      <rPr>
        <sz val="10"/>
        <rFont val="Arial"/>
      </rPr>
      <t>(Toneladas)</t>
    </r>
  </si>
  <si>
    <r>
      <t xml:space="preserve">MINERAL: ROCA FOSFORICA </t>
    </r>
    <r>
      <rPr>
        <sz val="10"/>
        <rFont val="Arial"/>
      </rPr>
      <t>(Toneladas)</t>
    </r>
  </si>
  <si>
    <t>PAEZ</t>
  </si>
  <si>
    <t>ND*</t>
  </si>
  <si>
    <t>ND*: A la fecha la ANM no ha recibido datos</t>
  </si>
  <si>
    <t>TUTA</t>
  </si>
  <si>
    <t>TOPAIPI</t>
  </si>
  <si>
    <t xml:space="preserve"> AÑO 2015 (en Onzas Troy)</t>
  </si>
  <si>
    <t xml:space="preserve"> I TRIMESTRE 2015</t>
  </si>
  <si>
    <t>INFORME DETALLADO PRODUCCION DE HIERRO  AÑO 2015 (Toneladas)</t>
  </si>
  <si>
    <t xml:space="preserve"> AÑO 2015 (quilates)</t>
  </si>
  <si>
    <t>INFORME DETALLADO PRODUCCION DE SAL  AÑO 2015 (Toneladas)</t>
  </si>
  <si>
    <t>INFORME DETALLADO PRODUCCION  DE AZUFRE - YESO Y ROCA FOSFORICA AÑO 2015</t>
  </si>
  <si>
    <t>INFORME DETALLADO PRODUCCION DE NÍQUEL  AÑO 2015 (Libras)</t>
  </si>
  <si>
    <t xml:space="preserve"> II TRIMESTRE 2015</t>
  </si>
  <si>
    <t>TAMESIS</t>
  </si>
  <si>
    <t>GUÁTICA</t>
  </si>
  <si>
    <t xml:space="preserve"> III TRIMESTRE 2015</t>
  </si>
  <si>
    <t>COLON (GENOVA)</t>
  </si>
  <si>
    <t>APÍA</t>
  </si>
  <si>
    <t xml:space="preserve"> IV TRIMESTRE 2015</t>
  </si>
  <si>
    <t xml:space="preserve"> TOTAL AÑO 2015</t>
  </si>
  <si>
    <t>FECHA DE PRESENTACIÓN DD 15- MM 02 - AA 2016</t>
  </si>
  <si>
    <t>FECHA DE PRESENTACIÓN DD 15 - MM 02 - AA 2016</t>
  </si>
  <si>
    <t>MACANAL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</si>
</sst>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71" formatCode="_(* #,##0.00_);_(* \(#,##0.00\);_(* &quot;-&quot;??_);_(@_)"/>
    <numFmt numFmtId="174" formatCode="_ &quot;$&quot;\ * #,##0.00_ ;_ &quot;$&quot;\ * \-#,##0.00_ ;_ &quot;$&quot;\ * &quot;-&quot;??_ ;_ @_ "/>
    <numFmt numFmtId="175" formatCode="_ * #,##0.00_ ;_ * \-#,##0.00_ ;_ * &quot;-&quot;??_ ;_ @_ "/>
    <numFmt numFmtId="176" formatCode="_ * #,##0_ ;_ * \-#,##0_ ;_ * &quot;-&quot;??_ ;_ @_ "/>
    <numFmt numFmtId="177" formatCode="#,##0.00\ ;&quot; -&quot;#,##0.00\ ;&quot; -&quot;#\ ;@\ "/>
    <numFmt numFmtId="202" formatCode="_ * #,##0.000000_ ;_ * \-#,##0.000000_ ;_ * &quot;-&quot;??_ ;_ @_ "/>
    <numFmt numFmtId="205" formatCode="0.0"/>
  </numFmts>
  <fonts count="14" x14ac:knownFonts="1">
    <font>
      <sz val="10"/>
      <name val="Arial"/>
    </font>
    <font>
      <sz val="10"/>
      <name val="Arial"/>
    </font>
    <font>
      <b/>
      <sz val="9"/>
      <name val="Tahoma"/>
      <family val="2"/>
    </font>
    <font>
      <b/>
      <sz val="10"/>
      <name val="Arial"/>
      <family val="2"/>
    </font>
    <font>
      <b/>
      <sz val="8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</font>
    <font>
      <b/>
      <i/>
      <sz val="9"/>
      <name val="Arial"/>
      <family val="2"/>
    </font>
    <font>
      <b/>
      <sz val="10"/>
      <name val="Tahoma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AFBF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7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9">
    <xf numFmtId="0" fontId="0" fillId="0" borderId="0"/>
    <xf numFmtId="175" fontId="1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13" fillId="0" borderId="0"/>
    <xf numFmtId="9" fontId="1" fillId="0" borderId="0" applyFont="0" applyFill="0" applyBorder="0" applyAlignment="0" applyProtection="0"/>
  </cellStyleXfs>
  <cellXfs count="455">
    <xf numFmtId="0" fontId="0" fillId="0" borderId="0" xfId="0"/>
    <xf numFmtId="0" fontId="2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/>
    <xf numFmtId="3" fontId="0" fillId="0" borderId="0" xfId="0" applyNumberFormat="1" applyAlignment="1">
      <alignment horizontal="center"/>
    </xf>
    <xf numFmtId="0" fontId="0" fillId="0" borderId="1" xfId="0" applyBorder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175" fontId="6" fillId="0" borderId="0" xfId="1" applyFont="1"/>
    <xf numFmtId="0" fontId="6" fillId="0" borderId="0" xfId="0" applyFont="1" applyFill="1"/>
    <xf numFmtId="175" fontId="6" fillId="0" borderId="0" xfId="1" applyNumberFormat="1" applyFont="1"/>
    <xf numFmtId="176" fontId="5" fillId="0" borderId="0" xfId="1" applyNumberFormat="1" applyFont="1" applyFill="1" applyAlignment="1">
      <alignment horizontal="left"/>
    </xf>
    <xf numFmtId="176" fontId="6" fillId="0" borderId="0" xfId="1" applyNumberFormat="1" applyFont="1"/>
    <xf numFmtId="4" fontId="6" fillId="0" borderId="0" xfId="0" applyNumberFormat="1" applyFont="1" applyBorder="1"/>
    <xf numFmtId="176" fontId="6" fillId="0" borderId="0" xfId="1" applyNumberFormat="1" applyFont="1" applyBorder="1"/>
    <xf numFmtId="4" fontId="6" fillId="2" borderId="2" xfId="0" applyNumberFormat="1" applyFont="1" applyFill="1" applyBorder="1"/>
    <xf numFmtId="4" fontId="6" fillId="0" borderId="2" xfId="0" applyNumberFormat="1" applyFont="1" applyFill="1" applyBorder="1"/>
    <xf numFmtId="175" fontId="0" fillId="0" borderId="0" xfId="0" applyNumberFormat="1"/>
    <xf numFmtId="175" fontId="0" fillId="0" borderId="0" xfId="1" applyFont="1"/>
    <xf numFmtId="175" fontId="3" fillId="3" borderId="3" xfId="1" applyNumberFormat="1" applyFont="1" applyFill="1" applyBorder="1"/>
    <xf numFmtId="175" fontId="9" fillId="0" borderId="2" xfId="1" applyNumberFormat="1" applyFont="1" applyBorder="1"/>
    <xf numFmtId="175" fontId="3" fillId="3" borderId="4" xfId="1" applyNumberFormat="1" applyFont="1" applyFill="1" applyBorder="1"/>
    <xf numFmtId="175" fontId="9" fillId="0" borderId="5" xfId="1" applyNumberFormat="1" applyFont="1" applyBorder="1"/>
    <xf numFmtId="175" fontId="3" fillId="4" borderId="3" xfId="1" applyNumberFormat="1" applyFont="1" applyFill="1" applyBorder="1"/>
    <xf numFmtId="175" fontId="3" fillId="0" borderId="6" xfId="1" applyNumberFormat="1" applyFont="1" applyBorder="1"/>
    <xf numFmtId="175" fontId="9" fillId="0" borderId="7" xfId="1" applyNumberFormat="1" applyFont="1" applyBorder="1"/>
    <xf numFmtId="175" fontId="9" fillId="0" borderId="8" xfId="1" applyNumberFormat="1" applyFont="1" applyBorder="1"/>
    <xf numFmtId="175" fontId="3" fillId="4" borderId="4" xfId="1" applyNumberFormat="1" applyFont="1" applyFill="1" applyBorder="1"/>
    <xf numFmtId="175" fontId="3" fillId="0" borderId="1" xfId="1" applyNumberFormat="1" applyFont="1" applyBorder="1"/>
    <xf numFmtId="4" fontId="7" fillId="0" borderId="9" xfId="0" applyNumberFormat="1" applyFont="1" applyFill="1" applyBorder="1"/>
    <xf numFmtId="175" fontId="7" fillId="0" borderId="5" xfId="1" applyNumberFormat="1" applyFont="1" applyFill="1" applyBorder="1" applyAlignment="1">
      <alignment horizontal="center" wrapText="1"/>
    </xf>
    <xf numFmtId="171" fontId="0" fillId="0" borderId="0" xfId="0" applyNumberFormat="1"/>
    <xf numFmtId="0" fontId="0" fillId="0" borderId="10" xfId="0" applyBorder="1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wrapText="1"/>
    </xf>
    <xf numFmtId="4" fontId="8" fillId="0" borderId="11" xfId="0" applyNumberFormat="1" applyFont="1" applyFill="1" applyBorder="1"/>
    <xf numFmtId="4" fontId="8" fillId="0" borderId="12" xfId="0" applyNumberFormat="1" applyFont="1" applyFill="1" applyBorder="1"/>
    <xf numFmtId="4" fontId="8" fillId="0" borderId="1" xfId="0" applyNumberFormat="1" applyFont="1" applyFill="1" applyBorder="1"/>
    <xf numFmtId="4" fontId="7" fillId="0" borderId="4" xfId="0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left"/>
    </xf>
    <xf numFmtId="3" fontId="8" fillId="0" borderId="12" xfId="0" applyNumberFormat="1" applyFont="1" applyFill="1" applyBorder="1"/>
    <xf numFmtId="4" fontId="7" fillId="0" borderId="1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center"/>
    </xf>
    <xf numFmtId="4" fontId="8" fillId="0" borderId="13" xfId="0" applyNumberFormat="1" applyFont="1" applyFill="1" applyBorder="1"/>
    <xf numFmtId="4" fontId="8" fillId="0" borderId="11" xfId="0" applyNumberFormat="1" applyFont="1" applyFill="1" applyBorder="1" applyAlignment="1">
      <alignment horizontal="left"/>
    </xf>
    <xf numFmtId="4" fontId="8" fillId="0" borderId="11" xfId="0" applyNumberFormat="1" applyFont="1" applyBorder="1"/>
    <xf numFmtId="4" fontId="8" fillId="0" borderId="12" xfId="0" applyNumberFormat="1" applyFont="1" applyBorder="1"/>
    <xf numFmtId="3" fontId="8" fillId="0" borderId="13" xfId="0" applyNumberFormat="1" applyFont="1" applyFill="1" applyBorder="1"/>
    <xf numFmtId="4" fontId="7" fillId="4" borderId="4" xfId="0" applyNumberFormat="1" applyFont="1" applyFill="1" applyBorder="1" applyAlignment="1">
      <alignment horizontal="center"/>
    </xf>
    <xf numFmtId="3" fontId="7" fillId="0" borderId="10" xfId="0" applyNumberFormat="1" applyFont="1" applyFill="1" applyBorder="1" applyAlignment="1">
      <alignment horizontal="center" wrapText="1"/>
    </xf>
    <xf numFmtId="3" fontId="7" fillId="0" borderId="1" xfId="0" applyNumberFormat="1" applyFont="1" applyFill="1" applyBorder="1" applyAlignment="1">
      <alignment horizontal="center"/>
    </xf>
    <xf numFmtId="4" fontId="7" fillId="0" borderId="10" xfId="0" applyNumberFormat="1" applyFont="1" applyFill="1" applyBorder="1" applyAlignment="1">
      <alignment horizontal="center" wrapText="1"/>
    </xf>
    <xf numFmtId="4" fontId="7" fillId="0" borderId="1" xfId="0" applyNumberFormat="1" applyFont="1" applyFill="1" applyBorder="1" applyAlignment="1">
      <alignment horizontal="center"/>
    </xf>
    <xf numFmtId="4" fontId="8" fillId="0" borderId="12" xfId="0" applyNumberFormat="1" applyFont="1" applyFill="1" applyBorder="1" applyAlignment="1">
      <alignment horizontal="left" vertical="center"/>
    </xf>
    <xf numFmtId="0" fontId="8" fillId="0" borderId="11" xfId="0" applyFont="1" applyBorder="1"/>
    <xf numFmtId="0" fontId="0" fillId="0" borderId="10" xfId="0" applyBorder="1" applyAlignment="1">
      <alignment horizontal="center" vertical="center" wrapText="1"/>
    </xf>
    <xf numFmtId="175" fontId="3" fillId="0" borderId="14" xfId="1" applyNumberFormat="1" applyFont="1" applyBorder="1"/>
    <xf numFmtId="175" fontId="7" fillId="0" borderId="15" xfId="1" applyNumberFormat="1" applyFont="1" applyFill="1" applyBorder="1"/>
    <xf numFmtId="0" fontId="5" fillId="0" borderId="7" xfId="0" applyFont="1" applyBorder="1"/>
    <xf numFmtId="4" fontId="8" fillId="0" borderId="1" xfId="0" applyNumberFormat="1" applyFont="1" applyFill="1" applyBorder="1" applyAlignment="1">
      <alignment horizontal="left"/>
    </xf>
    <xf numFmtId="3" fontId="8" fillId="0" borderId="1" xfId="0" applyNumberFormat="1" applyFont="1" applyFill="1" applyBorder="1" applyAlignment="1">
      <alignment horizontal="left" wrapText="1"/>
    </xf>
    <xf numFmtId="175" fontId="3" fillId="3" borderId="16" xfId="1" applyNumberFormat="1" applyFont="1" applyFill="1" applyBorder="1"/>
    <xf numFmtId="175" fontId="3" fillId="4" borderId="16" xfId="1" applyNumberFormat="1" applyFont="1" applyFill="1" applyBorder="1"/>
    <xf numFmtId="175" fontId="9" fillId="0" borderId="17" xfId="1" applyNumberFormat="1" applyFont="1" applyBorder="1"/>
    <xf numFmtId="175" fontId="9" fillId="0" borderId="18" xfId="1" applyNumberFormat="1" applyFont="1" applyBorder="1"/>
    <xf numFmtId="175" fontId="9" fillId="0" borderId="19" xfId="1" applyNumberFormat="1" applyFont="1" applyBorder="1"/>
    <xf numFmtId="175" fontId="3" fillId="4" borderId="20" xfId="1" applyNumberFormat="1" applyFont="1" applyFill="1" applyBorder="1"/>
    <xf numFmtId="3" fontId="0" fillId="0" borderId="0" xfId="0" applyNumberFormat="1"/>
    <xf numFmtId="175" fontId="9" fillId="0" borderId="21" xfId="1" applyNumberFormat="1" applyFont="1" applyBorder="1"/>
    <xf numFmtId="175" fontId="9" fillId="0" borderId="22" xfId="1" applyNumberFormat="1" applyFont="1" applyBorder="1"/>
    <xf numFmtId="175" fontId="3" fillId="0" borderId="23" xfId="1" applyNumberFormat="1" applyFont="1" applyBorder="1"/>
    <xf numFmtId="175" fontId="9" fillId="0" borderId="24" xfId="1" applyNumberFormat="1" applyFont="1" applyBorder="1"/>
    <xf numFmtId="175" fontId="3" fillId="0" borderId="25" xfId="1" applyNumberFormat="1" applyFont="1" applyBorder="1"/>
    <xf numFmtId="175" fontId="8" fillId="0" borderId="7" xfId="1" applyNumberFormat="1" applyFont="1" applyBorder="1"/>
    <xf numFmtId="175" fontId="8" fillId="0" borderId="2" xfId="1" applyNumberFormat="1" applyFont="1" applyBorder="1"/>
    <xf numFmtId="175" fontId="8" fillId="0" borderId="21" xfId="1" applyNumberFormat="1" applyFont="1" applyBorder="1"/>
    <xf numFmtId="3" fontId="8" fillId="5" borderId="26" xfId="0" applyNumberFormat="1" applyFont="1" applyFill="1" applyBorder="1" applyAlignment="1">
      <alignment horizontal="center"/>
    </xf>
    <xf numFmtId="4" fontId="8" fillId="0" borderId="27" xfId="0" applyNumberFormat="1" applyFont="1" applyFill="1" applyBorder="1"/>
    <xf numFmtId="4" fontId="8" fillId="0" borderId="28" xfId="0" applyNumberFormat="1" applyFont="1" applyFill="1" applyBorder="1"/>
    <xf numFmtId="175" fontId="8" fillId="0" borderId="29" xfId="1" applyNumberFormat="1" applyFont="1" applyBorder="1"/>
    <xf numFmtId="175" fontId="8" fillId="0" borderId="30" xfId="1" applyNumberFormat="1" applyFont="1" applyBorder="1"/>
    <xf numFmtId="175" fontId="8" fillId="0" borderId="31" xfId="1" applyNumberFormat="1" applyFont="1" applyBorder="1"/>
    <xf numFmtId="175" fontId="8" fillId="0" borderId="26" xfId="1" applyNumberFormat="1" applyFont="1" applyBorder="1"/>
    <xf numFmtId="3" fontId="8" fillId="5" borderId="7" xfId="0" applyNumberFormat="1" applyFont="1" applyFill="1" applyBorder="1" applyAlignment="1">
      <alignment horizontal="center"/>
    </xf>
    <xf numFmtId="176" fontId="2" fillId="0" borderId="0" xfId="1" applyNumberFormat="1" applyFont="1" applyFill="1" applyAlignment="1">
      <alignment horizontal="left"/>
    </xf>
    <xf numFmtId="4" fontId="6" fillId="5" borderId="26" xfId="0" applyNumberFormat="1" applyFont="1" applyFill="1" applyBorder="1"/>
    <xf numFmtId="4" fontId="8" fillId="0" borderId="32" xfId="0" applyNumberFormat="1" applyFont="1" applyFill="1" applyBorder="1"/>
    <xf numFmtId="4" fontId="8" fillId="0" borderId="33" xfId="0" applyNumberFormat="1" applyFont="1" applyFill="1" applyBorder="1"/>
    <xf numFmtId="175" fontId="8" fillId="0" borderId="1" xfId="1" applyNumberFormat="1" applyFont="1" applyBorder="1"/>
    <xf numFmtId="175" fontId="8" fillId="0" borderId="6" xfId="1" applyNumberFormat="1" applyFont="1" applyBorder="1"/>
    <xf numFmtId="175" fontId="8" fillId="0" borderId="23" xfId="1" applyNumberFormat="1" applyFont="1" applyBorder="1"/>
    <xf numFmtId="175" fontId="9" fillId="0" borderId="29" xfId="1" applyNumberFormat="1" applyFont="1" applyBorder="1"/>
    <xf numFmtId="175" fontId="9" fillId="0" borderId="30" xfId="1" applyNumberFormat="1" applyFont="1" applyBorder="1"/>
    <xf numFmtId="175" fontId="9" fillId="0" borderId="31" xfId="1" applyNumberFormat="1" applyFont="1" applyBorder="1"/>
    <xf numFmtId="175" fontId="9" fillId="0" borderId="23" xfId="1" applyNumberFormat="1" applyFont="1" applyBorder="1"/>
    <xf numFmtId="175" fontId="9" fillId="0" borderId="26" xfId="1" applyNumberFormat="1" applyFont="1" applyBorder="1"/>
    <xf numFmtId="175" fontId="9" fillId="0" borderId="34" xfId="1" applyNumberFormat="1" applyFont="1" applyBorder="1"/>
    <xf numFmtId="175" fontId="9" fillId="0" borderId="6" xfId="1" applyNumberFormat="1" applyFont="1" applyBorder="1"/>
    <xf numFmtId="175" fontId="8" fillId="0" borderId="8" xfId="1" applyNumberFormat="1" applyFont="1" applyBorder="1"/>
    <xf numFmtId="175" fontId="8" fillId="0" borderId="5" xfId="1" applyNumberFormat="1" applyFont="1" applyBorder="1"/>
    <xf numFmtId="175" fontId="8" fillId="0" borderId="22" xfId="1" applyNumberFormat="1" applyFont="1" applyBorder="1"/>
    <xf numFmtId="175" fontId="3" fillId="6" borderId="4" xfId="1" applyNumberFormat="1" applyFont="1" applyFill="1" applyBorder="1"/>
    <xf numFmtId="175" fontId="3" fillId="6" borderId="3" xfId="1" applyNumberFormat="1" applyFont="1" applyFill="1" applyBorder="1"/>
    <xf numFmtId="175" fontId="3" fillId="6" borderId="16" xfId="1" applyNumberFormat="1" applyFont="1" applyFill="1" applyBorder="1"/>
    <xf numFmtId="177" fontId="6" fillId="2" borderId="2" xfId="2" applyNumberFormat="1" applyFont="1" applyFill="1" applyBorder="1" applyAlignment="1" applyProtection="1"/>
    <xf numFmtId="3" fontId="8" fillId="5" borderId="35" xfId="0" applyNumberFormat="1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3" fontId="0" fillId="0" borderId="0" xfId="0" applyNumberFormat="1" applyBorder="1"/>
    <xf numFmtId="4" fontId="8" fillId="0" borderId="37" xfId="0" applyNumberFormat="1" applyFont="1" applyFill="1" applyBorder="1" applyAlignment="1">
      <alignment horizontal="left"/>
    </xf>
    <xf numFmtId="4" fontId="7" fillId="0" borderId="37" xfId="0" applyNumberFormat="1" applyFont="1" applyFill="1" applyBorder="1" applyAlignment="1">
      <alignment horizontal="center"/>
    </xf>
    <xf numFmtId="3" fontId="8" fillId="5" borderId="38" xfId="0" applyNumberFormat="1" applyFont="1" applyFill="1" applyBorder="1" applyAlignment="1">
      <alignment horizontal="center"/>
    </xf>
    <xf numFmtId="3" fontId="8" fillId="5" borderId="39" xfId="0" applyNumberFormat="1" applyFont="1" applyFill="1" applyBorder="1" applyAlignment="1">
      <alignment horizontal="center"/>
    </xf>
    <xf numFmtId="3" fontId="8" fillId="5" borderId="40" xfId="0" applyNumberFormat="1" applyFont="1" applyFill="1" applyBorder="1" applyAlignment="1">
      <alignment horizontal="center"/>
    </xf>
    <xf numFmtId="0" fontId="7" fillId="5" borderId="41" xfId="0" applyFont="1" applyFill="1" applyBorder="1" applyAlignment="1">
      <alignment horizontal="center"/>
    </xf>
    <xf numFmtId="4" fontId="8" fillId="5" borderId="7" xfId="0" applyNumberFormat="1" applyFont="1" applyFill="1" applyBorder="1" applyAlignment="1">
      <alignment horizontal="center"/>
    </xf>
    <xf numFmtId="4" fontId="8" fillId="5" borderId="2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8" fillId="5" borderId="5" xfId="0" applyNumberFormat="1" applyFont="1" applyFill="1" applyBorder="1" applyAlignment="1">
      <alignment horizontal="center"/>
    </xf>
    <xf numFmtId="3" fontId="8" fillId="5" borderId="42" xfId="0" applyNumberFormat="1" applyFont="1" applyFill="1" applyBorder="1" applyAlignment="1">
      <alignment horizontal="center"/>
    </xf>
    <xf numFmtId="0" fontId="7" fillId="5" borderId="43" xfId="0" applyFont="1" applyFill="1" applyBorder="1" applyAlignment="1">
      <alignment horizontal="center"/>
    </xf>
    <xf numFmtId="0" fontId="7" fillId="5" borderId="44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3" fontId="8" fillId="5" borderId="36" xfId="0" applyNumberFormat="1" applyFont="1" applyFill="1" applyBorder="1" applyAlignment="1">
      <alignment horizontal="center"/>
    </xf>
    <xf numFmtId="4" fontId="8" fillId="5" borderId="45" xfId="0" applyNumberFormat="1" applyFont="1" applyFill="1" applyBorder="1" applyAlignment="1">
      <alignment horizontal="center"/>
    </xf>
    <xf numFmtId="4" fontId="8" fillId="5" borderId="46" xfId="0" applyNumberFormat="1" applyFont="1" applyFill="1" applyBorder="1" applyAlignment="1">
      <alignment horizontal="center"/>
    </xf>
    <xf numFmtId="4" fontId="8" fillId="5" borderId="41" xfId="0" applyNumberFormat="1" applyFont="1" applyFill="1" applyBorder="1" applyAlignment="1">
      <alignment horizontal="center"/>
    </xf>
    <xf numFmtId="3" fontId="8" fillId="5" borderId="18" xfId="0" applyNumberFormat="1" applyFont="1" applyFill="1" applyBorder="1" applyAlignment="1">
      <alignment horizontal="center"/>
    </xf>
    <xf numFmtId="4" fontId="8" fillId="5" borderId="47" xfId="0" applyNumberFormat="1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/>
    <xf numFmtId="4" fontId="8" fillId="5" borderId="15" xfId="0" applyNumberFormat="1" applyFont="1" applyFill="1" applyBorder="1" applyAlignment="1">
      <alignment horizontal="center"/>
    </xf>
    <xf numFmtId="4" fontId="8" fillId="5" borderId="38" xfId="0" applyNumberFormat="1" applyFont="1" applyFill="1" applyBorder="1" applyAlignment="1">
      <alignment horizontal="center"/>
    </xf>
    <xf numFmtId="0" fontId="7" fillId="5" borderId="48" xfId="0" applyFont="1" applyFill="1" applyBorder="1" applyAlignment="1">
      <alignment horizontal="center"/>
    </xf>
    <xf numFmtId="4" fontId="8" fillId="5" borderId="49" xfId="0" applyNumberFormat="1" applyFont="1" applyFill="1" applyBorder="1" applyAlignment="1">
      <alignment horizontal="center"/>
    </xf>
    <xf numFmtId="4" fontId="8" fillId="5" borderId="37" xfId="0" applyNumberFormat="1" applyFont="1" applyFill="1" applyBorder="1" applyAlignment="1">
      <alignment horizontal="center"/>
    </xf>
    <xf numFmtId="3" fontId="8" fillId="5" borderId="50" xfId="0" applyNumberFormat="1" applyFont="1" applyFill="1" applyBorder="1" applyAlignment="1">
      <alignment horizontal="center"/>
    </xf>
    <xf numFmtId="3" fontId="7" fillId="5" borderId="51" xfId="0" applyNumberFormat="1" applyFont="1" applyFill="1" applyBorder="1" applyAlignment="1">
      <alignment horizontal="center"/>
    </xf>
    <xf numFmtId="3" fontId="7" fillId="5" borderId="25" xfId="0" applyNumberFormat="1" applyFont="1" applyFill="1" applyBorder="1" applyAlignment="1">
      <alignment horizontal="center"/>
    </xf>
    <xf numFmtId="4" fontId="8" fillId="5" borderId="52" xfId="0" applyNumberFormat="1" applyFont="1" applyFill="1" applyBorder="1" applyAlignment="1">
      <alignment horizontal="center"/>
    </xf>
    <xf numFmtId="4" fontId="8" fillId="5" borderId="23" xfId="0" applyNumberFormat="1" applyFont="1" applyFill="1" applyBorder="1" applyAlignment="1">
      <alignment horizontal="center"/>
    </xf>
    <xf numFmtId="4" fontId="8" fillId="5" borderId="21" xfId="0" applyNumberFormat="1" applyFont="1" applyFill="1" applyBorder="1" applyAlignment="1">
      <alignment horizontal="center"/>
    </xf>
    <xf numFmtId="4" fontId="8" fillId="5" borderId="24" xfId="0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3" fontId="8" fillId="5" borderId="53" xfId="0" applyNumberFormat="1" applyFont="1" applyFill="1" applyBorder="1" applyAlignment="1">
      <alignment horizontal="center"/>
    </xf>
    <xf numFmtId="3" fontId="8" fillId="5" borderId="12" xfId="0" applyNumberFormat="1" applyFont="1" applyFill="1" applyBorder="1" applyAlignment="1">
      <alignment horizontal="center"/>
    </xf>
    <xf numFmtId="0" fontId="8" fillId="5" borderId="28" xfId="0" applyFont="1" applyFill="1" applyBorder="1" applyAlignment="1">
      <alignment horizontal="center"/>
    </xf>
    <xf numFmtId="4" fontId="8" fillId="5" borderId="54" xfId="0" applyNumberFormat="1" applyFont="1" applyFill="1" applyBorder="1" applyAlignment="1">
      <alignment horizontal="center"/>
    </xf>
    <xf numFmtId="4" fontId="8" fillId="5" borderId="55" xfId="0" applyNumberFormat="1" applyFont="1" applyFill="1" applyBorder="1" applyAlignment="1">
      <alignment horizontal="center"/>
    </xf>
    <xf numFmtId="0" fontId="7" fillId="5" borderId="49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4" fontId="8" fillId="5" borderId="51" xfId="0" applyNumberFormat="1" applyFont="1" applyFill="1" applyBorder="1" applyAlignment="1">
      <alignment horizontal="center"/>
    </xf>
    <xf numFmtId="3" fontId="7" fillId="5" borderId="48" xfId="0" applyNumberFormat="1" applyFont="1" applyFill="1" applyBorder="1" applyAlignment="1">
      <alignment horizontal="center"/>
    </xf>
    <xf numFmtId="4" fontId="8" fillId="5" borderId="56" xfId="0" applyNumberFormat="1" applyFont="1" applyFill="1" applyBorder="1" applyAlignment="1">
      <alignment horizontal="center"/>
    </xf>
    <xf numFmtId="3" fontId="7" fillId="5" borderId="41" xfId="0" applyNumberFormat="1" applyFont="1" applyFill="1" applyBorder="1" applyAlignment="1">
      <alignment horizontal="center"/>
    </xf>
    <xf numFmtId="3" fontId="7" fillId="5" borderId="48" xfId="0" applyNumberFormat="1" applyFont="1" applyFill="1" applyBorder="1" applyAlignment="1">
      <alignment horizontal="center" wrapText="1"/>
    </xf>
    <xf numFmtId="3" fontId="8" fillId="5" borderId="56" xfId="0" applyNumberFormat="1" applyFont="1" applyFill="1" applyBorder="1" applyAlignment="1">
      <alignment horizontal="center"/>
    </xf>
    <xf numFmtId="3" fontId="7" fillId="5" borderId="0" xfId="0" applyNumberFormat="1" applyFont="1" applyFill="1" applyBorder="1" applyAlignment="1">
      <alignment horizontal="center"/>
    </xf>
    <xf numFmtId="0" fontId="7" fillId="5" borderId="4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3" fontId="8" fillId="5" borderId="11" xfId="0" applyNumberFormat="1" applyFont="1" applyFill="1" applyBorder="1" applyAlignment="1">
      <alignment horizontal="center"/>
    </xf>
    <xf numFmtId="3" fontId="7" fillId="5" borderId="19" xfId="0" applyNumberFormat="1" applyFont="1" applyFill="1" applyBorder="1" applyAlignment="1">
      <alignment horizontal="center"/>
    </xf>
    <xf numFmtId="3" fontId="8" fillId="5" borderId="22" xfId="0" applyNumberFormat="1" applyFont="1" applyFill="1" applyBorder="1" applyAlignment="1">
      <alignment horizontal="center"/>
    </xf>
    <xf numFmtId="3" fontId="8" fillId="5" borderId="21" xfId="0" applyNumberFormat="1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57" xfId="0" applyFont="1" applyFill="1" applyBorder="1" applyAlignment="1">
      <alignment horizontal="center"/>
    </xf>
    <xf numFmtId="3" fontId="7" fillId="5" borderId="49" xfId="0" applyNumberFormat="1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3" fontId="7" fillId="5" borderId="25" xfId="0" applyNumberFormat="1" applyFont="1" applyFill="1" applyBorder="1" applyAlignment="1">
      <alignment horizontal="center" wrapText="1"/>
    </xf>
    <xf numFmtId="3" fontId="7" fillId="5" borderId="23" xfId="0" applyNumberFormat="1" applyFont="1" applyFill="1" applyBorder="1" applyAlignment="1">
      <alignment horizontal="center"/>
    </xf>
    <xf numFmtId="4" fontId="8" fillId="5" borderId="22" xfId="0" applyNumberFormat="1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4" fontId="8" fillId="5" borderId="58" xfId="0" applyNumberFormat="1" applyFont="1" applyFill="1" applyBorder="1" applyAlignment="1">
      <alignment horizontal="center"/>
    </xf>
    <xf numFmtId="4" fontId="8" fillId="5" borderId="26" xfId="0" applyNumberFormat="1" applyFont="1" applyFill="1" applyBorder="1" applyAlignment="1">
      <alignment horizontal="center"/>
    </xf>
    <xf numFmtId="3" fontId="8" fillId="5" borderId="59" xfId="0" applyNumberFormat="1" applyFont="1" applyFill="1" applyBorder="1" applyAlignment="1">
      <alignment horizontal="center"/>
    </xf>
    <xf numFmtId="4" fontId="8" fillId="5" borderId="10" xfId="0" applyNumberFormat="1" applyFont="1" applyFill="1" applyBorder="1" applyAlignment="1">
      <alignment horizontal="center"/>
    </xf>
    <xf numFmtId="4" fontId="8" fillId="5" borderId="13" xfId="0" applyNumberFormat="1" applyFont="1" applyFill="1" applyBorder="1" applyAlignment="1">
      <alignment horizontal="center"/>
    </xf>
    <xf numFmtId="4" fontId="8" fillId="5" borderId="6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10" fontId="0" fillId="0" borderId="0" xfId="8" applyNumberFormat="1" applyFont="1"/>
    <xf numFmtId="4" fontId="8" fillId="5" borderId="61" xfId="0" applyNumberFormat="1" applyFont="1" applyFill="1" applyBorder="1" applyAlignment="1">
      <alignment horizontal="center"/>
    </xf>
    <xf numFmtId="4" fontId="8" fillId="5" borderId="62" xfId="0" applyNumberFormat="1" applyFont="1" applyFill="1" applyBorder="1" applyAlignment="1">
      <alignment horizontal="center"/>
    </xf>
    <xf numFmtId="4" fontId="8" fillId="5" borderId="19" xfId="0" applyNumberFormat="1" applyFont="1" applyFill="1" applyBorder="1" applyAlignment="1">
      <alignment horizontal="center"/>
    </xf>
    <xf numFmtId="4" fontId="8" fillId="5" borderId="18" xfId="0" applyNumberFormat="1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175" fontId="8" fillId="5" borderId="63" xfId="1" applyFont="1" applyFill="1" applyBorder="1" applyAlignment="1">
      <alignment horizontal="center"/>
    </xf>
    <xf numFmtId="4" fontId="8" fillId="5" borderId="64" xfId="0" applyNumberFormat="1" applyFont="1" applyFill="1" applyBorder="1" applyAlignment="1">
      <alignment horizontal="center"/>
    </xf>
    <xf numFmtId="4" fontId="8" fillId="5" borderId="50" xfId="0" applyNumberFormat="1" applyFont="1" applyFill="1" applyBorder="1" applyAlignment="1">
      <alignment horizontal="center"/>
    </xf>
    <xf numFmtId="4" fontId="8" fillId="5" borderId="63" xfId="0" applyNumberFormat="1" applyFont="1" applyFill="1" applyBorder="1" applyAlignment="1">
      <alignment horizontal="center"/>
    </xf>
    <xf numFmtId="4" fontId="8" fillId="5" borderId="40" xfId="0" applyNumberFormat="1" applyFont="1" applyFill="1" applyBorder="1" applyAlignment="1">
      <alignment horizontal="center"/>
    </xf>
    <xf numFmtId="205" fontId="6" fillId="0" borderId="0" xfId="0" applyNumberFormat="1" applyFont="1"/>
    <xf numFmtId="4" fontId="8" fillId="5" borderId="65" xfId="0" applyNumberFormat="1" applyFont="1" applyFill="1" applyBorder="1" applyAlignment="1">
      <alignment horizontal="center"/>
    </xf>
    <xf numFmtId="175" fontId="9" fillId="6" borderId="16" xfId="1" applyNumberFormat="1" applyFont="1" applyFill="1" applyBorder="1"/>
    <xf numFmtId="4" fontId="8" fillId="5" borderId="43" xfId="0" applyNumberFormat="1" applyFont="1" applyFill="1" applyBorder="1" applyAlignment="1">
      <alignment horizontal="center"/>
    </xf>
    <xf numFmtId="175" fontId="3" fillId="6" borderId="44" xfId="1" applyNumberFormat="1" applyFont="1" applyFill="1" applyBorder="1"/>
    <xf numFmtId="4" fontId="8" fillId="0" borderId="27" xfId="0" applyNumberFormat="1" applyFont="1" applyFill="1" applyBorder="1" applyAlignment="1">
      <alignment horizontal="left"/>
    </xf>
    <xf numFmtId="3" fontId="8" fillId="5" borderId="58" xfId="0" applyNumberFormat="1" applyFont="1" applyFill="1" applyBorder="1" applyAlignment="1">
      <alignment horizontal="center"/>
    </xf>
    <xf numFmtId="4" fontId="8" fillId="5" borderId="66" xfId="0" applyNumberFormat="1" applyFont="1" applyFill="1" applyBorder="1" applyAlignment="1">
      <alignment horizontal="center"/>
    </xf>
    <xf numFmtId="175" fontId="8" fillId="0" borderId="7" xfId="1" applyNumberFormat="1" applyFont="1" applyFill="1" applyBorder="1"/>
    <xf numFmtId="175" fontId="8" fillId="0" borderId="2" xfId="1" applyNumberFormat="1" applyFont="1" applyFill="1" applyBorder="1"/>
    <xf numFmtId="175" fontId="9" fillId="7" borderId="41" xfId="1" applyNumberFormat="1" applyFont="1" applyFill="1" applyBorder="1" applyAlignment="1">
      <alignment horizontal="center"/>
    </xf>
    <xf numFmtId="175" fontId="9" fillId="7" borderId="45" xfId="1" applyNumberFormat="1" applyFont="1" applyFill="1" applyBorder="1" applyAlignment="1">
      <alignment horizontal="center" vertical="center" wrapText="1"/>
    </xf>
    <xf numFmtId="175" fontId="9" fillId="7" borderId="58" xfId="1" applyNumberFormat="1" applyFont="1" applyFill="1" applyBorder="1"/>
    <xf numFmtId="175" fontId="9" fillId="7" borderId="15" xfId="1" applyNumberFormat="1" applyFont="1" applyFill="1" applyBorder="1"/>
    <xf numFmtId="175" fontId="9" fillId="7" borderId="45" xfId="1" applyNumberFormat="1" applyFont="1" applyFill="1" applyBorder="1"/>
    <xf numFmtId="175" fontId="9" fillId="7" borderId="8" xfId="1" applyNumberFormat="1" applyFont="1" applyFill="1" applyBorder="1"/>
    <xf numFmtId="175" fontId="7" fillId="7" borderId="5" xfId="1" applyNumberFormat="1" applyFont="1" applyFill="1" applyBorder="1" applyAlignment="1">
      <alignment horizontal="center" wrapText="1"/>
    </xf>
    <xf numFmtId="175" fontId="9" fillId="7" borderId="42" xfId="1" applyNumberFormat="1" applyFont="1" applyFill="1" applyBorder="1"/>
    <xf numFmtId="175" fontId="9" fillId="7" borderId="67" xfId="1" applyNumberFormat="1" applyFont="1" applyFill="1" applyBorder="1"/>
    <xf numFmtId="175" fontId="9" fillId="7" borderId="5" xfId="1" applyNumberFormat="1" applyFont="1" applyFill="1" applyBorder="1"/>
    <xf numFmtId="175" fontId="9" fillId="7" borderId="7" xfId="1" applyNumberFormat="1" applyFont="1" applyFill="1" applyBorder="1"/>
    <xf numFmtId="175" fontId="9" fillId="7" borderId="2" xfId="1" applyNumberFormat="1" applyFont="1" applyFill="1" applyBorder="1"/>
    <xf numFmtId="175" fontId="9" fillId="7" borderId="21" xfId="1" applyNumberFormat="1" applyFont="1" applyFill="1" applyBorder="1"/>
    <xf numFmtId="175" fontId="9" fillId="7" borderId="38" xfId="1" applyNumberFormat="1" applyFont="1" applyFill="1" applyBorder="1"/>
    <xf numFmtId="175" fontId="9" fillId="0" borderId="41" xfId="1" applyNumberFormat="1" applyFont="1" applyFill="1" applyBorder="1" applyAlignment="1">
      <alignment horizontal="center"/>
    </xf>
    <xf numFmtId="175" fontId="9" fillId="0" borderId="45" xfId="1" applyNumberFormat="1" applyFont="1" applyFill="1" applyBorder="1" applyAlignment="1">
      <alignment horizontal="center" vertical="center" wrapText="1"/>
    </xf>
    <xf numFmtId="175" fontId="9" fillId="0" borderId="58" xfId="1" applyNumberFormat="1" applyFont="1" applyFill="1" applyBorder="1"/>
    <xf numFmtId="175" fontId="9" fillId="0" borderId="8" xfId="1" applyNumberFormat="1" applyFont="1" applyFill="1" applyBorder="1"/>
    <xf numFmtId="175" fontId="9" fillId="0" borderId="42" xfId="1" applyNumberFormat="1" applyFont="1" applyFill="1" applyBorder="1"/>
    <xf numFmtId="175" fontId="9" fillId="0" borderId="7" xfId="1" applyNumberFormat="1" applyFont="1" applyFill="1" applyBorder="1"/>
    <xf numFmtId="175" fontId="9" fillId="0" borderId="2" xfId="1" applyNumberFormat="1" applyFont="1" applyFill="1" applyBorder="1"/>
    <xf numFmtId="175" fontId="9" fillId="0" borderId="21" xfId="1" applyNumberFormat="1" applyFont="1" applyFill="1" applyBorder="1"/>
    <xf numFmtId="175" fontId="8" fillId="0" borderId="21" xfId="1" applyNumberFormat="1" applyFont="1" applyFill="1" applyBorder="1"/>
    <xf numFmtId="175" fontId="9" fillId="7" borderId="17" xfId="1" applyNumberFormat="1" applyFont="1" applyFill="1" applyBorder="1"/>
    <xf numFmtId="175" fontId="9" fillId="7" borderId="18" xfId="1" applyNumberFormat="1" applyFont="1" applyFill="1" applyBorder="1"/>
    <xf numFmtId="175" fontId="9" fillId="7" borderId="19" xfId="1" applyNumberFormat="1" applyFont="1" applyFill="1" applyBorder="1"/>
    <xf numFmtId="175" fontId="3" fillId="7" borderId="3" xfId="1" applyNumberFormat="1" applyFont="1" applyFill="1" applyBorder="1"/>
    <xf numFmtId="175" fontId="9" fillId="7" borderId="22" xfId="1" applyNumberFormat="1" applyFont="1" applyFill="1" applyBorder="1"/>
    <xf numFmtId="175" fontId="8" fillId="7" borderId="7" xfId="1" applyNumberFormat="1" applyFont="1" applyFill="1" applyBorder="1"/>
    <xf numFmtId="175" fontId="8" fillId="7" borderId="2" xfId="1" applyNumberFormat="1" applyFont="1" applyFill="1" applyBorder="1"/>
    <xf numFmtId="175" fontId="8" fillId="7" borderId="21" xfId="1" applyNumberFormat="1" applyFont="1" applyFill="1" applyBorder="1"/>
    <xf numFmtId="175" fontId="8" fillId="7" borderId="29" xfId="1" applyNumberFormat="1" applyFont="1" applyFill="1" applyBorder="1"/>
    <xf numFmtId="175" fontId="8" fillId="7" borderId="30" xfId="1" applyNumberFormat="1" applyFont="1" applyFill="1" applyBorder="1"/>
    <xf numFmtId="175" fontId="8" fillId="7" borderId="31" xfId="1" applyNumberFormat="1" applyFont="1" applyFill="1" applyBorder="1"/>
    <xf numFmtId="175" fontId="8" fillId="7" borderId="26" xfId="1" applyNumberFormat="1" applyFont="1" applyFill="1" applyBorder="1"/>
    <xf numFmtId="175" fontId="3" fillId="7" borderId="14" xfId="1" applyNumberFormat="1" applyFont="1" applyFill="1" applyBorder="1"/>
    <xf numFmtId="175" fontId="9" fillId="7" borderId="34" xfId="1" applyNumberFormat="1" applyFont="1" applyFill="1" applyBorder="1"/>
    <xf numFmtId="175" fontId="9" fillId="7" borderId="6" xfId="1" applyNumberFormat="1" applyFont="1" applyFill="1" applyBorder="1"/>
    <xf numFmtId="175" fontId="9" fillId="7" borderId="23" xfId="1" applyNumberFormat="1" applyFont="1" applyFill="1" applyBorder="1"/>
    <xf numFmtId="175" fontId="8" fillId="7" borderId="8" xfId="1" applyNumberFormat="1" applyFont="1" applyFill="1" applyBorder="1"/>
    <xf numFmtId="175" fontId="8" fillId="7" borderId="5" xfId="1" applyNumberFormat="1" applyFont="1" applyFill="1" applyBorder="1"/>
    <xf numFmtId="175" fontId="8" fillId="7" borderId="22" xfId="1" applyNumberFormat="1" applyFont="1" applyFill="1" applyBorder="1"/>
    <xf numFmtId="175" fontId="3" fillId="7" borderId="1" xfId="1" applyNumberFormat="1" applyFont="1" applyFill="1" applyBorder="1"/>
    <xf numFmtId="175" fontId="3" fillId="7" borderId="6" xfId="1" applyNumberFormat="1" applyFont="1" applyFill="1" applyBorder="1"/>
    <xf numFmtId="175" fontId="3" fillId="7" borderId="23" xfId="1" applyNumberFormat="1" applyFont="1" applyFill="1" applyBorder="1"/>
    <xf numFmtId="175" fontId="9" fillId="7" borderId="31" xfId="1" applyNumberFormat="1" applyFont="1" applyFill="1" applyBorder="1"/>
    <xf numFmtId="175" fontId="9" fillId="7" borderId="26" xfId="1" applyNumberFormat="1" applyFont="1" applyFill="1" applyBorder="1"/>
    <xf numFmtId="175" fontId="9" fillId="7" borderId="29" xfId="1" applyNumberFormat="1" applyFont="1" applyFill="1" applyBorder="1"/>
    <xf numFmtId="175" fontId="9" fillId="7" borderId="30" xfId="1" applyNumberFormat="1" applyFont="1" applyFill="1" applyBorder="1"/>
    <xf numFmtId="175" fontId="8" fillId="7" borderId="1" xfId="1" applyNumberFormat="1" applyFont="1" applyFill="1" applyBorder="1"/>
    <xf numFmtId="175" fontId="8" fillId="7" borderId="6" xfId="1" applyNumberFormat="1" applyFont="1" applyFill="1" applyBorder="1"/>
    <xf numFmtId="175" fontId="8" fillId="7" borderId="23" xfId="1" applyNumberFormat="1" applyFont="1" applyFill="1" applyBorder="1"/>
    <xf numFmtId="175" fontId="9" fillId="7" borderId="24" xfId="1" applyNumberFormat="1" applyFont="1" applyFill="1" applyBorder="1"/>
    <xf numFmtId="175" fontId="7" fillId="7" borderId="15" xfId="1" applyNumberFormat="1" applyFont="1" applyFill="1" applyBorder="1"/>
    <xf numFmtId="175" fontId="3" fillId="7" borderId="25" xfId="1" applyNumberFormat="1" applyFont="1" applyFill="1" applyBorder="1"/>
    <xf numFmtId="175" fontId="8" fillId="7" borderId="38" xfId="1" applyNumberFormat="1" applyFont="1" applyFill="1" applyBorder="1"/>
    <xf numFmtId="175" fontId="8" fillId="7" borderId="68" xfId="1" applyNumberFormat="1" applyFont="1" applyFill="1" applyBorder="1"/>
    <xf numFmtId="175" fontId="9" fillId="7" borderId="0" xfId="1" applyNumberFormat="1" applyFont="1" applyFill="1" applyBorder="1"/>
    <xf numFmtId="175" fontId="8" fillId="7" borderId="67" xfId="1" applyNumberFormat="1" applyFont="1" applyFill="1" applyBorder="1"/>
    <xf numFmtId="175" fontId="3" fillId="7" borderId="0" xfId="1" applyNumberFormat="1" applyFont="1" applyFill="1" applyBorder="1"/>
    <xf numFmtId="175" fontId="9" fillId="7" borderId="68" xfId="1" applyNumberFormat="1" applyFont="1" applyFill="1" applyBorder="1"/>
    <xf numFmtId="175" fontId="8" fillId="7" borderId="0" xfId="1" applyNumberFormat="1" applyFont="1" applyFill="1" applyBorder="1"/>
    <xf numFmtId="175" fontId="3" fillId="4" borderId="14" xfId="1" applyNumberFormat="1" applyFont="1" applyFill="1" applyBorder="1"/>
    <xf numFmtId="175" fontId="3" fillId="4" borderId="25" xfId="1" applyNumberFormat="1" applyFont="1" applyFill="1" applyBorder="1"/>
    <xf numFmtId="175" fontId="9" fillId="4" borderId="16" xfId="1" applyNumberFormat="1" applyFont="1" applyFill="1" applyBorder="1"/>
    <xf numFmtId="4" fontId="7" fillId="4" borderId="69" xfId="0" applyNumberFormat="1" applyFont="1" applyFill="1" applyBorder="1" applyAlignment="1">
      <alignment horizontal="center"/>
    </xf>
    <xf numFmtId="0" fontId="5" fillId="0" borderId="29" xfId="0" applyFont="1" applyBorder="1"/>
    <xf numFmtId="4" fontId="6" fillId="2" borderId="30" xfId="0" applyNumberFormat="1" applyFont="1" applyFill="1" applyBorder="1"/>
    <xf numFmtId="4" fontId="6" fillId="0" borderId="30" xfId="0" applyNumberFormat="1" applyFont="1" applyFill="1" applyBorder="1"/>
    <xf numFmtId="4" fontId="6" fillId="5" borderId="66" xfId="0" applyNumberFormat="1" applyFont="1" applyFill="1" applyBorder="1"/>
    <xf numFmtId="0" fontId="10" fillId="7" borderId="44" xfId="0" applyFont="1" applyFill="1" applyBorder="1"/>
    <xf numFmtId="4" fontId="5" fillId="7" borderId="3" xfId="0" applyNumberFormat="1" applyFont="1" applyFill="1" applyBorder="1"/>
    <xf numFmtId="4" fontId="5" fillId="7" borderId="16" xfId="0" applyNumberFormat="1" applyFont="1" applyFill="1" applyBorder="1"/>
    <xf numFmtId="4" fontId="5" fillId="7" borderId="45" xfId="0" applyNumberFormat="1" applyFont="1" applyFill="1" applyBorder="1" applyAlignment="1">
      <alignment horizontal="center" vertical="center" wrapText="1"/>
    </xf>
    <xf numFmtId="4" fontId="5" fillId="7" borderId="45" xfId="1" applyNumberFormat="1" applyFont="1" applyFill="1" applyBorder="1" applyAlignment="1">
      <alignment horizontal="center" vertical="center" wrapText="1"/>
    </xf>
    <xf numFmtId="176" fontId="5" fillId="7" borderId="58" xfId="1" applyNumberFormat="1" applyFont="1" applyFill="1" applyBorder="1" applyAlignment="1">
      <alignment horizontal="center" vertical="center" wrapText="1"/>
    </xf>
    <xf numFmtId="0" fontId="5" fillId="0" borderId="35" xfId="0" applyFont="1" applyBorder="1"/>
    <xf numFmtId="4" fontId="6" fillId="2" borderId="70" xfId="0" applyNumberFormat="1" applyFont="1" applyFill="1" applyBorder="1"/>
    <xf numFmtId="4" fontId="6" fillId="0" borderId="70" xfId="0" applyNumberFormat="1" applyFont="1" applyFill="1" applyBorder="1"/>
    <xf numFmtId="4" fontId="6" fillId="5" borderId="71" xfId="0" applyNumberFormat="1" applyFont="1" applyFill="1" applyBorder="1"/>
    <xf numFmtId="0" fontId="3" fillId="7" borderId="4" xfId="0" applyFont="1" applyFill="1" applyBorder="1" applyAlignment="1">
      <alignment horizontal="center"/>
    </xf>
    <xf numFmtId="3" fontId="7" fillId="7" borderId="44" xfId="0" applyNumberFormat="1" applyFont="1" applyFill="1" applyBorder="1" applyAlignment="1">
      <alignment horizontal="center"/>
    </xf>
    <xf numFmtId="3" fontId="7" fillId="7" borderId="3" xfId="0" applyNumberFormat="1" applyFont="1" applyFill="1" applyBorder="1" applyAlignment="1">
      <alignment horizontal="center"/>
    </xf>
    <xf numFmtId="3" fontId="7" fillId="7" borderId="16" xfId="0" applyNumberFormat="1" applyFont="1" applyFill="1" applyBorder="1" applyAlignment="1">
      <alignment horizontal="center"/>
    </xf>
    <xf numFmtId="3" fontId="7" fillId="7" borderId="25" xfId="0" applyNumberFormat="1" applyFont="1" applyFill="1" applyBorder="1" applyAlignment="1">
      <alignment horizontal="center"/>
    </xf>
    <xf numFmtId="4" fontId="7" fillId="7" borderId="3" xfId="0" applyNumberFormat="1" applyFont="1" applyFill="1" applyBorder="1" applyAlignment="1">
      <alignment horizontal="center"/>
    </xf>
    <xf numFmtId="4" fontId="7" fillId="7" borderId="25" xfId="0" applyNumberFormat="1" applyFont="1" applyFill="1" applyBorder="1" applyAlignment="1">
      <alignment horizontal="center"/>
    </xf>
    <xf numFmtId="4" fontId="7" fillId="7" borderId="44" xfId="0" applyNumberFormat="1" applyFont="1" applyFill="1" applyBorder="1" applyAlignment="1">
      <alignment horizontal="center"/>
    </xf>
    <xf numFmtId="4" fontId="7" fillId="7" borderId="16" xfId="0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9" fillId="0" borderId="0" xfId="0" applyFont="1"/>
    <xf numFmtId="175" fontId="9" fillId="4" borderId="20" xfId="1" applyNumberFormat="1" applyFont="1" applyFill="1" applyBorder="1"/>
    <xf numFmtId="175" fontId="3" fillId="7" borderId="5" xfId="1" applyNumberFormat="1" applyFont="1" applyFill="1" applyBorder="1"/>
    <xf numFmtId="175" fontId="3" fillId="7" borderId="22" xfId="1" applyNumberFormat="1" applyFont="1" applyFill="1" applyBorder="1"/>
    <xf numFmtId="175" fontId="3" fillId="0" borderId="11" xfId="1" applyNumberFormat="1" applyFont="1" applyBorder="1"/>
    <xf numFmtId="175" fontId="3" fillId="0" borderId="5" xfId="1" applyNumberFormat="1" applyFont="1" applyBorder="1"/>
    <xf numFmtId="175" fontId="3" fillId="0" borderId="22" xfId="1" applyNumberFormat="1" applyFont="1" applyBorder="1"/>
    <xf numFmtId="175" fontId="3" fillId="7" borderId="67" xfId="1" applyNumberFormat="1" applyFont="1" applyFill="1" applyBorder="1"/>
    <xf numFmtId="175" fontId="9" fillId="8" borderId="17" xfId="1" applyNumberFormat="1" applyFont="1" applyFill="1" applyBorder="1"/>
    <xf numFmtId="175" fontId="9" fillId="8" borderId="18" xfId="1" applyNumberFormat="1" applyFont="1" applyFill="1" applyBorder="1"/>
    <xf numFmtId="175" fontId="9" fillId="8" borderId="19" xfId="1" applyNumberFormat="1" applyFont="1" applyFill="1" applyBorder="1"/>
    <xf numFmtId="175" fontId="9" fillId="8" borderId="41" xfId="1" applyNumberFormat="1" applyFont="1" applyFill="1" applyBorder="1" applyAlignment="1">
      <alignment horizontal="center"/>
    </xf>
    <xf numFmtId="175" fontId="9" fillId="8" borderId="45" xfId="1" applyNumberFormat="1" applyFont="1" applyFill="1" applyBorder="1" applyAlignment="1">
      <alignment horizontal="center" vertical="center" wrapText="1"/>
    </xf>
    <xf numFmtId="175" fontId="9" fillId="8" borderId="58" xfId="1" applyNumberFormat="1" applyFont="1" applyFill="1" applyBorder="1"/>
    <xf numFmtId="175" fontId="9" fillId="8" borderId="8" xfId="1" applyNumberFormat="1" applyFont="1" applyFill="1" applyBorder="1"/>
    <xf numFmtId="175" fontId="7" fillId="8" borderId="5" xfId="1" applyNumberFormat="1" applyFont="1" applyFill="1" applyBorder="1" applyAlignment="1">
      <alignment horizontal="center" wrapText="1"/>
    </xf>
    <xf numFmtId="175" fontId="9" fillId="8" borderId="42" xfId="1" applyNumberFormat="1" applyFont="1" applyFill="1" applyBorder="1"/>
    <xf numFmtId="175" fontId="9" fillId="8" borderId="7" xfId="1" applyNumberFormat="1" applyFont="1" applyFill="1" applyBorder="1"/>
    <xf numFmtId="175" fontId="9" fillId="8" borderId="2" xfId="1" applyNumberFormat="1" applyFont="1" applyFill="1" applyBorder="1"/>
    <xf numFmtId="175" fontId="9" fillId="8" borderId="21" xfId="1" applyNumberFormat="1" applyFont="1" applyFill="1" applyBorder="1"/>
    <xf numFmtId="175" fontId="9" fillId="8" borderId="5" xfId="1" applyNumberFormat="1" applyFont="1" applyFill="1" applyBorder="1"/>
    <xf numFmtId="175" fontId="9" fillId="8" borderId="22" xfId="1" applyNumberFormat="1" applyFont="1" applyFill="1" applyBorder="1"/>
    <xf numFmtId="175" fontId="8" fillId="8" borderId="7" xfId="1" applyNumberFormat="1" applyFont="1" applyFill="1" applyBorder="1"/>
    <xf numFmtId="175" fontId="8" fillId="8" borderId="2" xfId="1" applyNumberFormat="1" applyFont="1" applyFill="1" applyBorder="1"/>
    <xf numFmtId="175" fontId="8" fillId="8" borderId="21" xfId="1" applyNumberFormat="1" applyFont="1" applyFill="1" applyBorder="1"/>
    <xf numFmtId="175" fontId="8" fillId="8" borderId="29" xfId="1" applyNumberFormat="1" applyFont="1" applyFill="1" applyBorder="1"/>
    <xf numFmtId="175" fontId="8" fillId="8" borderId="30" xfId="1" applyNumberFormat="1" applyFont="1" applyFill="1" applyBorder="1"/>
    <xf numFmtId="175" fontId="8" fillId="8" borderId="31" xfId="1" applyNumberFormat="1" applyFont="1" applyFill="1" applyBorder="1"/>
    <xf numFmtId="175" fontId="9" fillId="8" borderId="34" xfId="1" applyNumberFormat="1" applyFont="1" applyFill="1" applyBorder="1"/>
    <xf numFmtId="175" fontId="9" fillId="8" borderId="6" xfId="1" applyNumberFormat="1" applyFont="1" applyFill="1" applyBorder="1"/>
    <xf numFmtId="175" fontId="9" fillId="8" borderId="23" xfId="1" applyNumberFormat="1" applyFont="1" applyFill="1" applyBorder="1"/>
    <xf numFmtId="175" fontId="3" fillId="8" borderId="1" xfId="1" applyNumberFormat="1" applyFont="1" applyFill="1" applyBorder="1"/>
    <xf numFmtId="175" fontId="3" fillId="8" borderId="6" xfId="1" applyNumberFormat="1" applyFont="1" applyFill="1" applyBorder="1"/>
    <xf numFmtId="175" fontId="3" fillId="8" borderId="23" xfId="1" applyNumberFormat="1" applyFont="1" applyFill="1" applyBorder="1"/>
    <xf numFmtId="175" fontId="9" fillId="0" borderId="17" xfId="1" applyNumberFormat="1" applyFont="1" applyFill="1" applyBorder="1"/>
    <xf numFmtId="175" fontId="9" fillId="0" borderId="18" xfId="1" applyNumberFormat="1" applyFont="1" applyFill="1" applyBorder="1"/>
    <xf numFmtId="175" fontId="9" fillId="0" borderId="19" xfId="1" applyNumberFormat="1" applyFont="1" applyFill="1" applyBorder="1"/>
    <xf numFmtId="175" fontId="9" fillId="0" borderId="1" xfId="1" applyNumberFormat="1" applyFont="1" applyFill="1" applyBorder="1"/>
    <xf numFmtId="175" fontId="9" fillId="0" borderId="6" xfId="1" applyNumberFormat="1" applyFont="1" applyFill="1" applyBorder="1"/>
    <xf numFmtId="175" fontId="9" fillId="0" borderId="23" xfId="1" applyNumberFormat="1" applyFont="1" applyFill="1" applyBorder="1"/>
    <xf numFmtId="175" fontId="9" fillId="0" borderId="11" xfId="1" applyNumberFormat="1" applyFont="1" applyFill="1" applyBorder="1"/>
    <xf numFmtId="175" fontId="9" fillId="0" borderId="5" xfId="1" applyNumberFormat="1" applyFont="1" applyFill="1" applyBorder="1"/>
    <xf numFmtId="175" fontId="9" fillId="0" borderId="22" xfId="1" applyNumberFormat="1" applyFont="1" applyFill="1" applyBorder="1"/>
    <xf numFmtId="175" fontId="9" fillId="0" borderId="12" xfId="1" applyNumberFormat="1" applyFont="1" applyFill="1" applyBorder="1"/>
    <xf numFmtId="175" fontId="9" fillId="0" borderId="13" xfId="1" applyNumberFormat="1" applyFont="1" applyFill="1" applyBorder="1"/>
    <xf numFmtId="175" fontId="9" fillId="0" borderId="30" xfId="1" applyNumberFormat="1" applyFont="1" applyFill="1" applyBorder="1"/>
    <xf numFmtId="175" fontId="9" fillId="0" borderId="31" xfId="1" applyNumberFormat="1" applyFont="1" applyFill="1" applyBorder="1"/>
    <xf numFmtId="175" fontId="8" fillId="0" borderId="12" xfId="1" applyNumberFormat="1" applyFont="1" applyFill="1" applyBorder="1"/>
    <xf numFmtId="0" fontId="6" fillId="0" borderId="12" xfId="0" applyFont="1" applyFill="1" applyBorder="1"/>
    <xf numFmtId="0" fontId="6" fillId="0" borderId="2" xfId="0" applyFont="1" applyFill="1" applyBorder="1"/>
    <xf numFmtId="0" fontId="6" fillId="0" borderId="21" xfId="0" applyFont="1" applyFill="1" applyBorder="1"/>
    <xf numFmtId="175" fontId="8" fillId="0" borderId="13" xfId="1" applyNumberFormat="1" applyFont="1" applyFill="1" applyBorder="1"/>
    <xf numFmtId="175" fontId="8" fillId="0" borderId="30" xfId="1" applyNumberFormat="1" applyFont="1" applyFill="1" applyBorder="1"/>
    <xf numFmtId="175" fontId="8" fillId="0" borderId="31" xfId="1" applyNumberFormat="1" applyFont="1" applyFill="1" applyBorder="1"/>
    <xf numFmtId="175" fontId="3" fillId="0" borderId="11" xfId="1" applyNumberFormat="1" applyFont="1" applyFill="1" applyBorder="1"/>
    <xf numFmtId="175" fontId="3" fillId="0" borderId="5" xfId="1" applyNumberFormat="1" applyFont="1" applyFill="1" applyBorder="1"/>
    <xf numFmtId="175" fontId="3" fillId="0" borderId="22" xfId="1" applyNumberFormat="1" applyFont="1" applyFill="1" applyBorder="1"/>
    <xf numFmtId="175" fontId="3" fillId="0" borderId="1" xfId="1" applyNumberFormat="1" applyFont="1" applyFill="1" applyBorder="1"/>
    <xf numFmtId="175" fontId="3" fillId="0" borderId="6" xfId="1" applyNumberFormat="1" applyFont="1" applyFill="1" applyBorder="1"/>
    <xf numFmtId="175" fontId="3" fillId="0" borderId="23" xfId="1" applyNumberFormat="1" applyFont="1" applyFill="1" applyBorder="1"/>
    <xf numFmtId="175" fontId="3" fillId="0" borderId="17" xfId="1" applyNumberFormat="1" applyFont="1" applyFill="1" applyBorder="1"/>
    <xf numFmtId="175" fontId="3" fillId="0" borderId="62" xfId="1" applyNumberFormat="1" applyFont="1" applyFill="1" applyBorder="1"/>
    <xf numFmtId="175" fontId="3" fillId="0" borderId="19" xfId="1" applyNumberFormat="1" applyFont="1" applyFill="1" applyBorder="1"/>
    <xf numFmtId="175" fontId="3" fillId="8" borderId="4" xfId="1" applyNumberFormat="1" applyFont="1" applyFill="1" applyBorder="1"/>
    <xf numFmtId="175" fontId="7" fillId="8" borderId="15" xfId="1" applyNumberFormat="1" applyFont="1" applyFill="1" applyBorder="1"/>
    <xf numFmtId="175" fontId="3" fillId="8" borderId="25" xfId="1" applyNumberFormat="1" applyFont="1" applyFill="1" applyBorder="1"/>
    <xf numFmtId="175" fontId="8" fillId="0" borderId="0" xfId="1" applyFont="1"/>
    <xf numFmtId="175" fontId="3" fillId="7" borderId="4" xfId="1" applyNumberFormat="1" applyFont="1" applyFill="1" applyBorder="1"/>
    <xf numFmtId="175" fontId="3" fillId="4" borderId="44" xfId="1" applyNumberFormat="1" applyFont="1" applyFill="1" applyBorder="1"/>
    <xf numFmtId="0" fontId="7" fillId="5" borderId="10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202" fontId="0" fillId="0" borderId="0" xfId="1" applyNumberFormat="1" applyFont="1"/>
    <xf numFmtId="4" fontId="8" fillId="5" borderId="72" xfId="0" applyNumberFormat="1" applyFont="1" applyFill="1" applyBorder="1" applyAlignment="1">
      <alignment horizontal="center"/>
    </xf>
    <xf numFmtId="3" fontId="0" fillId="0" borderId="14" xfId="0" applyNumberFormat="1" applyBorder="1"/>
    <xf numFmtId="4" fontId="8" fillId="5" borderId="29" xfId="0" applyNumberFormat="1" applyFont="1" applyFill="1" applyBorder="1" applyAlignment="1">
      <alignment horizontal="center"/>
    </xf>
    <xf numFmtId="4" fontId="7" fillId="7" borderId="73" xfId="0" applyNumberFormat="1" applyFont="1" applyFill="1" applyBorder="1" applyAlignment="1">
      <alignment horizontal="center"/>
    </xf>
    <xf numFmtId="4" fontId="7" fillId="7" borderId="48" xfId="0" applyNumberFormat="1" applyFont="1" applyFill="1" applyBorder="1" applyAlignment="1">
      <alignment horizontal="center"/>
    </xf>
    <xf numFmtId="4" fontId="7" fillId="7" borderId="4" xfId="0" applyNumberFormat="1" applyFont="1" applyFill="1" applyBorder="1" applyAlignment="1">
      <alignment horizontal="center"/>
    </xf>
    <xf numFmtId="0" fontId="0" fillId="0" borderId="25" xfId="0" applyBorder="1"/>
    <xf numFmtId="0" fontId="0" fillId="0" borderId="48" xfId="0" applyBorder="1"/>
    <xf numFmtId="4" fontId="8" fillId="7" borderId="48" xfId="0" applyNumberFormat="1" applyFont="1" applyFill="1" applyBorder="1" applyAlignment="1">
      <alignment horizontal="center"/>
    </xf>
    <xf numFmtId="3" fontId="0" fillId="0" borderId="51" xfId="0" applyNumberFormat="1" applyBorder="1"/>
    <xf numFmtId="4" fontId="7" fillId="7" borderId="14" xfId="0" applyNumberFormat="1" applyFont="1" applyFill="1" applyBorder="1" applyAlignment="1">
      <alignment horizontal="center"/>
    </xf>
    <xf numFmtId="0" fontId="0" fillId="0" borderId="4" xfId="0" applyBorder="1"/>
    <xf numFmtId="4" fontId="8" fillId="5" borderId="12" xfId="0" applyNumberFormat="1" applyFont="1" applyFill="1" applyBorder="1" applyAlignment="1">
      <alignment horizontal="center"/>
    </xf>
    <xf numFmtId="175" fontId="5" fillId="0" borderId="0" xfId="1" applyFont="1"/>
    <xf numFmtId="4" fontId="7" fillId="7" borderId="20" xfId="0" applyNumberFormat="1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51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7" fillId="5" borderId="53" xfId="0" applyFont="1" applyFill="1" applyBorder="1" applyAlignment="1">
      <alignment horizontal="center"/>
    </xf>
    <xf numFmtId="0" fontId="7" fillId="5" borderId="74" xfId="0" applyFont="1" applyFill="1" applyBorder="1" applyAlignment="1">
      <alignment horizontal="center"/>
    </xf>
    <xf numFmtId="0" fontId="7" fillId="5" borderId="52" xfId="0" applyFont="1" applyFill="1" applyBorder="1" applyAlignment="1">
      <alignment horizontal="center"/>
    </xf>
    <xf numFmtId="175" fontId="3" fillId="8" borderId="49" xfId="1" applyNumberFormat="1" applyFont="1" applyFill="1" applyBorder="1" applyAlignment="1">
      <alignment horizontal="center"/>
    </xf>
    <xf numFmtId="175" fontId="5" fillId="8" borderId="1" xfId="1" applyNumberFormat="1" applyFont="1" applyFill="1" applyBorder="1" applyAlignment="1">
      <alignment horizontal="center"/>
    </xf>
    <xf numFmtId="175" fontId="5" fillId="8" borderId="0" xfId="1" applyNumberFormat="1" applyFont="1" applyFill="1" applyBorder="1" applyAlignment="1">
      <alignment horizontal="center"/>
    </xf>
    <xf numFmtId="175" fontId="5" fillId="8" borderId="23" xfId="1" applyNumberFormat="1" applyFont="1" applyFill="1" applyBorder="1" applyAlignment="1">
      <alignment horizontal="center"/>
    </xf>
    <xf numFmtId="175" fontId="3" fillId="8" borderId="10" xfId="1" applyNumberFormat="1" applyFont="1" applyFill="1" applyBorder="1" applyAlignment="1">
      <alignment horizontal="center" vertical="center" wrapText="1"/>
    </xf>
    <xf numFmtId="175" fontId="3" fillId="8" borderId="17" xfId="1" applyNumberFormat="1" applyFont="1" applyFill="1" applyBorder="1" applyAlignment="1">
      <alignment horizontal="center" vertical="center" wrapText="1"/>
    </xf>
    <xf numFmtId="175" fontId="3" fillId="8" borderId="45" xfId="1" applyNumberFormat="1" applyFont="1" applyFill="1" applyBorder="1" applyAlignment="1">
      <alignment horizontal="center" vertical="center" wrapText="1"/>
    </xf>
    <xf numFmtId="175" fontId="3" fillId="8" borderId="62" xfId="1" applyNumberFormat="1" applyFont="1" applyFill="1" applyBorder="1" applyAlignment="1">
      <alignment horizontal="center" vertical="center" wrapText="1"/>
    </xf>
    <xf numFmtId="175" fontId="3" fillId="8" borderId="51" xfId="1" applyNumberFormat="1" applyFont="1" applyFill="1" applyBorder="1" applyAlignment="1">
      <alignment horizontal="center" vertical="center" wrapText="1"/>
    </xf>
    <xf numFmtId="175" fontId="3" fillId="8" borderId="19" xfId="1" applyNumberFormat="1" applyFont="1" applyFill="1" applyBorder="1" applyAlignment="1">
      <alignment horizontal="center" vertical="center" wrapText="1"/>
    </xf>
    <xf numFmtId="175" fontId="3" fillId="0" borderId="49" xfId="1" applyNumberFormat="1" applyFont="1" applyBorder="1" applyAlignment="1">
      <alignment horizontal="center"/>
    </xf>
    <xf numFmtId="175" fontId="5" fillId="0" borderId="1" xfId="1" applyNumberFormat="1" applyFont="1" applyFill="1" applyBorder="1" applyAlignment="1">
      <alignment horizontal="center"/>
    </xf>
    <xf numFmtId="175" fontId="5" fillId="0" borderId="0" xfId="1" applyNumberFormat="1" applyFont="1" applyFill="1" applyBorder="1" applyAlignment="1">
      <alignment horizontal="center"/>
    </xf>
    <xf numFmtId="175" fontId="5" fillId="0" borderId="23" xfId="1" applyNumberFormat="1" applyFont="1" applyFill="1" applyBorder="1" applyAlignment="1">
      <alignment horizontal="center"/>
    </xf>
    <xf numFmtId="175" fontId="3" fillId="0" borderId="10" xfId="1" applyNumberFormat="1" applyFont="1" applyBorder="1" applyAlignment="1">
      <alignment horizontal="center" vertical="center" wrapText="1"/>
    </xf>
    <xf numFmtId="175" fontId="3" fillId="0" borderId="17" xfId="1" applyNumberFormat="1" applyFont="1" applyBorder="1" applyAlignment="1">
      <alignment horizontal="center" vertical="center" wrapText="1"/>
    </xf>
    <xf numFmtId="175" fontId="3" fillId="8" borderId="10" xfId="1" applyNumberFormat="1" applyFont="1" applyFill="1" applyBorder="1" applyAlignment="1">
      <alignment horizontal="center"/>
    </xf>
    <xf numFmtId="175" fontId="5" fillId="7" borderId="1" xfId="1" applyNumberFormat="1" applyFont="1" applyFill="1" applyBorder="1" applyAlignment="1">
      <alignment horizontal="center"/>
    </xf>
    <xf numFmtId="175" fontId="5" fillId="7" borderId="0" xfId="1" applyNumberFormat="1" applyFont="1" applyFill="1" applyBorder="1" applyAlignment="1">
      <alignment horizontal="center"/>
    </xf>
    <xf numFmtId="175" fontId="3" fillId="7" borderId="10" xfId="1" applyNumberFormat="1" applyFont="1" applyFill="1" applyBorder="1" applyAlignment="1">
      <alignment horizontal="center" vertical="center" wrapText="1"/>
    </xf>
    <xf numFmtId="175" fontId="3" fillId="7" borderId="17" xfId="1" applyNumberFormat="1" applyFont="1" applyFill="1" applyBorder="1" applyAlignment="1">
      <alignment horizontal="center" vertical="center" wrapText="1"/>
    </xf>
    <xf numFmtId="175" fontId="3" fillId="7" borderId="45" xfId="1" applyNumberFormat="1" applyFont="1" applyFill="1" applyBorder="1" applyAlignment="1">
      <alignment horizontal="center" vertical="center" wrapText="1"/>
    </xf>
    <xf numFmtId="175" fontId="3" fillId="7" borderId="62" xfId="1" applyNumberFormat="1" applyFont="1" applyFill="1" applyBorder="1" applyAlignment="1">
      <alignment horizontal="center" vertical="center" wrapText="1"/>
    </xf>
    <xf numFmtId="175" fontId="3" fillId="7" borderId="15" xfId="1" applyNumberFormat="1" applyFont="1" applyFill="1" applyBorder="1" applyAlignment="1">
      <alignment horizontal="center" vertical="center" wrapText="1"/>
    </xf>
    <xf numFmtId="175" fontId="3" fillId="7" borderId="18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75" fontId="3" fillId="0" borderId="45" xfId="1" applyNumberFormat="1" applyFont="1" applyBorder="1" applyAlignment="1">
      <alignment horizontal="center" vertical="center" wrapText="1"/>
    </xf>
    <xf numFmtId="175" fontId="3" fillId="0" borderId="62" xfId="1" applyNumberFormat="1" applyFont="1" applyBorder="1" applyAlignment="1">
      <alignment horizontal="center" vertical="center" wrapText="1"/>
    </xf>
    <xf numFmtId="175" fontId="3" fillId="0" borderId="51" xfId="1" applyNumberFormat="1" applyFont="1" applyBorder="1" applyAlignment="1">
      <alignment horizontal="center" vertical="center" wrapText="1"/>
    </xf>
    <xf numFmtId="175" fontId="3" fillId="0" borderId="19" xfId="1" applyNumberFormat="1" applyFont="1" applyBorder="1" applyAlignment="1">
      <alignment horizontal="center" vertical="center" wrapText="1"/>
    </xf>
    <xf numFmtId="175" fontId="3" fillId="0" borderId="49" xfId="1" applyNumberFormat="1" applyFont="1" applyFill="1" applyBorder="1" applyAlignment="1">
      <alignment horizontal="center"/>
    </xf>
    <xf numFmtId="175" fontId="5" fillId="0" borderId="4" xfId="1" applyNumberFormat="1" applyFont="1" applyFill="1" applyBorder="1" applyAlignment="1">
      <alignment horizontal="center"/>
    </xf>
    <xf numFmtId="175" fontId="5" fillId="0" borderId="14" xfId="1" applyNumberFormat="1" applyFont="1" applyFill="1" applyBorder="1" applyAlignment="1">
      <alignment horizontal="center"/>
    </xf>
    <xf numFmtId="175" fontId="5" fillId="0" borderId="25" xfId="1" applyNumberFormat="1" applyFont="1" applyFill="1" applyBorder="1" applyAlignment="1">
      <alignment horizontal="center"/>
    </xf>
    <xf numFmtId="175" fontId="3" fillId="0" borderId="53" xfId="1" applyNumberFormat="1" applyFont="1" applyFill="1" applyBorder="1" applyAlignment="1">
      <alignment horizontal="center" vertical="center" wrapText="1"/>
    </xf>
    <xf numFmtId="175" fontId="3" fillId="0" borderId="28" xfId="1" applyNumberFormat="1" applyFont="1" applyFill="1" applyBorder="1" applyAlignment="1">
      <alignment horizontal="center" vertical="center" wrapText="1"/>
    </xf>
    <xf numFmtId="175" fontId="3" fillId="0" borderId="70" xfId="1" applyNumberFormat="1" applyFont="1" applyFill="1" applyBorder="1" applyAlignment="1">
      <alignment horizontal="center" vertical="center" wrapText="1"/>
    </xf>
    <xf numFmtId="175" fontId="3" fillId="0" borderId="43" xfId="1" applyNumberFormat="1" applyFont="1" applyFill="1" applyBorder="1" applyAlignment="1">
      <alignment horizontal="center" vertical="center" wrapText="1"/>
    </xf>
    <xf numFmtId="175" fontId="3" fillId="0" borderId="52" xfId="1" applyNumberFormat="1" applyFont="1" applyFill="1" applyBorder="1" applyAlignment="1">
      <alignment horizontal="center" vertical="center" wrapText="1"/>
    </xf>
    <xf numFmtId="175" fontId="3" fillId="0" borderId="24" xfId="1" applyNumberFormat="1" applyFont="1" applyFill="1" applyBorder="1" applyAlignment="1">
      <alignment horizontal="center" vertical="center" wrapText="1"/>
    </xf>
    <xf numFmtId="175" fontId="3" fillId="7" borderId="51" xfId="1" applyNumberFormat="1" applyFont="1" applyFill="1" applyBorder="1" applyAlignment="1">
      <alignment horizontal="center" vertical="center" wrapText="1"/>
    </xf>
    <xf numFmtId="175" fontId="3" fillId="7" borderId="19" xfId="1" applyNumberFormat="1" applyFont="1" applyFill="1" applyBorder="1" applyAlignment="1">
      <alignment horizontal="center" vertical="center" wrapText="1"/>
    </xf>
    <xf numFmtId="175" fontId="3" fillId="7" borderId="49" xfId="1" applyNumberFormat="1" applyFont="1" applyFill="1" applyBorder="1" applyAlignment="1">
      <alignment horizontal="center"/>
    </xf>
    <xf numFmtId="175" fontId="5" fillId="7" borderId="23" xfId="1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3" fontId="7" fillId="5" borderId="4" xfId="0" applyNumberFormat="1" applyFont="1" applyFill="1" applyBorder="1" applyAlignment="1">
      <alignment horizontal="center"/>
    </xf>
    <xf numFmtId="3" fontId="7" fillId="5" borderId="25" xfId="0" applyNumberFormat="1" applyFont="1" applyFill="1" applyBorder="1" applyAlignment="1">
      <alignment horizontal="center"/>
    </xf>
  </cellXfs>
  <cellStyles count="9">
    <cellStyle name="Millares" xfId="1" builtinId="3"/>
    <cellStyle name="Millares 2" xfId="2"/>
    <cellStyle name="Millares 3" xfId="3"/>
    <cellStyle name="Millares 4" xfId="4"/>
    <cellStyle name="Moneda 2" xfId="5"/>
    <cellStyle name="Normal" xfId="0" builtinId="0"/>
    <cellStyle name="Normal 2" xfId="6"/>
    <cellStyle name="Normal 3" xfId="7"/>
    <cellStyle name="Porcentual" xfId="8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1549400</xdr:colOff>
      <xdr:row>5</xdr:row>
      <xdr:rowOff>139700</xdr:rowOff>
    </xdr:to>
    <xdr:pic>
      <xdr:nvPicPr>
        <xdr:cNvPr id="8802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031"/>
        <a:stretch>
          <a:fillRect/>
        </a:stretch>
      </xdr:blipFill>
      <xdr:spPr bwMode="auto">
        <a:xfrm>
          <a:off x="0" y="304800"/>
          <a:ext cx="15494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101600</xdr:rowOff>
    </xdr:from>
    <xdr:to>
      <xdr:col>0</xdr:col>
      <xdr:colOff>1968500</xdr:colOff>
      <xdr:row>5</xdr:row>
      <xdr:rowOff>127000</xdr:rowOff>
    </xdr:to>
    <xdr:pic>
      <xdr:nvPicPr>
        <xdr:cNvPr id="983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031"/>
        <a:stretch>
          <a:fillRect/>
        </a:stretch>
      </xdr:blipFill>
      <xdr:spPr bwMode="auto">
        <a:xfrm>
          <a:off x="0" y="254000"/>
          <a:ext cx="19685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901700</xdr:colOff>
      <xdr:row>6</xdr:row>
      <xdr:rowOff>25400</xdr:rowOff>
    </xdr:to>
    <xdr:pic>
      <xdr:nvPicPr>
        <xdr:cNvPr id="1634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031"/>
        <a:stretch>
          <a:fillRect/>
        </a:stretch>
      </xdr:blipFill>
      <xdr:spPr bwMode="auto">
        <a:xfrm>
          <a:off x="0" y="127000"/>
          <a:ext cx="1879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1</xdr:col>
      <xdr:colOff>12700</xdr:colOff>
      <xdr:row>5</xdr:row>
      <xdr:rowOff>12700</xdr:rowOff>
    </xdr:to>
    <xdr:pic>
      <xdr:nvPicPr>
        <xdr:cNvPr id="10850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031"/>
        <a:stretch>
          <a:fillRect/>
        </a:stretch>
      </xdr:blipFill>
      <xdr:spPr bwMode="auto">
        <a:xfrm>
          <a:off x="0" y="152400"/>
          <a:ext cx="22352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1943100</xdr:colOff>
      <xdr:row>5</xdr:row>
      <xdr:rowOff>139700</xdr:rowOff>
    </xdr:to>
    <xdr:pic>
      <xdr:nvPicPr>
        <xdr:cNvPr id="6753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031"/>
        <a:stretch>
          <a:fillRect/>
        </a:stretch>
      </xdr:blipFill>
      <xdr:spPr bwMode="auto">
        <a:xfrm>
          <a:off x="0" y="304800"/>
          <a:ext cx="19431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1943100</xdr:colOff>
      <xdr:row>5</xdr:row>
      <xdr:rowOff>50800</xdr:rowOff>
    </xdr:to>
    <xdr:pic>
      <xdr:nvPicPr>
        <xdr:cNvPr id="18775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031"/>
        <a:stretch>
          <a:fillRect/>
        </a:stretch>
      </xdr:blipFill>
      <xdr:spPr bwMode="auto">
        <a:xfrm>
          <a:off x="0" y="304800"/>
          <a:ext cx="1943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4"/>
  <sheetViews>
    <sheetView workbookViewId="0">
      <selection activeCell="H20" sqref="H20"/>
    </sheetView>
  </sheetViews>
  <sheetFormatPr baseColWidth="10" defaultRowHeight="12" x14ac:dyDescent="0"/>
  <cols>
    <col min="1" max="1" width="20.6640625" customWidth="1"/>
    <col min="2" max="2" width="18.1640625" customWidth="1"/>
    <col min="3" max="3" width="18.5" customWidth="1"/>
    <col min="4" max="4" width="16.5" customWidth="1"/>
    <col min="5" max="5" width="12.6640625" customWidth="1"/>
    <col min="6" max="6" width="12.6640625" bestFit="1" customWidth="1"/>
    <col min="9" max="9" width="12.6640625" bestFit="1" customWidth="1"/>
    <col min="10" max="13" width="12.6640625" customWidth="1"/>
    <col min="14" max="14" width="12.6640625" bestFit="1" customWidth="1"/>
  </cols>
  <sheetData>
    <row r="2" spans="1:5">
      <c r="A2" s="1"/>
    </row>
    <row r="3" spans="1:5">
      <c r="A3" s="1"/>
      <c r="B3" s="1" t="s">
        <v>389</v>
      </c>
    </row>
    <row r="4" spans="1:5">
      <c r="A4" s="1"/>
      <c r="B4" s="1" t="s">
        <v>390</v>
      </c>
    </row>
    <row r="5" spans="1:5">
      <c r="A5" s="1"/>
    </row>
    <row r="6" spans="1:5">
      <c r="A6" s="12"/>
      <c r="B6" s="12" t="s">
        <v>441</v>
      </c>
    </row>
    <row r="8" spans="1:5">
      <c r="A8" s="3"/>
      <c r="B8" s="4"/>
      <c r="C8" s="4"/>
      <c r="D8" s="4"/>
      <c r="E8" s="4"/>
    </row>
    <row r="9" spans="1:5" ht="13" thickBot="1"/>
    <row r="10" spans="1:5" ht="14" thickBot="1">
      <c r="A10" s="394" t="s">
        <v>432</v>
      </c>
      <c r="B10" s="395"/>
      <c r="C10" s="395"/>
      <c r="D10" s="395"/>
      <c r="E10" s="396"/>
    </row>
    <row r="11" spans="1:5">
      <c r="A11" s="123"/>
      <c r="B11" s="123"/>
      <c r="C11" s="123"/>
      <c r="D11" s="123"/>
      <c r="E11" s="123"/>
    </row>
    <row r="12" spans="1:5" ht="13" thickBot="1">
      <c r="A12" s="123"/>
      <c r="B12" s="123"/>
      <c r="C12" s="123"/>
      <c r="D12" s="123"/>
    </row>
    <row r="13" spans="1:5" ht="13" thickBot="1">
      <c r="A13" s="138"/>
      <c r="B13" s="391" t="s">
        <v>379</v>
      </c>
      <c r="C13" s="392"/>
      <c r="D13" s="393"/>
      <c r="E13" s="147"/>
    </row>
    <row r="14" spans="1:5">
      <c r="A14" s="178" t="s">
        <v>409</v>
      </c>
      <c r="B14" s="397" t="s">
        <v>6</v>
      </c>
      <c r="C14" s="398"/>
      <c r="D14" s="399"/>
      <c r="E14" s="147"/>
    </row>
    <row r="15" spans="1:5" ht="13" thickBot="1">
      <c r="A15" s="171" t="s">
        <v>391</v>
      </c>
      <c r="B15" s="176" t="s">
        <v>215</v>
      </c>
      <c r="C15" s="126" t="s">
        <v>376</v>
      </c>
      <c r="D15" s="177" t="s">
        <v>393</v>
      </c>
      <c r="E15" s="173" t="s">
        <v>11</v>
      </c>
    </row>
    <row r="16" spans="1:5">
      <c r="A16" s="172" t="s">
        <v>0</v>
      </c>
      <c r="B16" s="172">
        <v>21621604</v>
      </c>
      <c r="C16" s="124">
        <v>1762926</v>
      </c>
      <c r="D16" s="125">
        <v>0</v>
      </c>
      <c r="E16" s="174">
        <f>+B16+C16</f>
        <v>23384530</v>
      </c>
    </row>
    <row r="17" spans="1:31">
      <c r="A17" s="155" t="s">
        <v>1</v>
      </c>
      <c r="B17" s="90">
        <v>17422110</v>
      </c>
      <c r="C17" s="124">
        <v>1518645</v>
      </c>
      <c r="D17" s="83">
        <v>0</v>
      </c>
      <c r="E17" s="175">
        <f>+B17+C17</f>
        <v>18940755</v>
      </c>
    </row>
    <row r="18" spans="1:31">
      <c r="A18" s="155" t="s">
        <v>18</v>
      </c>
      <c r="B18" s="90">
        <v>16931555</v>
      </c>
      <c r="C18" s="117">
        <v>2229545</v>
      </c>
      <c r="D18" s="83">
        <v>0</v>
      </c>
      <c r="E18" s="175">
        <f>+B18+C18</f>
        <v>19161100</v>
      </c>
    </row>
    <row r="19" spans="1:31" ht="13" thickBot="1">
      <c r="A19" s="156" t="s">
        <v>2</v>
      </c>
      <c r="B19" s="132">
        <v>18431516</v>
      </c>
      <c r="C19" s="118">
        <v>926688</v>
      </c>
      <c r="D19" s="119">
        <v>0</v>
      </c>
      <c r="E19" s="175">
        <f>+B19+C19</f>
        <v>19358204</v>
      </c>
    </row>
    <row r="20" spans="1:31" ht="13" thickBot="1">
      <c r="A20" s="7"/>
      <c r="B20" s="114"/>
      <c r="C20" s="114"/>
      <c r="D20" s="114"/>
    </row>
    <row r="21" spans="1:31" ht="13" thickBot="1">
      <c r="A21" s="293" t="s">
        <v>11</v>
      </c>
      <c r="B21" s="294">
        <f>SUM(B16:B20)</f>
        <v>74406785</v>
      </c>
      <c r="C21" s="295">
        <f>SUM(C16:C20)</f>
        <v>6437804</v>
      </c>
      <c r="D21" s="296">
        <f>SUM(D16:D20)</f>
        <v>0</v>
      </c>
      <c r="E21" s="297">
        <f>SUM(E16:E20)</f>
        <v>80844589</v>
      </c>
    </row>
    <row r="22" spans="1:31">
      <c r="A22" s="9" t="s">
        <v>394</v>
      </c>
      <c r="E22" s="8"/>
    </row>
    <row r="23" spans="1:31">
      <c r="E23" s="74"/>
    </row>
    <row r="26" spans="1:31">
      <c r="A26" s="5"/>
    </row>
    <row r="27" spans="1:31">
      <c r="A27" s="5"/>
    </row>
    <row r="30" spans="1:31" s="6" customFormat="1">
      <c r="A30"/>
      <c r="B30"/>
      <c r="C30"/>
      <c r="D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3" spans="1:31" s="6" customFormat="1">
      <c r="A33"/>
      <c r="B33"/>
      <c r="C33"/>
      <c r="D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6" spans="1:31" s="6" customFormat="1">
      <c r="A36"/>
      <c r="B36"/>
      <c r="C36"/>
      <c r="D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9" spans="1:31" s="6" customFormat="1">
      <c r="A39"/>
      <c r="B39"/>
      <c r="C39"/>
      <c r="D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 ht="7.75" customHeight="1"/>
    <row r="44" spans="1:31">
      <c r="D44" s="74"/>
    </row>
  </sheetData>
  <mergeCells count="3">
    <mergeCell ref="B13:D13"/>
    <mergeCell ref="A10:E10"/>
    <mergeCell ref="B14:D14"/>
  </mergeCells>
  <phoneticPr fontId="0" type="noConversion"/>
  <pageMargins left="0.59055118110236227" right="0.59055118110236227" top="1.7716535433070868" bottom="0.98425196850393704" header="0" footer="0"/>
  <pageSetup scale="95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K482"/>
  <sheetViews>
    <sheetView tabSelected="1" topLeftCell="E424" workbookViewId="0">
      <selection activeCell="N457" sqref="N457"/>
    </sheetView>
  </sheetViews>
  <sheetFormatPr baseColWidth="10" defaultColWidth="13.33203125" defaultRowHeight="12" x14ac:dyDescent="0"/>
  <cols>
    <col min="1" max="1" width="28.5" style="10" customWidth="1"/>
    <col min="2" max="2" width="13.5" style="10" customWidth="1"/>
    <col min="3" max="3" width="15" style="10" customWidth="1"/>
    <col min="4" max="4" width="13.6640625" style="10" customWidth="1"/>
    <col min="5" max="8" width="13.33203125" customWidth="1"/>
    <col min="9" max="9" width="16.5" customWidth="1"/>
    <col min="10" max="10" width="13.33203125" customWidth="1"/>
    <col min="14" max="14" width="13.83203125" bestFit="1" customWidth="1"/>
    <col min="22" max="16384" width="13.33203125" style="10"/>
  </cols>
  <sheetData>
    <row r="2" spans="1:141">
      <c r="A2" s="1"/>
    </row>
    <row r="3" spans="1:141">
      <c r="A3" s="1"/>
      <c r="B3" s="1" t="s">
        <v>389</v>
      </c>
      <c r="C3" s="1"/>
    </row>
    <row r="4" spans="1:141">
      <c r="A4" s="1"/>
      <c r="B4" s="1" t="s">
        <v>390</v>
      </c>
      <c r="C4" s="1"/>
    </row>
    <row r="5" spans="1:141">
      <c r="A5" s="1"/>
      <c r="B5" s="1"/>
      <c r="C5" s="1"/>
    </row>
    <row r="6" spans="1:141">
      <c r="A6" s="12"/>
      <c r="B6" s="12" t="s">
        <v>441</v>
      </c>
      <c r="C6" s="12"/>
    </row>
    <row r="8" spans="1:141">
      <c r="A8" s="12"/>
    </row>
    <row r="9" spans="1:141" ht="13" thickBot="1"/>
    <row r="10" spans="1:141" ht="14" thickBot="1">
      <c r="A10" s="394" t="s">
        <v>371</v>
      </c>
      <c r="B10" s="395"/>
      <c r="C10" s="395"/>
      <c r="D10" s="396"/>
    </row>
    <row r="11" spans="1:141">
      <c r="A11" s="425" t="s">
        <v>426</v>
      </c>
      <c r="B11" s="425"/>
      <c r="C11" s="425"/>
      <c r="D11" s="425"/>
    </row>
    <row r="12" spans="1:141">
      <c r="A12"/>
      <c r="B12"/>
      <c r="C12"/>
      <c r="D12"/>
    </row>
    <row r="13" spans="1:141" ht="19.5" customHeight="1" thickBot="1">
      <c r="A13"/>
      <c r="B13"/>
      <c r="C13"/>
      <c r="D13"/>
    </row>
    <row r="14" spans="1:141">
      <c r="A14" s="37"/>
      <c r="B14" s="442" t="s">
        <v>427</v>
      </c>
      <c r="C14" s="442"/>
      <c r="D14" s="442"/>
      <c r="E14" s="410" t="s">
        <v>433</v>
      </c>
      <c r="F14" s="410"/>
      <c r="G14" s="410"/>
      <c r="H14" s="400" t="s">
        <v>436</v>
      </c>
      <c r="I14" s="400"/>
      <c r="J14" s="416"/>
      <c r="K14" s="430" t="s">
        <v>439</v>
      </c>
      <c r="L14" s="430"/>
      <c r="M14" s="430"/>
      <c r="N14" s="400" t="s">
        <v>440</v>
      </c>
      <c r="O14" s="400"/>
      <c r="P14" s="400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</row>
    <row r="15" spans="1:141" ht="13" thickBot="1">
      <c r="A15" s="38" t="s">
        <v>34</v>
      </c>
      <c r="B15" s="236"/>
      <c r="C15" s="237"/>
      <c r="D15" s="238"/>
      <c r="E15" s="70"/>
      <c r="F15" s="71"/>
      <c r="G15" s="72"/>
      <c r="H15" s="237"/>
      <c r="I15" s="237"/>
      <c r="J15" s="237"/>
      <c r="K15" s="337"/>
      <c r="L15" s="338"/>
      <c r="M15" s="339"/>
      <c r="N15" s="311"/>
      <c r="O15" s="312"/>
      <c r="P15" s="313"/>
    </row>
    <row r="16" spans="1:141" ht="13" thickBot="1">
      <c r="A16" s="39"/>
      <c r="B16" s="417" t="s">
        <v>316</v>
      </c>
      <c r="C16" s="418"/>
      <c r="D16" s="443"/>
      <c r="E16" s="411" t="s">
        <v>316</v>
      </c>
      <c r="F16" s="412"/>
      <c r="G16" s="413"/>
      <c r="H16" s="417" t="s">
        <v>316</v>
      </c>
      <c r="I16" s="418"/>
      <c r="J16" s="418"/>
      <c r="K16" s="431" t="s">
        <v>316</v>
      </c>
      <c r="L16" s="432"/>
      <c r="M16" s="433"/>
      <c r="N16" s="401" t="s">
        <v>316</v>
      </c>
      <c r="O16" s="402"/>
      <c r="P16" s="403"/>
    </row>
    <row r="17" spans="1:21" ht="12.75" customHeight="1">
      <c r="A17" s="39"/>
      <c r="B17" s="419" t="s">
        <v>35</v>
      </c>
      <c r="C17" s="421" t="s">
        <v>36</v>
      </c>
      <c r="D17" s="440" t="s">
        <v>37</v>
      </c>
      <c r="E17" s="414" t="s">
        <v>35</v>
      </c>
      <c r="F17" s="426" t="s">
        <v>36</v>
      </c>
      <c r="G17" s="428" t="s">
        <v>37</v>
      </c>
      <c r="H17" s="419" t="s">
        <v>35</v>
      </c>
      <c r="I17" s="421" t="s">
        <v>36</v>
      </c>
      <c r="J17" s="423" t="s">
        <v>37</v>
      </c>
      <c r="K17" s="434" t="s">
        <v>35</v>
      </c>
      <c r="L17" s="436" t="s">
        <v>36</v>
      </c>
      <c r="M17" s="438" t="s">
        <v>37</v>
      </c>
      <c r="N17" s="404" t="s">
        <v>35</v>
      </c>
      <c r="O17" s="406" t="s">
        <v>36</v>
      </c>
      <c r="P17" s="408" t="s">
        <v>37</v>
      </c>
    </row>
    <row r="18" spans="1:21" ht="13" thickBot="1">
      <c r="A18" s="39"/>
      <c r="B18" s="420"/>
      <c r="C18" s="422"/>
      <c r="D18" s="441"/>
      <c r="E18" s="415"/>
      <c r="F18" s="427"/>
      <c r="G18" s="429"/>
      <c r="H18" s="420"/>
      <c r="I18" s="422"/>
      <c r="J18" s="424"/>
      <c r="K18" s="435"/>
      <c r="L18" s="437"/>
      <c r="M18" s="439"/>
      <c r="N18" s="405"/>
      <c r="O18" s="407"/>
      <c r="P18" s="409"/>
    </row>
    <row r="19" spans="1:21" ht="13" thickBot="1">
      <c r="A19" s="62"/>
      <c r="B19" s="213"/>
      <c r="C19" s="214"/>
      <c r="D19" s="215"/>
      <c r="E19" s="227"/>
      <c r="F19" s="228"/>
      <c r="G19" s="229"/>
      <c r="H19" s="216"/>
      <c r="I19" s="217"/>
      <c r="J19" s="216"/>
      <c r="K19" s="340"/>
      <c r="L19" s="341"/>
      <c r="M19" s="342"/>
      <c r="N19" s="314"/>
      <c r="O19" s="315"/>
      <c r="P19" s="316"/>
    </row>
    <row r="20" spans="1:21" ht="13" thickBot="1">
      <c r="A20" s="40" t="s">
        <v>38</v>
      </c>
      <c r="B20" s="218"/>
      <c r="C20" s="219"/>
      <c r="D20" s="220"/>
      <c r="E20" s="230"/>
      <c r="F20" s="35"/>
      <c r="G20" s="231"/>
      <c r="H20" s="221"/>
      <c r="I20" s="222"/>
      <c r="J20" s="221"/>
      <c r="K20" s="343"/>
      <c r="L20" s="344"/>
      <c r="M20" s="345"/>
      <c r="N20" s="317"/>
      <c r="O20" s="318"/>
      <c r="P20" s="319"/>
    </row>
    <row r="21" spans="1:21">
      <c r="A21" s="41" t="s">
        <v>39</v>
      </c>
      <c r="B21" s="223"/>
      <c r="C21" s="224"/>
      <c r="D21" s="225"/>
      <c r="E21" s="232"/>
      <c r="F21" s="233"/>
      <c r="G21" s="234"/>
      <c r="H21" s="226"/>
      <c r="I21" s="224"/>
      <c r="J21" s="226"/>
      <c r="K21" s="346">
        <v>0</v>
      </c>
      <c r="L21" s="233">
        <v>0</v>
      </c>
      <c r="M21" s="234">
        <v>0</v>
      </c>
      <c r="N21" s="320">
        <f t="shared" ref="N21:P25" si="0">+B21+E21+H21+K21</f>
        <v>0</v>
      </c>
      <c r="O21" s="321">
        <f t="shared" si="0"/>
        <v>0</v>
      </c>
      <c r="P21" s="322">
        <f t="shared" si="0"/>
        <v>0</v>
      </c>
    </row>
    <row r="22" spans="1:21">
      <c r="A22" s="42" t="s">
        <v>40</v>
      </c>
      <c r="B22" s="223"/>
      <c r="C22" s="224"/>
      <c r="D22" s="225"/>
      <c r="E22" s="232"/>
      <c r="F22" s="233"/>
      <c r="G22" s="234"/>
      <c r="H22" s="226"/>
      <c r="I22" s="224"/>
      <c r="J22" s="226"/>
      <c r="K22" s="346">
        <v>12.728432340399966</v>
      </c>
      <c r="L22" s="233">
        <v>0</v>
      </c>
      <c r="M22" s="234">
        <v>0</v>
      </c>
      <c r="N22" s="320">
        <f t="shared" si="0"/>
        <v>12.728432340399966</v>
      </c>
      <c r="O22" s="321">
        <f t="shared" si="0"/>
        <v>0</v>
      </c>
      <c r="P22" s="322">
        <f t="shared" si="0"/>
        <v>0</v>
      </c>
    </row>
    <row r="23" spans="1:21">
      <c r="A23" s="42" t="s">
        <v>322</v>
      </c>
      <c r="B23" s="223"/>
      <c r="C23" s="224"/>
      <c r="D23" s="225"/>
      <c r="E23" s="232"/>
      <c r="F23" s="233"/>
      <c r="G23" s="234"/>
      <c r="H23" s="226"/>
      <c r="I23" s="224"/>
      <c r="J23" s="226"/>
      <c r="K23" s="346">
        <v>0</v>
      </c>
      <c r="L23" s="233">
        <v>0</v>
      </c>
      <c r="M23" s="234">
        <v>0</v>
      </c>
      <c r="N23" s="320">
        <f t="shared" si="0"/>
        <v>0</v>
      </c>
      <c r="O23" s="321">
        <f t="shared" si="0"/>
        <v>0</v>
      </c>
      <c r="P23" s="322">
        <f t="shared" si="0"/>
        <v>0</v>
      </c>
    </row>
    <row r="24" spans="1:21">
      <c r="A24" s="42" t="s">
        <v>41</v>
      </c>
      <c r="B24" s="223"/>
      <c r="C24" s="224"/>
      <c r="D24" s="225"/>
      <c r="E24" s="232"/>
      <c r="F24" s="233"/>
      <c r="G24" s="234"/>
      <c r="H24" s="226"/>
      <c r="I24" s="224"/>
      <c r="J24" s="226"/>
      <c r="K24" s="346">
        <v>0</v>
      </c>
      <c r="L24" s="233">
        <v>0</v>
      </c>
      <c r="M24" s="234">
        <v>0</v>
      </c>
      <c r="N24" s="320">
        <f t="shared" si="0"/>
        <v>0</v>
      </c>
      <c r="O24" s="321">
        <f t="shared" si="0"/>
        <v>0</v>
      </c>
      <c r="P24" s="322">
        <f t="shared" si="0"/>
        <v>0</v>
      </c>
    </row>
    <row r="25" spans="1:21" s="9" customFormat="1" ht="13" thickBot="1">
      <c r="A25" s="43" t="s">
        <v>42</v>
      </c>
      <c r="B25" s="223"/>
      <c r="C25" s="224"/>
      <c r="D25" s="225"/>
      <c r="E25" s="232"/>
      <c r="F25" s="233"/>
      <c r="G25" s="234"/>
      <c r="H25" s="226"/>
      <c r="I25" s="224"/>
      <c r="J25" s="226"/>
      <c r="K25" s="347"/>
      <c r="L25" s="348"/>
      <c r="M25" s="349"/>
      <c r="N25" s="320">
        <f t="shared" si="0"/>
        <v>0</v>
      </c>
      <c r="O25" s="321">
        <f t="shared" si="0"/>
        <v>0</v>
      </c>
      <c r="P25" s="322">
        <f t="shared" si="0"/>
        <v>0</v>
      </c>
      <c r="Q25"/>
      <c r="R25"/>
      <c r="S25"/>
      <c r="T25"/>
      <c r="U25"/>
    </row>
    <row r="26" spans="1:21" ht="13" thickBot="1">
      <c r="A26" s="55" t="s">
        <v>323</v>
      </c>
      <c r="B26" s="32">
        <f t="shared" ref="B26:P26" si="1">SUM(B21:B25)</f>
        <v>0</v>
      </c>
      <c r="C26" s="28">
        <f t="shared" si="1"/>
        <v>0</v>
      </c>
      <c r="D26" s="69">
        <f t="shared" si="1"/>
        <v>0</v>
      </c>
      <c r="E26" s="32">
        <f t="shared" si="1"/>
        <v>0</v>
      </c>
      <c r="F26" s="24">
        <f t="shared" si="1"/>
        <v>0</v>
      </c>
      <c r="G26" s="68">
        <f t="shared" si="1"/>
        <v>0</v>
      </c>
      <c r="H26" s="32">
        <f t="shared" si="1"/>
        <v>0</v>
      </c>
      <c r="I26" s="28">
        <f t="shared" si="1"/>
        <v>0</v>
      </c>
      <c r="J26" s="73">
        <f t="shared" si="1"/>
        <v>0</v>
      </c>
      <c r="K26" s="73">
        <f t="shared" si="1"/>
        <v>12.728432340399966</v>
      </c>
      <c r="L26" s="73">
        <f t="shared" si="1"/>
        <v>0</v>
      </c>
      <c r="M26" s="73">
        <f t="shared" si="1"/>
        <v>0</v>
      </c>
      <c r="N26" s="26">
        <f t="shared" si="1"/>
        <v>12.728432340399966</v>
      </c>
      <c r="O26" s="24">
        <f t="shared" si="1"/>
        <v>0</v>
      </c>
      <c r="P26" s="68">
        <f t="shared" si="1"/>
        <v>0</v>
      </c>
    </row>
    <row r="27" spans="1:21" ht="13" thickBot="1">
      <c r="A27" s="45"/>
      <c r="B27" s="218"/>
      <c r="C27" s="222"/>
      <c r="D27" s="240"/>
      <c r="E27" s="31"/>
      <c r="F27" s="27"/>
      <c r="G27" s="76"/>
      <c r="H27" s="221"/>
      <c r="I27" s="222"/>
      <c r="J27" s="221"/>
      <c r="K27" s="343"/>
      <c r="L27" s="344"/>
      <c r="M27" s="345"/>
      <c r="N27" s="317"/>
      <c r="O27" s="323"/>
      <c r="P27" s="324"/>
    </row>
    <row r="28" spans="1:21" ht="13" thickBot="1">
      <c r="A28" s="44" t="s">
        <v>43</v>
      </c>
      <c r="B28" s="223"/>
      <c r="C28" s="224"/>
      <c r="D28" s="225"/>
      <c r="E28" s="232"/>
      <c r="F28" s="233"/>
      <c r="G28" s="234"/>
      <c r="H28" s="226"/>
      <c r="I28" s="224"/>
      <c r="J28" s="226"/>
      <c r="K28" s="346"/>
      <c r="L28" s="233"/>
      <c r="M28" s="234"/>
      <c r="N28" s="320"/>
      <c r="O28" s="321"/>
      <c r="P28" s="322"/>
    </row>
    <row r="29" spans="1:21">
      <c r="A29" s="46" t="s">
        <v>366</v>
      </c>
      <c r="B29" s="241">
        <v>0</v>
      </c>
      <c r="C29" s="242">
        <v>0</v>
      </c>
      <c r="D29" s="243">
        <v>0</v>
      </c>
      <c r="E29" s="211">
        <v>73.79643430728909</v>
      </c>
      <c r="F29" s="212">
        <v>0</v>
      </c>
      <c r="G29" s="235">
        <v>0</v>
      </c>
      <c r="H29" s="268">
        <v>52.505351542378214</v>
      </c>
      <c r="I29" s="242">
        <v>0</v>
      </c>
      <c r="J29" s="268">
        <v>0</v>
      </c>
      <c r="K29" s="350">
        <v>87.820396270728651</v>
      </c>
      <c r="L29" s="212">
        <v>0</v>
      </c>
      <c r="M29" s="235">
        <v>0</v>
      </c>
      <c r="N29" s="320">
        <f t="shared" ref="N29:N92" si="2">+B29+E29+H29+K29</f>
        <v>214.12218212039596</v>
      </c>
      <c r="O29" s="321">
        <f t="shared" ref="O29:O92" si="3">+C29+F29+I29+L29</f>
        <v>0</v>
      </c>
      <c r="P29" s="322">
        <f t="shared" ref="P29:P92" si="4">+D29+G29+J29+M29</f>
        <v>0</v>
      </c>
    </row>
    <row r="30" spans="1:21">
      <c r="A30" s="41" t="s">
        <v>44</v>
      </c>
      <c r="B30" s="241">
        <v>0</v>
      </c>
      <c r="C30" s="242">
        <v>0</v>
      </c>
      <c r="D30" s="243">
        <v>0</v>
      </c>
      <c r="E30" s="211">
        <v>102.2718463422713</v>
      </c>
      <c r="F30" s="212">
        <v>0</v>
      </c>
      <c r="G30" s="235">
        <v>0</v>
      </c>
      <c r="H30" s="268">
        <v>0</v>
      </c>
      <c r="I30" s="242">
        <v>0</v>
      </c>
      <c r="J30" s="268">
        <v>0</v>
      </c>
      <c r="K30" s="350">
        <v>0</v>
      </c>
      <c r="L30" s="212">
        <v>0</v>
      </c>
      <c r="M30" s="235">
        <v>0</v>
      </c>
      <c r="N30" s="320">
        <f t="shared" si="2"/>
        <v>102.2718463422713</v>
      </c>
      <c r="O30" s="321">
        <f t="shared" si="3"/>
        <v>0</v>
      </c>
      <c r="P30" s="322">
        <f t="shared" si="4"/>
        <v>0</v>
      </c>
    </row>
    <row r="31" spans="1:21">
      <c r="A31" s="42" t="s">
        <v>45</v>
      </c>
      <c r="B31" s="241">
        <v>0</v>
      </c>
      <c r="C31" s="242">
        <v>0</v>
      </c>
      <c r="D31" s="243">
        <v>0</v>
      </c>
      <c r="E31" s="211">
        <v>0</v>
      </c>
      <c r="F31" s="212">
        <v>0</v>
      </c>
      <c r="G31" s="235">
        <v>0</v>
      </c>
      <c r="H31" s="268">
        <v>0</v>
      </c>
      <c r="I31" s="242">
        <v>0</v>
      </c>
      <c r="J31" s="268">
        <v>0</v>
      </c>
      <c r="K31" s="350">
        <v>0</v>
      </c>
      <c r="L31" s="212">
        <v>0</v>
      </c>
      <c r="M31" s="235">
        <v>0</v>
      </c>
      <c r="N31" s="320">
        <f t="shared" si="2"/>
        <v>0</v>
      </c>
      <c r="O31" s="321">
        <f t="shared" si="3"/>
        <v>0</v>
      </c>
      <c r="P31" s="322">
        <f t="shared" si="4"/>
        <v>0</v>
      </c>
    </row>
    <row r="32" spans="1:21">
      <c r="A32" s="42" t="s">
        <v>46</v>
      </c>
      <c r="B32" s="241">
        <v>0</v>
      </c>
      <c r="C32" s="242">
        <v>0</v>
      </c>
      <c r="D32" s="243">
        <v>0</v>
      </c>
      <c r="E32" s="211">
        <v>0</v>
      </c>
      <c r="F32" s="212">
        <v>0</v>
      </c>
      <c r="G32" s="235">
        <v>0</v>
      </c>
      <c r="H32" s="268">
        <v>0</v>
      </c>
      <c r="I32" s="242">
        <v>0</v>
      </c>
      <c r="J32" s="268">
        <v>0</v>
      </c>
      <c r="K32" s="350">
        <v>0</v>
      </c>
      <c r="L32" s="212">
        <v>0</v>
      </c>
      <c r="M32" s="235">
        <v>0</v>
      </c>
      <c r="N32" s="320">
        <f t="shared" si="2"/>
        <v>0</v>
      </c>
      <c r="O32" s="321">
        <f t="shared" si="3"/>
        <v>0</v>
      </c>
      <c r="P32" s="322">
        <f t="shared" si="4"/>
        <v>0</v>
      </c>
    </row>
    <row r="33" spans="1:16">
      <c r="A33" s="42" t="s">
        <v>47</v>
      </c>
      <c r="B33" s="241">
        <v>497.46335753692972</v>
      </c>
      <c r="C33" s="242">
        <v>38.2523152524222</v>
      </c>
      <c r="D33" s="243">
        <v>0</v>
      </c>
      <c r="E33" s="211">
        <v>4283.5413742885694</v>
      </c>
      <c r="F33" s="212">
        <v>95.644934459545695</v>
      </c>
      <c r="G33" s="235">
        <v>0</v>
      </c>
      <c r="H33" s="268">
        <v>2664.4620239754022</v>
      </c>
      <c r="I33" s="242">
        <v>59.006753868750778</v>
      </c>
      <c r="J33" s="268">
        <v>0</v>
      </c>
      <c r="K33" s="350">
        <v>6065.9449608461673</v>
      </c>
      <c r="L33" s="212">
        <v>369.95612529079091</v>
      </c>
      <c r="M33" s="235">
        <v>0</v>
      </c>
      <c r="N33" s="320">
        <f t="shared" si="2"/>
        <v>13511.411716647068</v>
      </c>
      <c r="O33" s="321">
        <f t="shared" si="3"/>
        <v>562.86012887150957</v>
      </c>
      <c r="P33" s="322">
        <f t="shared" si="4"/>
        <v>0</v>
      </c>
    </row>
    <row r="34" spans="1:16">
      <c r="A34" s="42" t="s">
        <v>48</v>
      </c>
      <c r="B34" s="241">
        <v>0</v>
      </c>
      <c r="C34" s="242">
        <v>0</v>
      </c>
      <c r="D34" s="243">
        <v>0</v>
      </c>
      <c r="E34" s="211">
        <v>1008.07251233084</v>
      </c>
      <c r="F34" s="212">
        <v>0</v>
      </c>
      <c r="G34" s="235">
        <v>0</v>
      </c>
      <c r="H34" s="268">
        <v>1137.172549147303</v>
      </c>
      <c r="I34" s="242">
        <v>424.54739336407567</v>
      </c>
      <c r="J34" s="268">
        <v>0</v>
      </c>
      <c r="K34" s="350">
        <v>270.55174744966132</v>
      </c>
      <c r="L34" s="212">
        <v>52.059774873785173</v>
      </c>
      <c r="M34" s="235">
        <v>0</v>
      </c>
      <c r="N34" s="320">
        <f t="shared" si="2"/>
        <v>2415.7968089278042</v>
      </c>
      <c r="O34" s="321">
        <f t="shared" si="3"/>
        <v>476.60716823786083</v>
      </c>
      <c r="P34" s="322">
        <f t="shared" si="4"/>
        <v>0</v>
      </c>
    </row>
    <row r="35" spans="1:16">
      <c r="A35" s="42" t="s">
        <v>49</v>
      </c>
      <c r="B35" s="241">
        <v>0</v>
      </c>
      <c r="C35" s="242">
        <v>0</v>
      </c>
      <c r="D35" s="243">
        <v>0</v>
      </c>
      <c r="E35" s="211">
        <v>0</v>
      </c>
      <c r="F35" s="212">
        <v>0</v>
      </c>
      <c r="G35" s="235">
        <v>0</v>
      </c>
      <c r="H35" s="268">
        <v>0</v>
      </c>
      <c r="I35" s="242">
        <v>0</v>
      </c>
      <c r="J35" s="268">
        <v>0</v>
      </c>
      <c r="K35" s="350">
        <v>0</v>
      </c>
      <c r="L35" s="212">
        <v>0</v>
      </c>
      <c r="M35" s="235">
        <v>0</v>
      </c>
      <c r="N35" s="320">
        <f t="shared" si="2"/>
        <v>0</v>
      </c>
      <c r="O35" s="321">
        <f t="shared" si="3"/>
        <v>0</v>
      </c>
      <c r="P35" s="322">
        <f t="shared" si="4"/>
        <v>0</v>
      </c>
    </row>
    <row r="36" spans="1:16">
      <c r="A36" s="42" t="s">
        <v>50</v>
      </c>
      <c r="B36" s="241">
        <v>899.38562752573057</v>
      </c>
      <c r="C36" s="242">
        <v>0</v>
      </c>
      <c r="D36" s="243">
        <v>0</v>
      </c>
      <c r="E36" s="211">
        <v>9522.8184104485736</v>
      </c>
      <c r="F36" s="212">
        <v>0</v>
      </c>
      <c r="G36" s="235">
        <v>0</v>
      </c>
      <c r="H36" s="268">
        <v>8517.2883309302597</v>
      </c>
      <c r="I36" s="242">
        <v>0</v>
      </c>
      <c r="J36" s="268">
        <v>0</v>
      </c>
      <c r="K36" s="350">
        <v>3399.5289555539348</v>
      </c>
      <c r="L36" s="212">
        <v>0</v>
      </c>
      <c r="M36" s="235">
        <v>0</v>
      </c>
      <c r="N36" s="320">
        <f t="shared" si="2"/>
        <v>22339.021324458499</v>
      </c>
      <c r="O36" s="321">
        <f t="shared" si="3"/>
        <v>0</v>
      </c>
      <c r="P36" s="322">
        <f t="shared" si="4"/>
        <v>0</v>
      </c>
    </row>
    <row r="37" spans="1:16">
      <c r="A37" s="42" t="s">
        <v>51</v>
      </c>
      <c r="B37" s="241">
        <v>0</v>
      </c>
      <c r="C37" s="242">
        <v>0</v>
      </c>
      <c r="D37" s="243">
        <v>0</v>
      </c>
      <c r="E37" s="211">
        <v>0</v>
      </c>
      <c r="F37" s="212">
        <v>0</v>
      </c>
      <c r="G37" s="235">
        <v>0</v>
      </c>
      <c r="H37" s="268">
        <v>0</v>
      </c>
      <c r="I37" s="242">
        <v>0</v>
      </c>
      <c r="J37" s="268">
        <v>0</v>
      </c>
      <c r="K37" s="350">
        <v>0</v>
      </c>
      <c r="L37" s="212">
        <v>0</v>
      </c>
      <c r="M37" s="235">
        <v>0</v>
      </c>
      <c r="N37" s="320">
        <f t="shared" si="2"/>
        <v>0</v>
      </c>
      <c r="O37" s="321">
        <f t="shared" si="3"/>
        <v>0</v>
      </c>
      <c r="P37" s="322">
        <f t="shared" si="4"/>
        <v>0</v>
      </c>
    </row>
    <row r="38" spans="1:16">
      <c r="A38" s="42" t="s">
        <v>52</v>
      </c>
      <c r="B38" s="241">
        <v>0.17132772758060283</v>
      </c>
      <c r="C38" s="242">
        <v>0</v>
      </c>
      <c r="D38" s="243">
        <v>0</v>
      </c>
      <c r="E38" s="211">
        <v>0</v>
      </c>
      <c r="F38" s="212">
        <v>0</v>
      </c>
      <c r="G38" s="235">
        <v>0</v>
      </c>
      <c r="H38" s="268">
        <v>0</v>
      </c>
      <c r="I38" s="242">
        <v>0</v>
      </c>
      <c r="J38" s="268">
        <v>0</v>
      </c>
      <c r="K38" s="350">
        <v>0</v>
      </c>
      <c r="L38" s="212">
        <v>0</v>
      </c>
      <c r="M38" s="235">
        <v>0</v>
      </c>
      <c r="N38" s="320">
        <f t="shared" si="2"/>
        <v>0.17132772758060283</v>
      </c>
      <c r="O38" s="321">
        <f t="shared" si="3"/>
        <v>0</v>
      </c>
      <c r="P38" s="322">
        <f t="shared" si="4"/>
        <v>0</v>
      </c>
    </row>
    <row r="39" spans="1:16">
      <c r="A39" s="42" t="s">
        <v>53</v>
      </c>
      <c r="B39" s="241">
        <v>0</v>
      </c>
      <c r="C39" s="242">
        <v>0</v>
      </c>
      <c r="D39" s="243">
        <v>0</v>
      </c>
      <c r="E39" s="211">
        <v>0</v>
      </c>
      <c r="F39" s="212">
        <v>0</v>
      </c>
      <c r="G39" s="235">
        <v>0</v>
      </c>
      <c r="H39" s="268">
        <v>0</v>
      </c>
      <c r="I39" s="242">
        <v>0</v>
      </c>
      <c r="J39" s="268">
        <v>0</v>
      </c>
      <c r="K39" s="350">
        <v>0</v>
      </c>
      <c r="L39" s="212">
        <v>0</v>
      </c>
      <c r="M39" s="235">
        <v>0</v>
      </c>
      <c r="N39" s="320">
        <f t="shared" si="2"/>
        <v>0</v>
      </c>
      <c r="O39" s="321">
        <f t="shared" si="3"/>
        <v>0</v>
      </c>
      <c r="P39" s="322">
        <f t="shared" si="4"/>
        <v>0</v>
      </c>
    </row>
    <row r="40" spans="1:16">
      <c r="A40" s="42" t="s">
        <v>54</v>
      </c>
      <c r="B40" s="241">
        <v>55.872853416824455</v>
      </c>
      <c r="C40" s="242">
        <v>12.631385311882562</v>
      </c>
      <c r="D40" s="243">
        <v>0</v>
      </c>
      <c r="E40" s="211">
        <v>130.69760741345803</v>
      </c>
      <c r="F40" s="212">
        <v>26.816294697961226</v>
      </c>
      <c r="G40" s="235">
        <v>0</v>
      </c>
      <c r="H40" s="268">
        <v>137.50842156655619</v>
      </c>
      <c r="I40" s="242">
        <v>34.220933140181941</v>
      </c>
      <c r="J40" s="268">
        <v>0</v>
      </c>
      <c r="K40" s="350">
        <v>62.075696952309848</v>
      </c>
      <c r="L40" s="212">
        <v>16.484009273201252</v>
      </c>
      <c r="M40" s="235">
        <v>0</v>
      </c>
      <c r="N40" s="320">
        <f t="shared" si="2"/>
        <v>386.15457934914855</v>
      </c>
      <c r="O40" s="321">
        <f t="shared" si="3"/>
        <v>90.152622423226973</v>
      </c>
      <c r="P40" s="322">
        <f t="shared" si="4"/>
        <v>0</v>
      </c>
    </row>
    <row r="41" spans="1:16">
      <c r="A41" s="42" t="s">
        <v>55</v>
      </c>
      <c r="B41" s="241">
        <v>0</v>
      </c>
      <c r="C41" s="242">
        <v>0</v>
      </c>
      <c r="D41" s="243">
        <v>0</v>
      </c>
      <c r="E41" s="211">
        <v>9.8959997938236928</v>
      </c>
      <c r="F41" s="212">
        <v>0.77547600723530696</v>
      </c>
      <c r="G41" s="235">
        <v>0</v>
      </c>
      <c r="H41" s="268">
        <v>0</v>
      </c>
      <c r="I41" s="242">
        <v>0</v>
      </c>
      <c r="J41" s="268">
        <v>0</v>
      </c>
      <c r="K41" s="350">
        <v>5.5521124249363663</v>
      </c>
      <c r="L41" s="212">
        <v>0.50476672112745924</v>
      </c>
      <c r="M41" s="235">
        <v>0</v>
      </c>
      <c r="N41" s="320">
        <f t="shared" si="2"/>
        <v>15.448112218760059</v>
      </c>
      <c r="O41" s="321">
        <f t="shared" si="3"/>
        <v>1.2802427283627662</v>
      </c>
      <c r="P41" s="322">
        <f t="shared" si="4"/>
        <v>0</v>
      </c>
    </row>
    <row r="42" spans="1:16">
      <c r="A42" s="42" t="s">
        <v>56</v>
      </c>
      <c r="B42" s="241">
        <v>0</v>
      </c>
      <c r="C42" s="242">
        <v>0</v>
      </c>
      <c r="D42" s="243">
        <v>0</v>
      </c>
      <c r="E42" s="211">
        <v>0</v>
      </c>
      <c r="F42" s="212">
        <v>0</v>
      </c>
      <c r="G42" s="235">
        <v>0</v>
      </c>
      <c r="H42" s="268">
        <v>0</v>
      </c>
      <c r="I42" s="242">
        <v>0</v>
      </c>
      <c r="J42" s="268">
        <v>0</v>
      </c>
      <c r="K42" s="350">
        <v>0</v>
      </c>
      <c r="L42" s="212">
        <v>0</v>
      </c>
      <c r="M42" s="235">
        <v>0</v>
      </c>
      <c r="N42" s="320">
        <f t="shared" si="2"/>
        <v>0</v>
      </c>
      <c r="O42" s="321">
        <f t="shared" si="3"/>
        <v>0</v>
      </c>
      <c r="P42" s="322">
        <f t="shared" si="4"/>
        <v>0</v>
      </c>
    </row>
    <row r="43" spans="1:16">
      <c r="A43" s="42" t="s">
        <v>57</v>
      </c>
      <c r="B43" s="241">
        <v>0</v>
      </c>
      <c r="C43" s="242">
        <v>0</v>
      </c>
      <c r="D43" s="243">
        <v>0</v>
      </c>
      <c r="E43" s="211">
        <v>0</v>
      </c>
      <c r="F43" s="212">
        <v>0</v>
      </c>
      <c r="G43" s="235">
        <v>0</v>
      </c>
      <c r="H43" s="268">
        <v>0</v>
      </c>
      <c r="I43" s="242">
        <v>0</v>
      </c>
      <c r="J43" s="268">
        <v>0</v>
      </c>
      <c r="K43" s="350">
        <v>0</v>
      </c>
      <c r="L43" s="212">
        <v>0</v>
      </c>
      <c r="M43" s="235">
        <v>0</v>
      </c>
      <c r="N43" s="320">
        <f t="shared" si="2"/>
        <v>0</v>
      </c>
      <c r="O43" s="321">
        <f t="shared" si="3"/>
        <v>0</v>
      </c>
      <c r="P43" s="322">
        <f t="shared" si="4"/>
        <v>0</v>
      </c>
    </row>
    <row r="44" spans="1:16">
      <c r="A44" s="42" t="s">
        <v>58</v>
      </c>
      <c r="B44" s="241">
        <v>0</v>
      </c>
      <c r="C44" s="242">
        <v>0</v>
      </c>
      <c r="D44" s="243">
        <v>0</v>
      </c>
      <c r="E44" s="211">
        <v>0</v>
      </c>
      <c r="F44" s="212">
        <v>0</v>
      </c>
      <c r="G44" s="235">
        <v>0</v>
      </c>
      <c r="H44" s="268">
        <v>0</v>
      </c>
      <c r="I44" s="242">
        <v>0</v>
      </c>
      <c r="J44" s="268">
        <v>0</v>
      </c>
      <c r="K44" s="350">
        <v>0</v>
      </c>
      <c r="L44" s="212">
        <v>0</v>
      </c>
      <c r="M44" s="235">
        <v>0</v>
      </c>
      <c r="N44" s="320">
        <f t="shared" si="2"/>
        <v>0</v>
      </c>
      <c r="O44" s="321">
        <f t="shared" si="3"/>
        <v>0</v>
      </c>
      <c r="P44" s="322">
        <f t="shared" si="4"/>
        <v>0</v>
      </c>
    </row>
    <row r="45" spans="1:16">
      <c r="A45" s="42" t="s">
        <v>59</v>
      </c>
      <c r="B45" s="241">
        <v>0</v>
      </c>
      <c r="C45" s="242">
        <v>0</v>
      </c>
      <c r="D45" s="243">
        <v>0</v>
      </c>
      <c r="E45" s="211">
        <v>0</v>
      </c>
      <c r="F45" s="212">
        <v>0</v>
      </c>
      <c r="G45" s="235">
        <v>0</v>
      </c>
      <c r="H45" s="268">
        <v>0</v>
      </c>
      <c r="I45" s="242">
        <v>0</v>
      </c>
      <c r="J45" s="268">
        <v>0</v>
      </c>
      <c r="K45" s="350">
        <v>24.087094404828722</v>
      </c>
      <c r="L45" s="212">
        <v>0</v>
      </c>
      <c r="M45" s="235">
        <v>0</v>
      </c>
      <c r="N45" s="320">
        <f t="shared" si="2"/>
        <v>24.087094404828722</v>
      </c>
      <c r="O45" s="321">
        <f t="shared" si="3"/>
        <v>0</v>
      </c>
      <c r="P45" s="322">
        <f t="shared" si="4"/>
        <v>0</v>
      </c>
    </row>
    <row r="46" spans="1:16">
      <c r="A46" s="42" t="s">
        <v>60</v>
      </c>
      <c r="B46" s="241">
        <v>2268.260569506494</v>
      </c>
      <c r="C46" s="242">
        <v>1225.3154284025254</v>
      </c>
      <c r="D46" s="243">
        <v>0</v>
      </c>
      <c r="E46" s="211">
        <v>1338.8827322352593</v>
      </c>
      <c r="F46" s="212">
        <v>512.21283403275356</v>
      </c>
      <c r="G46" s="235">
        <v>0</v>
      </c>
      <c r="H46" s="268">
        <v>567.68276689890831</v>
      </c>
      <c r="I46" s="242">
        <v>44.428473668255641</v>
      </c>
      <c r="J46" s="268">
        <v>0</v>
      </c>
      <c r="K46" s="350">
        <v>1249.9940871561982</v>
      </c>
      <c r="L46" s="212">
        <v>716.10528119480205</v>
      </c>
      <c r="M46" s="235">
        <v>0</v>
      </c>
      <c r="N46" s="320">
        <f t="shared" si="2"/>
        <v>5424.8201557968596</v>
      </c>
      <c r="O46" s="321">
        <f t="shared" si="3"/>
        <v>2498.0620172983367</v>
      </c>
      <c r="P46" s="322">
        <f t="shared" si="4"/>
        <v>0</v>
      </c>
    </row>
    <row r="47" spans="1:16">
      <c r="A47" s="42" t="s">
        <v>61</v>
      </c>
      <c r="B47" s="241">
        <v>4100.2775340829667</v>
      </c>
      <c r="C47" s="242">
        <v>446.44269479224272</v>
      </c>
      <c r="D47" s="243">
        <v>0.24729068230725898</v>
      </c>
      <c r="E47" s="211">
        <v>3527.8628189823462</v>
      </c>
      <c r="F47" s="212">
        <v>304.26598482392166</v>
      </c>
      <c r="G47" s="235">
        <v>0</v>
      </c>
      <c r="H47" s="268">
        <v>3090.0750117409029</v>
      </c>
      <c r="I47" s="242">
        <v>472.90544983704211</v>
      </c>
      <c r="J47" s="268">
        <v>0</v>
      </c>
      <c r="K47" s="350">
        <v>4653.9460358583819</v>
      </c>
      <c r="L47" s="212">
        <v>366.75651347761874</v>
      </c>
      <c r="M47" s="235">
        <v>0</v>
      </c>
      <c r="N47" s="320">
        <f t="shared" si="2"/>
        <v>15372.161400664598</v>
      </c>
      <c r="O47" s="321">
        <f t="shared" si="3"/>
        <v>1590.3706429308252</v>
      </c>
      <c r="P47" s="322">
        <f t="shared" si="4"/>
        <v>0.24729068230725898</v>
      </c>
    </row>
    <row r="48" spans="1:16">
      <c r="A48" s="42" t="s">
        <v>62</v>
      </c>
      <c r="B48" s="241">
        <v>0</v>
      </c>
      <c r="C48" s="242">
        <v>0</v>
      </c>
      <c r="D48" s="243">
        <v>0</v>
      </c>
      <c r="E48" s="211">
        <v>135.97257362520966</v>
      </c>
      <c r="F48" s="212">
        <v>0</v>
      </c>
      <c r="G48" s="235">
        <v>0</v>
      </c>
      <c r="H48" s="268">
        <v>108.90167364089719</v>
      </c>
      <c r="I48" s="242">
        <v>0</v>
      </c>
      <c r="J48" s="268">
        <v>0</v>
      </c>
      <c r="K48" s="350">
        <v>268.22600226264257</v>
      </c>
      <c r="L48" s="212">
        <v>0</v>
      </c>
      <c r="M48" s="235">
        <v>0</v>
      </c>
      <c r="N48" s="320">
        <f t="shared" si="2"/>
        <v>513.10024952874937</v>
      </c>
      <c r="O48" s="321">
        <f t="shared" si="3"/>
        <v>0</v>
      </c>
      <c r="P48" s="322">
        <f t="shared" si="4"/>
        <v>0</v>
      </c>
    </row>
    <row r="49" spans="1:16">
      <c r="A49" s="42" t="s">
        <v>63</v>
      </c>
      <c r="B49" s="241">
        <v>0</v>
      </c>
      <c r="C49" s="242">
        <v>0</v>
      </c>
      <c r="D49" s="243">
        <v>0</v>
      </c>
      <c r="E49" s="211">
        <v>0</v>
      </c>
      <c r="F49" s="212">
        <v>0</v>
      </c>
      <c r="G49" s="235">
        <v>0</v>
      </c>
      <c r="H49" s="268">
        <v>0</v>
      </c>
      <c r="I49" s="242">
        <v>0</v>
      </c>
      <c r="J49" s="268">
        <v>0</v>
      </c>
      <c r="K49" s="350">
        <v>0</v>
      </c>
      <c r="L49" s="212">
        <v>0</v>
      </c>
      <c r="M49" s="235">
        <v>0</v>
      </c>
      <c r="N49" s="320">
        <f t="shared" si="2"/>
        <v>0</v>
      </c>
      <c r="O49" s="321">
        <f t="shared" si="3"/>
        <v>0</v>
      </c>
      <c r="P49" s="322">
        <f t="shared" si="4"/>
        <v>0</v>
      </c>
    </row>
    <row r="50" spans="1:16">
      <c r="A50" s="42" t="s">
        <v>64</v>
      </c>
      <c r="B50" s="241">
        <v>0</v>
      </c>
      <c r="C50" s="242">
        <v>0</v>
      </c>
      <c r="D50" s="243">
        <v>0</v>
      </c>
      <c r="E50" s="211">
        <v>0</v>
      </c>
      <c r="F50" s="212">
        <v>0</v>
      </c>
      <c r="G50" s="235">
        <v>0</v>
      </c>
      <c r="H50" s="268">
        <v>0</v>
      </c>
      <c r="I50" s="242">
        <v>0</v>
      </c>
      <c r="J50" s="268">
        <v>0</v>
      </c>
      <c r="K50" s="350">
        <v>0</v>
      </c>
      <c r="L50" s="212">
        <v>0</v>
      </c>
      <c r="M50" s="235">
        <v>0</v>
      </c>
      <c r="N50" s="320">
        <f t="shared" si="2"/>
        <v>0</v>
      </c>
      <c r="O50" s="321">
        <f t="shared" si="3"/>
        <v>0</v>
      </c>
      <c r="P50" s="322">
        <f t="shared" si="4"/>
        <v>0</v>
      </c>
    </row>
    <row r="51" spans="1:16">
      <c r="A51" s="42" t="s">
        <v>65</v>
      </c>
      <c r="B51" s="241">
        <v>16.495905049431645</v>
      </c>
      <c r="C51" s="242">
        <v>3.5809501528137844</v>
      </c>
      <c r="D51" s="243">
        <v>0</v>
      </c>
      <c r="E51" s="211">
        <v>11.961042245926667</v>
      </c>
      <c r="F51" s="212">
        <v>3.7153402734706491</v>
      </c>
      <c r="G51" s="235">
        <v>0</v>
      </c>
      <c r="H51" s="268">
        <v>6.6140515840981475</v>
      </c>
      <c r="I51" s="242">
        <v>1.3908412965588466</v>
      </c>
      <c r="J51" s="268">
        <v>0</v>
      </c>
      <c r="K51" s="350">
        <v>2.8299087129706351</v>
      </c>
      <c r="L51" s="212">
        <v>0.62275996103432396</v>
      </c>
      <c r="M51" s="235">
        <v>0</v>
      </c>
      <c r="N51" s="320">
        <f t="shared" si="2"/>
        <v>37.900907592427096</v>
      </c>
      <c r="O51" s="321">
        <f t="shared" si="3"/>
        <v>9.3098916838776038</v>
      </c>
      <c r="P51" s="322">
        <f t="shared" si="4"/>
        <v>0</v>
      </c>
    </row>
    <row r="52" spans="1:16">
      <c r="A52" s="42" t="s">
        <v>66</v>
      </c>
      <c r="B52" s="241">
        <v>0</v>
      </c>
      <c r="C52" s="242">
        <v>0</v>
      </c>
      <c r="D52" s="243">
        <v>0</v>
      </c>
      <c r="E52" s="211">
        <v>658.95376262582317</v>
      </c>
      <c r="F52" s="212">
        <v>0</v>
      </c>
      <c r="G52" s="235">
        <v>0</v>
      </c>
      <c r="H52" s="268">
        <v>620.29672364763633</v>
      </c>
      <c r="I52" s="242">
        <v>3.8035925950481699</v>
      </c>
      <c r="J52" s="268">
        <v>0</v>
      </c>
      <c r="K52" s="350">
        <v>1051.591125009933</v>
      </c>
      <c r="L52" s="212">
        <v>0.77684080642714548</v>
      </c>
      <c r="M52" s="235">
        <v>0</v>
      </c>
      <c r="N52" s="320">
        <f t="shared" si="2"/>
        <v>2330.8416112833925</v>
      </c>
      <c r="O52" s="321">
        <f t="shared" si="3"/>
        <v>4.5804334014753154</v>
      </c>
      <c r="P52" s="322">
        <f t="shared" si="4"/>
        <v>0</v>
      </c>
    </row>
    <row r="53" spans="1:16">
      <c r="A53" s="42" t="s">
        <v>67</v>
      </c>
      <c r="B53" s="241">
        <v>0</v>
      </c>
      <c r="C53" s="242">
        <v>0</v>
      </c>
      <c r="D53" s="243">
        <v>0</v>
      </c>
      <c r="E53" s="211">
        <v>0</v>
      </c>
      <c r="F53" s="212">
        <v>0</v>
      </c>
      <c r="G53" s="235">
        <v>0</v>
      </c>
      <c r="H53" s="268">
        <v>0</v>
      </c>
      <c r="I53" s="242">
        <v>0</v>
      </c>
      <c r="J53" s="268">
        <v>0</v>
      </c>
      <c r="K53" s="350">
        <v>0</v>
      </c>
      <c r="L53" s="212">
        <v>0</v>
      </c>
      <c r="M53" s="235">
        <v>0</v>
      </c>
      <c r="N53" s="320">
        <f t="shared" si="2"/>
        <v>0</v>
      </c>
      <c r="O53" s="321">
        <f t="shared" si="3"/>
        <v>0</v>
      </c>
      <c r="P53" s="322">
        <f t="shared" si="4"/>
        <v>0</v>
      </c>
    </row>
    <row r="54" spans="1:16">
      <c r="A54" s="42" t="s">
        <v>349</v>
      </c>
      <c r="B54" s="241">
        <v>0</v>
      </c>
      <c r="C54" s="242">
        <v>0</v>
      </c>
      <c r="D54" s="243">
        <v>0</v>
      </c>
      <c r="E54" s="211">
        <v>0</v>
      </c>
      <c r="F54" s="212">
        <v>0</v>
      </c>
      <c r="G54" s="235">
        <v>0</v>
      </c>
      <c r="H54" s="268">
        <v>0</v>
      </c>
      <c r="I54" s="242">
        <v>0</v>
      </c>
      <c r="J54" s="268">
        <v>0</v>
      </c>
      <c r="K54" s="350">
        <v>0</v>
      </c>
      <c r="L54" s="212">
        <v>0</v>
      </c>
      <c r="M54" s="235">
        <v>0</v>
      </c>
      <c r="N54" s="320">
        <f t="shared" si="2"/>
        <v>0</v>
      </c>
      <c r="O54" s="321">
        <f t="shared" si="3"/>
        <v>0</v>
      </c>
      <c r="P54" s="322">
        <f t="shared" si="4"/>
        <v>0</v>
      </c>
    </row>
    <row r="55" spans="1:16">
      <c r="A55" s="42" t="s">
        <v>68</v>
      </c>
      <c r="B55" s="241">
        <v>2519.8403872518952</v>
      </c>
      <c r="C55" s="242">
        <v>215.00522411050844</v>
      </c>
      <c r="D55" s="243">
        <v>0</v>
      </c>
      <c r="E55" s="211">
        <v>14633.924193605264</v>
      </c>
      <c r="F55" s="212">
        <v>1739.5318969614357</v>
      </c>
      <c r="G55" s="235">
        <v>0</v>
      </c>
      <c r="H55" s="268">
        <v>5023.7046361244129</v>
      </c>
      <c r="I55" s="242">
        <v>470.14747457428933</v>
      </c>
      <c r="J55" s="268">
        <v>7.5531748913677706E-3</v>
      </c>
      <c r="K55" s="350">
        <v>2402.0888352010061</v>
      </c>
      <c r="L55" s="212">
        <v>174.72454201968827</v>
      </c>
      <c r="M55" s="235">
        <v>0</v>
      </c>
      <c r="N55" s="320">
        <f t="shared" si="2"/>
        <v>24579.558052182576</v>
      </c>
      <c r="O55" s="321">
        <f t="shared" si="3"/>
        <v>2599.4091376659217</v>
      </c>
      <c r="P55" s="322">
        <f t="shared" si="4"/>
        <v>7.5531748913677706E-3</v>
      </c>
    </row>
    <row r="56" spans="1:16">
      <c r="A56" s="42" t="s">
        <v>69</v>
      </c>
      <c r="B56" s="241">
        <v>0</v>
      </c>
      <c r="C56" s="242">
        <v>0</v>
      </c>
      <c r="D56" s="243">
        <v>0</v>
      </c>
      <c r="E56" s="211">
        <v>0</v>
      </c>
      <c r="F56" s="212">
        <v>0</v>
      </c>
      <c r="G56" s="235">
        <v>0</v>
      </c>
      <c r="H56" s="268">
        <v>0</v>
      </c>
      <c r="I56" s="242">
        <v>0</v>
      </c>
      <c r="J56" s="268">
        <v>0</v>
      </c>
      <c r="K56" s="350">
        <v>0</v>
      </c>
      <c r="L56" s="212">
        <v>0</v>
      </c>
      <c r="M56" s="235">
        <v>0</v>
      </c>
      <c r="N56" s="320">
        <f t="shared" si="2"/>
        <v>0</v>
      </c>
      <c r="O56" s="321">
        <f t="shared" si="3"/>
        <v>0</v>
      </c>
      <c r="P56" s="322">
        <f t="shared" si="4"/>
        <v>0</v>
      </c>
    </row>
    <row r="57" spans="1:16">
      <c r="A57" s="42" t="s">
        <v>70</v>
      </c>
      <c r="B57" s="241">
        <v>143.80064417750236</v>
      </c>
      <c r="C57" s="242">
        <v>0</v>
      </c>
      <c r="D57" s="243">
        <v>0</v>
      </c>
      <c r="E57" s="211">
        <v>203.87263381436472</v>
      </c>
      <c r="F57" s="212">
        <v>0</v>
      </c>
      <c r="G57" s="235">
        <v>0</v>
      </c>
      <c r="H57" s="268">
        <v>0</v>
      </c>
      <c r="I57" s="242">
        <v>0</v>
      </c>
      <c r="J57" s="268">
        <v>0</v>
      </c>
      <c r="K57" s="350">
        <v>0</v>
      </c>
      <c r="L57" s="212">
        <v>0</v>
      </c>
      <c r="M57" s="235">
        <v>0</v>
      </c>
      <c r="N57" s="320">
        <f t="shared" si="2"/>
        <v>347.67327799186705</v>
      </c>
      <c r="O57" s="321">
        <f t="shared" si="3"/>
        <v>0</v>
      </c>
      <c r="P57" s="322">
        <f t="shared" si="4"/>
        <v>0</v>
      </c>
    </row>
    <row r="58" spans="1:16">
      <c r="A58" s="42" t="s">
        <v>71</v>
      </c>
      <c r="B58" s="241">
        <v>0</v>
      </c>
      <c r="C58" s="242">
        <v>0</v>
      </c>
      <c r="D58" s="243">
        <v>0</v>
      </c>
      <c r="E58" s="211">
        <v>0</v>
      </c>
      <c r="F58" s="212">
        <v>0</v>
      </c>
      <c r="G58" s="235">
        <v>0</v>
      </c>
      <c r="H58" s="268">
        <v>0</v>
      </c>
      <c r="I58" s="242">
        <v>0</v>
      </c>
      <c r="J58" s="268">
        <v>0</v>
      </c>
      <c r="K58" s="350">
        <v>0</v>
      </c>
      <c r="L58" s="212">
        <v>0</v>
      </c>
      <c r="M58" s="235">
        <v>0</v>
      </c>
      <c r="N58" s="320">
        <f t="shared" si="2"/>
        <v>0</v>
      </c>
      <c r="O58" s="321">
        <f t="shared" si="3"/>
        <v>0</v>
      </c>
      <c r="P58" s="322">
        <f t="shared" si="4"/>
        <v>0</v>
      </c>
    </row>
    <row r="59" spans="1:16">
      <c r="A59" s="42" t="s">
        <v>72</v>
      </c>
      <c r="B59" s="241">
        <v>1302.1994377168796</v>
      </c>
      <c r="C59" s="242">
        <v>0</v>
      </c>
      <c r="D59" s="243">
        <v>0</v>
      </c>
      <c r="E59" s="211">
        <v>2291.8833305477924</v>
      </c>
      <c r="F59" s="212">
        <v>0</v>
      </c>
      <c r="G59" s="235">
        <v>0</v>
      </c>
      <c r="H59" s="268">
        <v>0</v>
      </c>
      <c r="I59" s="242">
        <v>0</v>
      </c>
      <c r="J59" s="268">
        <v>0</v>
      </c>
      <c r="K59" s="350">
        <v>0</v>
      </c>
      <c r="L59" s="212">
        <v>0</v>
      </c>
      <c r="M59" s="235">
        <v>0</v>
      </c>
      <c r="N59" s="320">
        <f t="shared" si="2"/>
        <v>3594.0827682646723</v>
      </c>
      <c r="O59" s="321">
        <f t="shared" si="3"/>
        <v>0</v>
      </c>
      <c r="P59" s="322">
        <f t="shared" si="4"/>
        <v>0</v>
      </c>
    </row>
    <row r="60" spans="1:16">
      <c r="A60" s="47" t="s">
        <v>73</v>
      </c>
      <c r="B60" s="241">
        <v>0</v>
      </c>
      <c r="C60" s="242">
        <v>0</v>
      </c>
      <c r="D60" s="243">
        <v>0</v>
      </c>
      <c r="E60" s="211">
        <v>0</v>
      </c>
      <c r="F60" s="212">
        <v>0</v>
      </c>
      <c r="G60" s="235">
        <v>0</v>
      </c>
      <c r="H60" s="268">
        <v>0</v>
      </c>
      <c r="I60" s="242">
        <v>0</v>
      </c>
      <c r="J60" s="268">
        <v>0</v>
      </c>
      <c r="K60" s="350">
        <v>0</v>
      </c>
      <c r="L60" s="212">
        <v>0</v>
      </c>
      <c r="M60" s="235">
        <v>0</v>
      </c>
      <c r="N60" s="320">
        <f t="shared" si="2"/>
        <v>0</v>
      </c>
      <c r="O60" s="321">
        <f t="shared" si="3"/>
        <v>0</v>
      </c>
      <c r="P60" s="322">
        <f t="shared" si="4"/>
        <v>0</v>
      </c>
    </row>
    <row r="61" spans="1:16">
      <c r="A61" s="42" t="s">
        <v>74</v>
      </c>
      <c r="B61" s="241">
        <v>0</v>
      </c>
      <c r="C61" s="242">
        <v>0</v>
      </c>
      <c r="D61" s="243">
        <v>0</v>
      </c>
      <c r="E61" s="211">
        <v>0</v>
      </c>
      <c r="F61" s="212">
        <v>0</v>
      </c>
      <c r="G61" s="235">
        <v>0</v>
      </c>
      <c r="H61" s="268">
        <v>0</v>
      </c>
      <c r="I61" s="242">
        <v>0</v>
      </c>
      <c r="J61" s="268">
        <v>0</v>
      </c>
      <c r="K61" s="350">
        <v>0</v>
      </c>
      <c r="L61" s="212">
        <v>0</v>
      </c>
      <c r="M61" s="235">
        <v>0</v>
      </c>
      <c r="N61" s="320">
        <f t="shared" si="2"/>
        <v>0</v>
      </c>
      <c r="O61" s="321">
        <f t="shared" si="3"/>
        <v>0</v>
      </c>
      <c r="P61" s="322">
        <f t="shared" si="4"/>
        <v>0</v>
      </c>
    </row>
    <row r="62" spans="1:16">
      <c r="A62" s="42" t="s">
        <v>75</v>
      </c>
      <c r="B62" s="241">
        <v>0</v>
      </c>
      <c r="C62" s="242">
        <v>0</v>
      </c>
      <c r="D62" s="243">
        <v>0</v>
      </c>
      <c r="E62" s="211">
        <v>238.51320698655786</v>
      </c>
      <c r="F62" s="212">
        <v>21.629414754044475</v>
      </c>
      <c r="G62" s="235">
        <v>0</v>
      </c>
      <c r="H62" s="268">
        <v>0</v>
      </c>
      <c r="I62" s="242">
        <v>0</v>
      </c>
      <c r="J62" s="268">
        <v>0</v>
      </c>
      <c r="K62" s="350">
        <v>0</v>
      </c>
      <c r="L62" s="212">
        <v>0</v>
      </c>
      <c r="M62" s="235">
        <v>0</v>
      </c>
      <c r="N62" s="320">
        <f t="shared" si="2"/>
        <v>238.51320698655786</v>
      </c>
      <c r="O62" s="321">
        <f t="shared" si="3"/>
        <v>21.629414754044475</v>
      </c>
      <c r="P62" s="322">
        <f t="shared" si="4"/>
        <v>0</v>
      </c>
    </row>
    <row r="63" spans="1:16">
      <c r="A63" s="42" t="s">
        <v>76</v>
      </c>
      <c r="B63" s="241">
        <v>0</v>
      </c>
      <c r="C63" s="242">
        <v>0</v>
      </c>
      <c r="D63" s="243">
        <v>0</v>
      </c>
      <c r="E63" s="211">
        <v>0</v>
      </c>
      <c r="F63" s="212">
        <v>0</v>
      </c>
      <c r="G63" s="235">
        <v>0</v>
      </c>
      <c r="H63" s="268">
        <v>0</v>
      </c>
      <c r="I63" s="242">
        <v>0</v>
      </c>
      <c r="J63" s="268">
        <v>0</v>
      </c>
      <c r="K63" s="350">
        <v>0</v>
      </c>
      <c r="L63" s="212">
        <v>0</v>
      </c>
      <c r="M63" s="235">
        <v>0</v>
      </c>
      <c r="N63" s="320">
        <f t="shared" si="2"/>
        <v>0</v>
      </c>
      <c r="O63" s="321">
        <f t="shared" si="3"/>
        <v>0</v>
      </c>
      <c r="P63" s="322">
        <f t="shared" si="4"/>
        <v>0</v>
      </c>
    </row>
    <row r="64" spans="1:16">
      <c r="A64" s="42" t="s">
        <v>77</v>
      </c>
      <c r="B64" s="241">
        <v>0</v>
      </c>
      <c r="C64" s="242">
        <v>0</v>
      </c>
      <c r="D64" s="243">
        <v>0</v>
      </c>
      <c r="E64" s="211">
        <v>9.3121486662867223</v>
      </c>
      <c r="F64" s="212">
        <v>0</v>
      </c>
      <c r="G64" s="235">
        <v>0</v>
      </c>
      <c r="H64" s="268">
        <v>0</v>
      </c>
      <c r="I64" s="242">
        <v>0</v>
      </c>
      <c r="J64" s="268">
        <v>0</v>
      </c>
      <c r="K64" s="350">
        <v>0</v>
      </c>
      <c r="L64" s="212">
        <v>0</v>
      </c>
      <c r="M64" s="235">
        <v>0</v>
      </c>
      <c r="N64" s="320">
        <f t="shared" si="2"/>
        <v>9.3121486662867223</v>
      </c>
      <c r="O64" s="321">
        <f t="shared" si="3"/>
        <v>0</v>
      </c>
      <c r="P64" s="322">
        <f t="shared" si="4"/>
        <v>0</v>
      </c>
    </row>
    <row r="65" spans="1:16">
      <c r="A65" s="42" t="s">
        <v>78</v>
      </c>
      <c r="B65" s="241">
        <v>32678.628155629536</v>
      </c>
      <c r="C65" s="242">
        <v>3369.4400363627515</v>
      </c>
      <c r="D65" s="243">
        <v>0</v>
      </c>
      <c r="E65" s="211">
        <v>71685.388836621307</v>
      </c>
      <c r="F65" s="212">
        <v>7097.5107194447146</v>
      </c>
      <c r="G65" s="235">
        <v>43.22013990719455</v>
      </c>
      <c r="H65" s="268">
        <v>71727.91853140996</v>
      </c>
      <c r="I65" s="242">
        <v>5993.4168321304842</v>
      </c>
      <c r="J65" s="268">
        <v>22.040301295152958</v>
      </c>
      <c r="K65" s="350">
        <v>56577.173949741744</v>
      </c>
      <c r="L65" s="212">
        <v>5790.1444938817895</v>
      </c>
      <c r="M65" s="235">
        <v>0</v>
      </c>
      <c r="N65" s="320">
        <f t="shared" si="2"/>
        <v>232669.10947340255</v>
      </c>
      <c r="O65" s="321">
        <f t="shared" si="3"/>
        <v>22250.512081819739</v>
      </c>
      <c r="P65" s="322">
        <f t="shared" si="4"/>
        <v>65.260441202347508</v>
      </c>
    </row>
    <row r="66" spans="1:16">
      <c r="A66" s="42" t="s">
        <v>79</v>
      </c>
      <c r="B66" s="241">
        <v>0</v>
      </c>
      <c r="C66" s="242">
        <v>0</v>
      </c>
      <c r="D66" s="243">
        <v>0</v>
      </c>
      <c r="E66" s="211">
        <v>0</v>
      </c>
      <c r="F66" s="212">
        <v>0</v>
      </c>
      <c r="G66" s="235">
        <v>0</v>
      </c>
      <c r="H66" s="268">
        <v>0</v>
      </c>
      <c r="I66" s="242">
        <v>0</v>
      </c>
      <c r="J66" s="268">
        <v>0</v>
      </c>
      <c r="K66" s="350">
        <v>0</v>
      </c>
      <c r="L66" s="212">
        <v>0</v>
      </c>
      <c r="M66" s="235">
        <v>0</v>
      </c>
      <c r="N66" s="320">
        <f t="shared" si="2"/>
        <v>0</v>
      </c>
      <c r="O66" s="321">
        <f t="shared" si="3"/>
        <v>0</v>
      </c>
      <c r="P66" s="322">
        <f t="shared" si="4"/>
        <v>0</v>
      </c>
    </row>
    <row r="67" spans="1:16">
      <c r="A67" s="42" t="s">
        <v>80</v>
      </c>
      <c r="B67" s="241">
        <v>0</v>
      </c>
      <c r="C67" s="242">
        <v>0</v>
      </c>
      <c r="D67" s="243">
        <v>0</v>
      </c>
      <c r="E67" s="211">
        <v>0</v>
      </c>
      <c r="F67" s="212">
        <v>0</v>
      </c>
      <c r="G67" s="235">
        <v>0</v>
      </c>
      <c r="H67" s="268">
        <v>0</v>
      </c>
      <c r="I67" s="242">
        <v>0</v>
      </c>
      <c r="J67" s="268">
        <v>0</v>
      </c>
      <c r="K67" s="350">
        <v>0</v>
      </c>
      <c r="L67" s="212">
        <v>0</v>
      </c>
      <c r="M67" s="235">
        <v>0</v>
      </c>
      <c r="N67" s="320">
        <f t="shared" si="2"/>
        <v>0</v>
      </c>
      <c r="O67" s="321">
        <f t="shared" si="3"/>
        <v>0</v>
      </c>
      <c r="P67" s="322">
        <f t="shared" si="4"/>
        <v>0</v>
      </c>
    </row>
    <row r="68" spans="1:16">
      <c r="A68" s="42" t="s">
        <v>81</v>
      </c>
      <c r="B68" s="241">
        <v>0</v>
      </c>
      <c r="C68" s="242">
        <v>0</v>
      </c>
      <c r="D68" s="243">
        <v>0</v>
      </c>
      <c r="E68" s="211">
        <v>0</v>
      </c>
      <c r="F68" s="212">
        <v>0</v>
      </c>
      <c r="G68" s="235">
        <v>0</v>
      </c>
      <c r="H68" s="268">
        <v>0</v>
      </c>
      <c r="I68" s="242">
        <v>0</v>
      </c>
      <c r="J68" s="268">
        <v>0</v>
      </c>
      <c r="K68" s="350">
        <v>0</v>
      </c>
      <c r="L68" s="212">
        <v>0</v>
      </c>
      <c r="M68" s="235">
        <v>0</v>
      </c>
      <c r="N68" s="320">
        <f t="shared" si="2"/>
        <v>0</v>
      </c>
      <c r="O68" s="321">
        <f t="shared" si="3"/>
        <v>0</v>
      </c>
      <c r="P68" s="322">
        <f t="shared" si="4"/>
        <v>0</v>
      </c>
    </row>
    <row r="69" spans="1:16">
      <c r="A69" s="42" t="s">
        <v>82</v>
      </c>
      <c r="B69" s="241">
        <v>0</v>
      </c>
      <c r="C69" s="242">
        <v>0</v>
      </c>
      <c r="D69" s="243">
        <v>0</v>
      </c>
      <c r="E69" s="211">
        <v>1064.671014527868</v>
      </c>
      <c r="F69" s="212">
        <v>0</v>
      </c>
      <c r="G69" s="235">
        <v>2.8935671911765182</v>
      </c>
      <c r="H69" s="268">
        <v>1975.3011373956754</v>
      </c>
      <c r="I69" s="242">
        <v>38.690555648749843</v>
      </c>
      <c r="J69" s="268">
        <v>0</v>
      </c>
      <c r="K69" s="350">
        <v>1859.1562169024139</v>
      </c>
      <c r="L69" s="212">
        <v>91.800132453359709</v>
      </c>
      <c r="M69" s="235">
        <v>0</v>
      </c>
      <c r="N69" s="320">
        <f t="shared" si="2"/>
        <v>4899.1283688259573</v>
      </c>
      <c r="O69" s="321">
        <f t="shared" si="3"/>
        <v>130.49068810210954</v>
      </c>
      <c r="P69" s="322">
        <f t="shared" si="4"/>
        <v>2.8935671911765182</v>
      </c>
    </row>
    <row r="70" spans="1:16">
      <c r="A70" s="42" t="s">
        <v>83</v>
      </c>
      <c r="B70" s="241">
        <v>0</v>
      </c>
      <c r="C70" s="242">
        <v>0</v>
      </c>
      <c r="D70" s="243">
        <v>0</v>
      </c>
      <c r="E70" s="211">
        <v>0</v>
      </c>
      <c r="F70" s="212">
        <v>0</v>
      </c>
      <c r="G70" s="235">
        <v>0</v>
      </c>
      <c r="H70" s="268">
        <v>0</v>
      </c>
      <c r="I70" s="242">
        <v>0</v>
      </c>
      <c r="J70" s="268">
        <v>0</v>
      </c>
      <c r="K70" s="350">
        <v>0</v>
      </c>
      <c r="L70" s="212">
        <v>0</v>
      </c>
      <c r="M70" s="235">
        <v>0</v>
      </c>
      <c r="N70" s="320">
        <f t="shared" si="2"/>
        <v>0</v>
      </c>
      <c r="O70" s="321">
        <f t="shared" si="3"/>
        <v>0</v>
      </c>
      <c r="P70" s="322">
        <f t="shared" si="4"/>
        <v>0</v>
      </c>
    </row>
    <row r="71" spans="1:16">
      <c r="A71" s="42" t="s">
        <v>84</v>
      </c>
      <c r="B71" s="241">
        <v>0</v>
      </c>
      <c r="C71" s="242">
        <v>0</v>
      </c>
      <c r="D71" s="243">
        <v>0</v>
      </c>
      <c r="E71" s="211">
        <v>0</v>
      </c>
      <c r="F71" s="212">
        <v>0</v>
      </c>
      <c r="G71" s="235">
        <v>0</v>
      </c>
      <c r="H71" s="268">
        <v>0</v>
      </c>
      <c r="I71" s="242">
        <v>0</v>
      </c>
      <c r="J71" s="268">
        <v>0</v>
      </c>
      <c r="K71" s="350">
        <v>0</v>
      </c>
      <c r="L71" s="212">
        <v>0</v>
      </c>
      <c r="M71" s="235">
        <v>0</v>
      </c>
      <c r="N71" s="320">
        <f t="shared" si="2"/>
        <v>0</v>
      </c>
      <c r="O71" s="321">
        <f t="shared" si="3"/>
        <v>0</v>
      </c>
      <c r="P71" s="322">
        <f t="shared" si="4"/>
        <v>0</v>
      </c>
    </row>
    <row r="72" spans="1:16">
      <c r="A72" s="42" t="s">
        <v>85</v>
      </c>
      <c r="B72" s="241">
        <v>13.296905765853159</v>
      </c>
      <c r="C72" s="242">
        <v>2.7006627117647505E-2</v>
      </c>
      <c r="D72" s="243">
        <v>0</v>
      </c>
      <c r="E72" s="211">
        <v>80.08820737365285</v>
      </c>
      <c r="F72" s="212">
        <v>0</v>
      </c>
      <c r="G72" s="235">
        <v>0</v>
      </c>
      <c r="H72" s="268">
        <v>46.414171292901891</v>
      </c>
      <c r="I72" s="242">
        <v>7.7422212811913038</v>
      </c>
      <c r="J72" s="268">
        <v>0</v>
      </c>
      <c r="K72" s="350">
        <v>61.139894817160766</v>
      </c>
      <c r="L72" s="212">
        <v>24.900110202470998</v>
      </c>
      <c r="M72" s="235">
        <v>0</v>
      </c>
      <c r="N72" s="320">
        <f t="shared" si="2"/>
        <v>200.93917924956867</v>
      </c>
      <c r="O72" s="321">
        <f t="shared" si="3"/>
        <v>32.669338110779947</v>
      </c>
      <c r="P72" s="322">
        <f t="shared" si="4"/>
        <v>0</v>
      </c>
    </row>
    <row r="73" spans="1:16">
      <c r="A73" s="42" t="s">
        <v>86</v>
      </c>
      <c r="B73" s="241">
        <v>0</v>
      </c>
      <c r="C73" s="242">
        <v>0</v>
      </c>
      <c r="D73" s="243">
        <v>0</v>
      </c>
      <c r="E73" s="211">
        <v>0</v>
      </c>
      <c r="F73" s="212">
        <v>0</v>
      </c>
      <c r="G73" s="235">
        <v>0</v>
      </c>
      <c r="H73" s="268">
        <v>0</v>
      </c>
      <c r="I73" s="242">
        <v>0</v>
      </c>
      <c r="J73" s="268">
        <v>0</v>
      </c>
      <c r="K73" s="350">
        <v>0</v>
      </c>
      <c r="L73" s="212">
        <v>0</v>
      </c>
      <c r="M73" s="235">
        <v>0</v>
      </c>
      <c r="N73" s="320">
        <f t="shared" si="2"/>
        <v>0</v>
      </c>
      <c r="O73" s="321">
        <f t="shared" si="3"/>
        <v>0</v>
      </c>
      <c r="P73" s="322">
        <f t="shared" si="4"/>
        <v>0</v>
      </c>
    </row>
    <row r="74" spans="1:16">
      <c r="A74" s="42" t="s">
        <v>87</v>
      </c>
      <c r="B74" s="241">
        <v>0</v>
      </c>
      <c r="C74" s="242">
        <v>0</v>
      </c>
      <c r="D74" s="243">
        <v>0</v>
      </c>
      <c r="E74" s="211">
        <v>120.6218335051212</v>
      </c>
      <c r="F74" s="212">
        <v>0</v>
      </c>
      <c r="G74" s="235">
        <v>0</v>
      </c>
      <c r="H74" s="268">
        <v>0</v>
      </c>
      <c r="I74" s="242">
        <v>0</v>
      </c>
      <c r="J74" s="268">
        <v>0</v>
      </c>
      <c r="K74" s="350">
        <v>0</v>
      </c>
      <c r="L74" s="212">
        <v>0</v>
      </c>
      <c r="M74" s="235">
        <v>0</v>
      </c>
      <c r="N74" s="320">
        <f t="shared" si="2"/>
        <v>120.6218335051212</v>
      </c>
      <c r="O74" s="321">
        <f t="shared" si="3"/>
        <v>0</v>
      </c>
      <c r="P74" s="322">
        <f t="shared" si="4"/>
        <v>0</v>
      </c>
    </row>
    <row r="75" spans="1:16">
      <c r="A75" s="42" t="s">
        <v>350</v>
      </c>
      <c r="B75" s="241">
        <v>0</v>
      </c>
      <c r="C75" s="242">
        <v>0</v>
      </c>
      <c r="D75" s="243">
        <v>0</v>
      </c>
      <c r="E75" s="211">
        <v>0</v>
      </c>
      <c r="F75" s="212">
        <v>0</v>
      </c>
      <c r="G75" s="235">
        <v>0</v>
      </c>
      <c r="H75" s="268">
        <v>0</v>
      </c>
      <c r="I75" s="242">
        <v>0</v>
      </c>
      <c r="J75" s="268">
        <v>0</v>
      </c>
      <c r="K75" s="350">
        <v>0</v>
      </c>
      <c r="L75" s="212">
        <v>0</v>
      </c>
      <c r="M75" s="235">
        <v>0</v>
      </c>
      <c r="N75" s="320">
        <f t="shared" si="2"/>
        <v>0</v>
      </c>
      <c r="O75" s="321">
        <f t="shared" si="3"/>
        <v>0</v>
      </c>
      <c r="P75" s="322">
        <f t="shared" si="4"/>
        <v>0</v>
      </c>
    </row>
    <row r="76" spans="1:16">
      <c r="A76" s="42" t="s">
        <v>319</v>
      </c>
      <c r="B76" s="241">
        <v>0</v>
      </c>
      <c r="C76" s="242">
        <v>0</v>
      </c>
      <c r="D76" s="243">
        <v>0</v>
      </c>
      <c r="E76" s="211">
        <v>0</v>
      </c>
      <c r="F76" s="212">
        <v>0</v>
      </c>
      <c r="G76" s="235">
        <v>0</v>
      </c>
      <c r="H76" s="268">
        <v>0</v>
      </c>
      <c r="I76" s="242">
        <v>0</v>
      </c>
      <c r="J76" s="268">
        <v>0</v>
      </c>
      <c r="K76" s="350">
        <v>0</v>
      </c>
      <c r="L76" s="212">
        <v>0</v>
      </c>
      <c r="M76" s="235">
        <v>0</v>
      </c>
      <c r="N76" s="320">
        <f t="shared" si="2"/>
        <v>0</v>
      </c>
      <c r="O76" s="321">
        <f t="shared" si="3"/>
        <v>0</v>
      </c>
      <c r="P76" s="322">
        <f t="shared" si="4"/>
        <v>0</v>
      </c>
    </row>
    <row r="77" spans="1:16">
      <c r="A77" s="42" t="s">
        <v>88</v>
      </c>
      <c r="B77" s="241">
        <v>0</v>
      </c>
      <c r="C77" s="242">
        <v>0</v>
      </c>
      <c r="D77" s="243">
        <v>0</v>
      </c>
      <c r="E77" s="211">
        <v>0</v>
      </c>
      <c r="F77" s="212">
        <v>0</v>
      </c>
      <c r="G77" s="235">
        <v>0</v>
      </c>
      <c r="H77" s="268">
        <v>0</v>
      </c>
      <c r="I77" s="242">
        <v>0</v>
      </c>
      <c r="J77" s="268">
        <v>0</v>
      </c>
      <c r="K77" s="350">
        <v>0</v>
      </c>
      <c r="L77" s="212">
        <v>0</v>
      </c>
      <c r="M77" s="235">
        <v>0</v>
      </c>
      <c r="N77" s="320">
        <f t="shared" si="2"/>
        <v>0</v>
      </c>
      <c r="O77" s="321">
        <f t="shared" si="3"/>
        <v>0</v>
      </c>
      <c r="P77" s="322">
        <f t="shared" si="4"/>
        <v>0</v>
      </c>
    </row>
    <row r="78" spans="1:16">
      <c r="A78" s="42" t="s">
        <v>354</v>
      </c>
      <c r="B78" s="241">
        <v>0</v>
      </c>
      <c r="C78" s="242">
        <v>0</v>
      </c>
      <c r="D78" s="243">
        <v>0</v>
      </c>
      <c r="E78" s="211">
        <v>0</v>
      </c>
      <c r="F78" s="212">
        <v>0</v>
      </c>
      <c r="G78" s="235">
        <v>0</v>
      </c>
      <c r="H78" s="268">
        <v>0</v>
      </c>
      <c r="I78" s="242">
        <v>0</v>
      </c>
      <c r="J78" s="268">
        <v>0</v>
      </c>
      <c r="K78" s="350">
        <v>0</v>
      </c>
      <c r="L78" s="212">
        <v>0</v>
      </c>
      <c r="M78" s="235">
        <v>0</v>
      </c>
      <c r="N78" s="320">
        <f t="shared" si="2"/>
        <v>0</v>
      </c>
      <c r="O78" s="321">
        <f t="shared" si="3"/>
        <v>0</v>
      </c>
      <c r="P78" s="322">
        <f t="shared" si="4"/>
        <v>0</v>
      </c>
    </row>
    <row r="79" spans="1:16">
      <c r="A79" s="42" t="s">
        <v>89</v>
      </c>
      <c r="B79" s="241">
        <v>0</v>
      </c>
      <c r="C79" s="242">
        <v>0</v>
      </c>
      <c r="D79" s="243">
        <v>0</v>
      </c>
      <c r="E79" s="211">
        <v>289.84407101716681</v>
      </c>
      <c r="F79" s="212">
        <v>0</v>
      </c>
      <c r="G79" s="235">
        <v>0</v>
      </c>
      <c r="H79" s="268">
        <v>99.500390901637076</v>
      </c>
      <c r="I79" s="242">
        <v>0</v>
      </c>
      <c r="J79" s="268">
        <v>0</v>
      </c>
      <c r="K79" s="350">
        <v>597.98926507791566</v>
      </c>
      <c r="L79" s="212">
        <v>0</v>
      </c>
      <c r="M79" s="235">
        <v>0</v>
      </c>
      <c r="N79" s="320">
        <f t="shared" si="2"/>
        <v>987.33372699671952</v>
      </c>
      <c r="O79" s="321">
        <f t="shared" si="3"/>
        <v>0</v>
      </c>
      <c r="P79" s="322">
        <f t="shared" si="4"/>
        <v>0</v>
      </c>
    </row>
    <row r="80" spans="1:16">
      <c r="A80" s="42" t="s">
        <v>90</v>
      </c>
      <c r="B80" s="241">
        <v>0</v>
      </c>
      <c r="C80" s="242">
        <v>0</v>
      </c>
      <c r="D80" s="243">
        <v>0</v>
      </c>
      <c r="E80" s="211">
        <v>347.29899842351386</v>
      </c>
      <c r="F80" s="212">
        <v>0</v>
      </c>
      <c r="G80" s="235">
        <v>0</v>
      </c>
      <c r="H80" s="268">
        <v>251.34124394926542</v>
      </c>
      <c r="I80" s="242">
        <v>0</v>
      </c>
      <c r="J80" s="268">
        <v>0</v>
      </c>
      <c r="K80" s="350">
        <v>296.9452981604046</v>
      </c>
      <c r="L80" s="212">
        <v>0</v>
      </c>
      <c r="M80" s="235">
        <v>0</v>
      </c>
      <c r="N80" s="320">
        <f t="shared" si="2"/>
        <v>895.58554053318392</v>
      </c>
      <c r="O80" s="321">
        <f t="shared" si="3"/>
        <v>0</v>
      </c>
      <c r="P80" s="322">
        <f t="shared" si="4"/>
        <v>0</v>
      </c>
    </row>
    <row r="81" spans="1:16">
      <c r="A81" s="42" t="s">
        <v>91</v>
      </c>
      <c r="B81" s="241">
        <v>0</v>
      </c>
      <c r="C81" s="242">
        <v>0</v>
      </c>
      <c r="D81" s="243">
        <v>0</v>
      </c>
      <c r="E81" s="211">
        <v>0</v>
      </c>
      <c r="F81" s="212">
        <v>0</v>
      </c>
      <c r="G81" s="235">
        <v>0</v>
      </c>
      <c r="H81" s="268">
        <v>0</v>
      </c>
      <c r="I81" s="242">
        <v>0</v>
      </c>
      <c r="J81" s="268">
        <v>0</v>
      </c>
      <c r="K81" s="350">
        <v>0</v>
      </c>
      <c r="L81" s="212">
        <v>0</v>
      </c>
      <c r="M81" s="235">
        <v>0</v>
      </c>
      <c r="N81" s="320">
        <f t="shared" si="2"/>
        <v>0</v>
      </c>
      <c r="O81" s="321">
        <f t="shared" si="3"/>
        <v>0</v>
      </c>
      <c r="P81" s="322">
        <f t="shared" si="4"/>
        <v>0</v>
      </c>
    </row>
    <row r="82" spans="1:16">
      <c r="A82" s="42" t="s">
        <v>92</v>
      </c>
      <c r="B82" s="241">
        <v>0</v>
      </c>
      <c r="C82" s="242">
        <v>0</v>
      </c>
      <c r="D82" s="243">
        <v>0</v>
      </c>
      <c r="E82" s="211">
        <v>0</v>
      </c>
      <c r="F82" s="212">
        <v>0</v>
      </c>
      <c r="G82" s="235">
        <v>0</v>
      </c>
      <c r="H82" s="268">
        <v>0</v>
      </c>
      <c r="I82" s="242">
        <v>0</v>
      </c>
      <c r="J82" s="268">
        <v>0</v>
      </c>
      <c r="K82" s="350">
        <v>0</v>
      </c>
      <c r="L82" s="212">
        <v>0</v>
      </c>
      <c r="M82" s="235">
        <v>0</v>
      </c>
      <c r="N82" s="320">
        <f t="shared" si="2"/>
        <v>0</v>
      </c>
      <c r="O82" s="321">
        <f t="shared" si="3"/>
        <v>0</v>
      </c>
      <c r="P82" s="322">
        <f t="shared" si="4"/>
        <v>0</v>
      </c>
    </row>
    <row r="83" spans="1:16">
      <c r="A83" s="42" t="s">
        <v>341</v>
      </c>
      <c r="B83" s="241">
        <v>0</v>
      </c>
      <c r="C83" s="242">
        <v>0</v>
      </c>
      <c r="D83" s="243">
        <v>0</v>
      </c>
      <c r="E83" s="211">
        <v>0</v>
      </c>
      <c r="F83" s="212">
        <v>0</v>
      </c>
      <c r="G83" s="235">
        <v>0</v>
      </c>
      <c r="H83" s="268">
        <v>0</v>
      </c>
      <c r="I83" s="242">
        <v>0</v>
      </c>
      <c r="J83" s="268">
        <v>0</v>
      </c>
      <c r="K83" s="350">
        <v>0</v>
      </c>
      <c r="L83" s="212">
        <v>0</v>
      </c>
      <c r="M83" s="235">
        <v>0</v>
      </c>
      <c r="N83" s="320">
        <f t="shared" si="2"/>
        <v>0</v>
      </c>
      <c r="O83" s="321">
        <f t="shared" si="3"/>
        <v>0</v>
      </c>
      <c r="P83" s="322">
        <f t="shared" si="4"/>
        <v>0</v>
      </c>
    </row>
    <row r="84" spans="1:16">
      <c r="A84" s="42" t="s">
        <v>93</v>
      </c>
      <c r="B84" s="241">
        <v>0</v>
      </c>
      <c r="C84" s="242">
        <v>0</v>
      </c>
      <c r="D84" s="243">
        <v>0</v>
      </c>
      <c r="E84" s="211">
        <v>0</v>
      </c>
      <c r="F84" s="212">
        <v>0</v>
      </c>
      <c r="G84" s="235">
        <v>0</v>
      </c>
      <c r="H84" s="268">
        <v>2.1454193185245454</v>
      </c>
      <c r="I84" s="242">
        <v>0</v>
      </c>
      <c r="J84" s="268">
        <v>0</v>
      </c>
      <c r="K84" s="350">
        <v>0</v>
      </c>
      <c r="L84" s="212">
        <v>0</v>
      </c>
      <c r="M84" s="235">
        <v>0</v>
      </c>
      <c r="N84" s="320">
        <f t="shared" si="2"/>
        <v>2.1454193185245454</v>
      </c>
      <c r="O84" s="321">
        <f t="shared" si="3"/>
        <v>0</v>
      </c>
      <c r="P84" s="322">
        <f t="shared" si="4"/>
        <v>0</v>
      </c>
    </row>
    <row r="85" spans="1:16">
      <c r="A85" s="42" t="s">
        <v>94</v>
      </c>
      <c r="B85" s="241">
        <v>0</v>
      </c>
      <c r="C85" s="242">
        <v>0</v>
      </c>
      <c r="D85" s="243">
        <v>0</v>
      </c>
      <c r="E85" s="211">
        <v>0</v>
      </c>
      <c r="F85" s="212">
        <v>0</v>
      </c>
      <c r="G85" s="235">
        <v>0</v>
      </c>
      <c r="H85" s="268">
        <v>9.6948290295315154</v>
      </c>
      <c r="I85" s="242">
        <v>0</v>
      </c>
      <c r="J85" s="268">
        <v>0</v>
      </c>
      <c r="K85" s="350">
        <v>0</v>
      </c>
      <c r="L85" s="212">
        <v>0</v>
      </c>
      <c r="M85" s="235">
        <v>0</v>
      </c>
      <c r="N85" s="320">
        <f t="shared" si="2"/>
        <v>9.6948290295315154</v>
      </c>
      <c r="O85" s="321">
        <f t="shared" si="3"/>
        <v>0</v>
      </c>
      <c r="P85" s="322">
        <f t="shared" si="4"/>
        <v>0</v>
      </c>
    </row>
    <row r="86" spans="1:16">
      <c r="A86" s="42" t="s">
        <v>95</v>
      </c>
      <c r="B86" s="241">
        <v>0</v>
      </c>
      <c r="C86" s="242">
        <v>0</v>
      </c>
      <c r="D86" s="243">
        <v>0</v>
      </c>
      <c r="E86" s="211">
        <v>0</v>
      </c>
      <c r="F86" s="212">
        <v>0</v>
      </c>
      <c r="G86" s="235">
        <v>0</v>
      </c>
      <c r="H86" s="268">
        <v>0</v>
      </c>
      <c r="I86" s="242">
        <v>0</v>
      </c>
      <c r="J86" s="268">
        <v>0</v>
      </c>
      <c r="K86" s="350">
        <v>0</v>
      </c>
      <c r="L86" s="212">
        <v>0</v>
      </c>
      <c r="M86" s="235">
        <v>0</v>
      </c>
      <c r="N86" s="320">
        <f t="shared" si="2"/>
        <v>0</v>
      </c>
      <c r="O86" s="321">
        <f t="shared" si="3"/>
        <v>0</v>
      </c>
      <c r="P86" s="322">
        <f t="shared" si="4"/>
        <v>0</v>
      </c>
    </row>
    <row r="87" spans="1:16">
      <c r="A87" s="42" t="s">
        <v>320</v>
      </c>
      <c r="B87" s="241">
        <v>0</v>
      </c>
      <c r="C87" s="242">
        <v>0</v>
      </c>
      <c r="D87" s="243">
        <v>0</v>
      </c>
      <c r="E87" s="211">
        <v>0</v>
      </c>
      <c r="F87" s="212">
        <v>0</v>
      </c>
      <c r="G87" s="235">
        <v>0</v>
      </c>
      <c r="H87" s="268">
        <v>0</v>
      </c>
      <c r="I87" s="242">
        <v>0</v>
      </c>
      <c r="J87" s="268">
        <v>0</v>
      </c>
      <c r="K87" s="350">
        <v>0</v>
      </c>
      <c r="L87" s="212">
        <v>0</v>
      </c>
      <c r="M87" s="235">
        <v>0</v>
      </c>
      <c r="N87" s="320">
        <f t="shared" si="2"/>
        <v>0</v>
      </c>
      <c r="O87" s="321">
        <f t="shared" si="3"/>
        <v>0</v>
      </c>
      <c r="P87" s="322">
        <f t="shared" si="4"/>
        <v>0</v>
      </c>
    </row>
    <row r="88" spans="1:16">
      <c r="A88" s="42" t="s">
        <v>96</v>
      </c>
      <c r="B88" s="241">
        <v>0</v>
      </c>
      <c r="C88" s="242">
        <v>0</v>
      </c>
      <c r="D88" s="243">
        <v>0</v>
      </c>
      <c r="E88" s="211">
        <v>0</v>
      </c>
      <c r="F88" s="212">
        <v>0</v>
      </c>
      <c r="G88" s="235">
        <v>0</v>
      </c>
      <c r="H88" s="268">
        <v>0</v>
      </c>
      <c r="I88" s="242">
        <v>0</v>
      </c>
      <c r="J88" s="268">
        <v>0</v>
      </c>
      <c r="K88" s="350">
        <v>0</v>
      </c>
      <c r="L88" s="212">
        <v>0</v>
      </c>
      <c r="M88" s="235">
        <v>0</v>
      </c>
      <c r="N88" s="320">
        <f t="shared" si="2"/>
        <v>0</v>
      </c>
      <c r="O88" s="321">
        <f t="shared" si="3"/>
        <v>0</v>
      </c>
      <c r="P88" s="322">
        <f t="shared" si="4"/>
        <v>0</v>
      </c>
    </row>
    <row r="89" spans="1:16">
      <c r="A89" s="47" t="s">
        <v>97</v>
      </c>
      <c r="B89" s="241">
        <v>0</v>
      </c>
      <c r="C89" s="242">
        <v>0</v>
      </c>
      <c r="D89" s="243">
        <v>0</v>
      </c>
      <c r="E89" s="211">
        <v>0</v>
      </c>
      <c r="F89" s="212">
        <v>0</v>
      </c>
      <c r="G89" s="235">
        <v>0</v>
      </c>
      <c r="H89" s="268">
        <v>0</v>
      </c>
      <c r="I89" s="242">
        <v>0</v>
      </c>
      <c r="J89" s="268">
        <v>0</v>
      </c>
      <c r="K89" s="350">
        <v>0</v>
      </c>
      <c r="L89" s="212">
        <v>0</v>
      </c>
      <c r="M89" s="235">
        <v>0</v>
      </c>
      <c r="N89" s="320">
        <f t="shared" si="2"/>
        <v>0</v>
      </c>
      <c r="O89" s="321">
        <f t="shared" si="3"/>
        <v>0</v>
      </c>
      <c r="P89" s="322">
        <f t="shared" si="4"/>
        <v>0</v>
      </c>
    </row>
    <row r="90" spans="1:16">
      <c r="A90" s="42" t="s">
        <v>98</v>
      </c>
      <c r="B90" s="241">
        <v>160.38373607158925</v>
      </c>
      <c r="C90" s="242">
        <v>0</v>
      </c>
      <c r="D90" s="243">
        <v>0</v>
      </c>
      <c r="E90" s="211">
        <v>321.48776113672278</v>
      </c>
      <c r="F90" s="212">
        <v>1.6933798217696359</v>
      </c>
      <c r="G90" s="235">
        <v>20.496576768549552</v>
      </c>
      <c r="H90" s="268">
        <v>4.5918853676190956</v>
      </c>
      <c r="I90" s="242">
        <v>0</v>
      </c>
      <c r="J90" s="268">
        <v>43.859662659963469</v>
      </c>
      <c r="K90" s="350">
        <v>0</v>
      </c>
      <c r="L90" s="212">
        <v>0</v>
      </c>
      <c r="M90" s="235">
        <v>0</v>
      </c>
      <c r="N90" s="320">
        <f t="shared" si="2"/>
        <v>486.46338257593112</v>
      </c>
      <c r="O90" s="321">
        <f t="shared" si="3"/>
        <v>1.6933798217696359</v>
      </c>
      <c r="P90" s="322">
        <f t="shared" si="4"/>
        <v>64.356239428513021</v>
      </c>
    </row>
    <row r="91" spans="1:16">
      <c r="A91" s="42" t="s">
        <v>99</v>
      </c>
      <c r="B91" s="241">
        <v>0</v>
      </c>
      <c r="C91" s="242">
        <v>0</v>
      </c>
      <c r="D91" s="243">
        <v>0</v>
      </c>
      <c r="E91" s="211">
        <v>0</v>
      </c>
      <c r="F91" s="212">
        <v>0</v>
      </c>
      <c r="G91" s="235">
        <v>0</v>
      </c>
      <c r="H91" s="268">
        <v>0</v>
      </c>
      <c r="I91" s="242">
        <v>0</v>
      </c>
      <c r="J91" s="268">
        <v>0</v>
      </c>
      <c r="K91" s="350">
        <v>0</v>
      </c>
      <c r="L91" s="212">
        <v>0</v>
      </c>
      <c r="M91" s="235">
        <v>0</v>
      </c>
      <c r="N91" s="320">
        <f t="shared" si="2"/>
        <v>0</v>
      </c>
      <c r="O91" s="321">
        <f t="shared" si="3"/>
        <v>0</v>
      </c>
      <c r="P91" s="322">
        <f t="shared" si="4"/>
        <v>0</v>
      </c>
    </row>
    <row r="92" spans="1:16">
      <c r="A92" s="42" t="s">
        <v>100</v>
      </c>
      <c r="B92" s="241">
        <v>756.04150787412937</v>
      </c>
      <c r="C92" s="242">
        <v>64.742601380177533</v>
      </c>
      <c r="D92" s="243">
        <v>0</v>
      </c>
      <c r="E92" s="211">
        <v>6377.7566204696341</v>
      </c>
      <c r="F92" s="212">
        <v>782.63855055586578</v>
      </c>
      <c r="G92" s="235">
        <v>0.42438985470588936</v>
      </c>
      <c r="H92" s="268">
        <v>4316.9377090602302</v>
      </c>
      <c r="I92" s="242">
        <v>612.77095916492522</v>
      </c>
      <c r="J92" s="268">
        <v>3.3149638113768685</v>
      </c>
      <c r="K92" s="350">
        <v>1158.5462410748885</v>
      </c>
      <c r="L92" s="212">
        <v>134.88015144339104</v>
      </c>
      <c r="M92" s="235">
        <v>0</v>
      </c>
      <c r="N92" s="320">
        <f t="shared" si="2"/>
        <v>12609.282078478882</v>
      </c>
      <c r="O92" s="321">
        <f t="shared" si="3"/>
        <v>1595.0322625443596</v>
      </c>
      <c r="P92" s="322">
        <f t="shared" si="4"/>
        <v>3.7393536660827578</v>
      </c>
    </row>
    <row r="93" spans="1:16">
      <c r="A93" s="42" t="s">
        <v>360</v>
      </c>
      <c r="B93" s="241">
        <v>0</v>
      </c>
      <c r="C93" s="242">
        <v>0</v>
      </c>
      <c r="D93" s="243">
        <v>0</v>
      </c>
      <c r="E93" s="211">
        <v>0</v>
      </c>
      <c r="F93" s="212">
        <v>0</v>
      </c>
      <c r="G93" s="235">
        <v>0</v>
      </c>
      <c r="H93" s="268">
        <v>0</v>
      </c>
      <c r="I93" s="242">
        <v>0</v>
      </c>
      <c r="J93" s="268">
        <v>0</v>
      </c>
      <c r="K93" s="350">
        <v>0</v>
      </c>
      <c r="L93" s="212">
        <v>0</v>
      </c>
      <c r="M93" s="235">
        <v>0</v>
      </c>
      <c r="N93" s="320">
        <f t="shared" ref="N93:N135" si="5">+B93+E93+H93+K93</f>
        <v>0</v>
      </c>
      <c r="O93" s="321">
        <f t="shared" ref="O93:O135" si="6">+C93+F93+I93+L93</f>
        <v>0</v>
      </c>
      <c r="P93" s="322">
        <f t="shared" ref="P93:P135" si="7">+D93+G93+J93+M93</f>
        <v>0</v>
      </c>
    </row>
    <row r="94" spans="1:16">
      <c r="A94" s="42" t="s">
        <v>101</v>
      </c>
      <c r="B94" s="241">
        <v>0</v>
      </c>
      <c r="C94" s="242">
        <v>0</v>
      </c>
      <c r="D94" s="243">
        <v>0</v>
      </c>
      <c r="E94" s="211">
        <v>0</v>
      </c>
      <c r="F94" s="212">
        <v>0</v>
      </c>
      <c r="G94" s="235">
        <v>0</v>
      </c>
      <c r="H94" s="268">
        <v>0</v>
      </c>
      <c r="I94" s="242">
        <v>0</v>
      </c>
      <c r="J94" s="268">
        <v>0</v>
      </c>
      <c r="K94" s="350">
        <v>0</v>
      </c>
      <c r="L94" s="212">
        <v>0</v>
      </c>
      <c r="M94" s="235">
        <v>0</v>
      </c>
      <c r="N94" s="320">
        <f t="shared" si="5"/>
        <v>0</v>
      </c>
      <c r="O94" s="321">
        <f t="shared" si="6"/>
        <v>0</v>
      </c>
      <c r="P94" s="322">
        <f t="shared" si="7"/>
        <v>0</v>
      </c>
    </row>
    <row r="95" spans="1:16">
      <c r="A95" s="42" t="s">
        <v>102</v>
      </c>
      <c r="B95" s="241">
        <v>65.549906626515792</v>
      </c>
      <c r="C95" s="242">
        <v>1721.996879782906</v>
      </c>
      <c r="D95" s="243">
        <v>0</v>
      </c>
      <c r="E95" s="211">
        <v>636.21111965206421</v>
      </c>
      <c r="F95" s="212">
        <v>229.73701769571946</v>
      </c>
      <c r="G95" s="235">
        <v>0</v>
      </c>
      <c r="H95" s="268">
        <v>258.59319038799538</v>
      </c>
      <c r="I95" s="242">
        <v>32.323825946043435</v>
      </c>
      <c r="J95" s="268">
        <v>0</v>
      </c>
      <c r="K95" s="350">
        <v>856.89191501790367</v>
      </c>
      <c r="L95" s="212">
        <v>63.779686520447129</v>
      </c>
      <c r="M95" s="235">
        <v>0</v>
      </c>
      <c r="N95" s="320">
        <f t="shared" si="5"/>
        <v>1817.246131684479</v>
      </c>
      <c r="O95" s="321">
        <f t="shared" si="6"/>
        <v>2047.837409945116</v>
      </c>
      <c r="P95" s="322">
        <f t="shared" si="7"/>
        <v>0</v>
      </c>
    </row>
    <row r="96" spans="1:16">
      <c r="A96" s="42" t="s">
        <v>103</v>
      </c>
      <c r="B96" s="241">
        <v>40.357224630270274</v>
      </c>
      <c r="C96" s="242">
        <v>0</v>
      </c>
      <c r="D96" s="243">
        <v>0</v>
      </c>
      <c r="E96" s="211">
        <v>1968.7741917960341</v>
      </c>
      <c r="F96" s="212">
        <v>6.9471333185491337</v>
      </c>
      <c r="G96" s="235">
        <v>0</v>
      </c>
      <c r="H96" s="268">
        <v>1454.1340243597938</v>
      </c>
      <c r="I96" s="242">
        <v>1.2378037428921773</v>
      </c>
      <c r="J96" s="268">
        <v>0</v>
      </c>
      <c r="K96" s="350">
        <v>2238.5668103039593</v>
      </c>
      <c r="L96" s="212">
        <v>77.836314427716957</v>
      </c>
      <c r="M96" s="235">
        <v>0</v>
      </c>
      <c r="N96" s="320">
        <f t="shared" si="5"/>
        <v>5701.832251090058</v>
      </c>
      <c r="O96" s="321">
        <f t="shared" si="6"/>
        <v>86.02125148915826</v>
      </c>
      <c r="P96" s="322">
        <f t="shared" si="7"/>
        <v>0</v>
      </c>
    </row>
    <row r="97" spans="1:16">
      <c r="A97" s="42" t="s">
        <v>104</v>
      </c>
      <c r="B97" s="241">
        <v>0</v>
      </c>
      <c r="C97" s="242">
        <v>0</v>
      </c>
      <c r="D97" s="243">
        <v>0</v>
      </c>
      <c r="E97" s="211">
        <v>0</v>
      </c>
      <c r="F97" s="212">
        <v>0</v>
      </c>
      <c r="G97" s="235">
        <v>0</v>
      </c>
      <c r="H97" s="268">
        <v>0</v>
      </c>
      <c r="I97" s="242">
        <v>0</v>
      </c>
      <c r="J97" s="268">
        <v>0</v>
      </c>
      <c r="K97" s="350">
        <v>75.677212394467745</v>
      </c>
      <c r="L97" s="212">
        <v>0</v>
      </c>
      <c r="M97" s="235">
        <v>0</v>
      </c>
      <c r="N97" s="320">
        <f t="shared" si="5"/>
        <v>75.677212394467745</v>
      </c>
      <c r="O97" s="321">
        <f t="shared" si="6"/>
        <v>0</v>
      </c>
      <c r="P97" s="322">
        <f t="shared" si="7"/>
        <v>0</v>
      </c>
    </row>
    <row r="98" spans="1:16">
      <c r="A98" s="42" t="s">
        <v>105</v>
      </c>
      <c r="B98" s="241">
        <v>14029.298730198549</v>
      </c>
      <c r="C98" s="242">
        <v>10988.551607838262</v>
      </c>
      <c r="D98" s="243">
        <v>0</v>
      </c>
      <c r="E98" s="211">
        <v>12878.524582673692</v>
      </c>
      <c r="F98" s="212">
        <v>7651.7709428548515</v>
      </c>
      <c r="G98" s="235">
        <v>47.015322737167438</v>
      </c>
      <c r="H98" s="268">
        <v>6107.201458387146</v>
      </c>
      <c r="I98" s="242">
        <v>2683.1746346762111</v>
      </c>
      <c r="J98" s="268">
        <v>0</v>
      </c>
      <c r="K98" s="350">
        <v>35736.809872092039</v>
      </c>
      <c r="L98" s="212">
        <v>26057.265726640573</v>
      </c>
      <c r="M98" s="235">
        <v>0</v>
      </c>
      <c r="N98" s="320">
        <f t="shared" si="5"/>
        <v>68751.834643351423</v>
      </c>
      <c r="O98" s="321">
        <f t="shared" si="6"/>
        <v>47380.762912009901</v>
      </c>
      <c r="P98" s="322">
        <f t="shared" si="7"/>
        <v>47.015322737167438</v>
      </c>
    </row>
    <row r="99" spans="1:16">
      <c r="A99" s="42" t="s">
        <v>106</v>
      </c>
      <c r="B99" s="241">
        <v>0</v>
      </c>
      <c r="C99" s="242">
        <v>0</v>
      </c>
      <c r="D99" s="243">
        <v>0</v>
      </c>
      <c r="E99" s="211">
        <v>0</v>
      </c>
      <c r="F99" s="212">
        <v>0</v>
      </c>
      <c r="G99" s="235">
        <v>0</v>
      </c>
      <c r="H99" s="268">
        <v>0</v>
      </c>
      <c r="I99" s="242">
        <v>0</v>
      </c>
      <c r="J99" s="268">
        <v>0</v>
      </c>
      <c r="K99" s="350">
        <v>0</v>
      </c>
      <c r="L99" s="212">
        <v>0</v>
      </c>
      <c r="M99" s="235">
        <v>0</v>
      </c>
      <c r="N99" s="320">
        <f t="shared" si="5"/>
        <v>0</v>
      </c>
      <c r="O99" s="321">
        <f t="shared" si="6"/>
        <v>0</v>
      </c>
      <c r="P99" s="322">
        <f t="shared" si="7"/>
        <v>0</v>
      </c>
    </row>
    <row r="100" spans="1:16">
      <c r="A100" s="42" t="s">
        <v>107</v>
      </c>
      <c r="B100" s="241">
        <v>0</v>
      </c>
      <c r="C100" s="242">
        <v>0</v>
      </c>
      <c r="D100" s="243">
        <v>0</v>
      </c>
      <c r="E100" s="211">
        <v>0</v>
      </c>
      <c r="F100" s="212">
        <v>0</v>
      </c>
      <c r="G100" s="235">
        <v>0</v>
      </c>
      <c r="H100" s="268">
        <v>0</v>
      </c>
      <c r="I100" s="242">
        <v>0</v>
      </c>
      <c r="J100" s="268">
        <v>0</v>
      </c>
      <c r="K100" s="350">
        <v>0</v>
      </c>
      <c r="L100" s="212">
        <v>0</v>
      </c>
      <c r="M100" s="235">
        <v>0</v>
      </c>
      <c r="N100" s="320">
        <f t="shared" si="5"/>
        <v>0</v>
      </c>
      <c r="O100" s="321">
        <f t="shared" si="6"/>
        <v>0</v>
      </c>
      <c r="P100" s="322">
        <f t="shared" si="7"/>
        <v>0</v>
      </c>
    </row>
    <row r="101" spans="1:16">
      <c r="A101" s="47" t="s">
        <v>108</v>
      </c>
      <c r="B101" s="241">
        <v>20.241467024676805</v>
      </c>
      <c r="C101" s="242">
        <v>4.5981997742451739</v>
      </c>
      <c r="D101" s="243">
        <v>0</v>
      </c>
      <c r="E101" s="211">
        <v>193.4169623120718</v>
      </c>
      <c r="F101" s="212">
        <v>44.777630775990943</v>
      </c>
      <c r="G101" s="235">
        <v>0</v>
      </c>
      <c r="H101" s="268">
        <v>55.157499305672474</v>
      </c>
      <c r="I101" s="242">
        <v>12.558403117171776</v>
      </c>
      <c r="J101" s="268">
        <v>0</v>
      </c>
      <c r="K101" s="350">
        <v>29.448797827000483</v>
      </c>
      <c r="L101" s="212">
        <v>6.5015239711079502</v>
      </c>
      <c r="M101" s="235">
        <v>0</v>
      </c>
      <c r="N101" s="320">
        <f t="shared" si="5"/>
        <v>298.26472646942159</v>
      </c>
      <c r="O101" s="321">
        <f t="shared" si="6"/>
        <v>68.435757638515838</v>
      </c>
      <c r="P101" s="322">
        <f t="shared" si="7"/>
        <v>0</v>
      </c>
    </row>
    <row r="102" spans="1:16">
      <c r="A102" s="42" t="s">
        <v>109</v>
      </c>
      <c r="B102" s="241">
        <v>0</v>
      </c>
      <c r="C102" s="242">
        <v>0</v>
      </c>
      <c r="D102" s="243">
        <v>0</v>
      </c>
      <c r="E102" s="211">
        <v>0</v>
      </c>
      <c r="F102" s="212">
        <v>0</v>
      </c>
      <c r="G102" s="235">
        <v>0</v>
      </c>
      <c r="H102" s="268">
        <v>31.083582721681886</v>
      </c>
      <c r="I102" s="242">
        <v>0</v>
      </c>
      <c r="J102" s="268">
        <v>0</v>
      </c>
      <c r="K102" s="350">
        <v>40.166197817829058</v>
      </c>
      <c r="L102" s="212">
        <v>0</v>
      </c>
      <c r="M102" s="235">
        <v>0</v>
      </c>
      <c r="N102" s="320">
        <f t="shared" si="5"/>
        <v>71.249780539510937</v>
      </c>
      <c r="O102" s="321">
        <f t="shared" si="6"/>
        <v>0</v>
      </c>
      <c r="P102" s="322">
        <f t="shared" si="7"/>
        <v>0</v>
      </c>
    </row>
    <row r="103" spans="1:16">
      <c r="A103" s="42" t="s">
        <v>110</v>
      </c>
      <c r="B103" s="241">
        <v>0</v>
      </c>
      <c r="C103" s="242">
        <v>0</v>
      </c>
      <c r="D103" s="243">
        <v>0</v>
      </c>
      <c r="E103" s="211">
        <v>0</v>
      </c>
      <c r="F103" s="212">
        <v>0</v>
      </c>
      <c r="G103" s="235">
        <v>0</v>
      </c>
      <c r="H103" s="268">
        <v>0</v>
      </c>
      <c r="I103" s="242">
        <v>0</v>
      </c>
      <c r="J103" s="268">
        <v>0</v>
      </c>
      <c r="K103" s="350">
        <v>0</v>
      </c>
      <c r="L103" s="212">
        <v>0</v>
      </c>
      <c r="M103" s="235">
        <v>0</v>
      </c>
      <c r="N103" s="320">
        <f t="shared" si="5"/>
        <v>0</v>
      </c>
      <c r="O103" s="321">
        <f t="shared" si="6"/>
        <v>0</v>
      </c>
      <c r="P103" s="322">
        <f t="shared" si="7"/>
        <v>0</v>
      </c>
    </row>
    <row r="104" spans="1:16">
      <c r="A104" s="42" t="s">
        <v>111</v>
      </c>
      <c r="B104" s="241">
        <v>0</v>
      </c>
      <c r="C104" s="242">
        <v>0</v>
      </c>
      <c r="D104" s="243">
        <v>0</v>
      </c>
      <c r="E104" s="211">
        <v>1493.86607352991</v>
      </c>
      <c r="F104" s="212">
        <v>0</v>
      </c>
      <c r="G104" s="235">
        <v>0</v>
      </c>
      <c r="H104" s="268">
        <v>1696.1405468326143</v>
      </c>
      <c r="I104" s="242">
        <v>0</v>
      </c>
      <c r="J104" s="268">
        <v>0</v>
      </c>
      <c r="K104" s="350">
        <v>1451.9737406573067</v>
      </c>
      <c r="L104" s="212">
        <v>88.193034419869093</v>
      </c>
      <c r="M104" s="235">
        <v>0</v>
      </c>
      <c r="N104" s="320">
        <f t="shared" si="5"/>
        <v>4641.9803610198305</v>
      </c>
      <c r="O104" s="321">
        <f t="shared" si="6"/>
        <v>88.193034419869093</v>
      </c>
      <c r="P104" s="322">
        <f t="shared" si="7"/>
        <v>0</v>
      </c>
    </row>
    <row r="105" spans="1:16">
      <c r="A105" s="42" t="s">
        <v>112</v>
      </c>
      <c r="B105" s="241">
        <v>0</v>
      </c>
      <c r="C105" s="242">
        <v>0</v>
      </c>
      <c r="D105" s="243">
        <v>0</v>
      </c>
      <c r="E105" s="211">
        <v>0</v>
      </c>
      <c r="F105" s="212">
        <v>0</v>
      </c>
      <c r="G105" s="235">
        <v>0</v>
      </c>
      <c r="H105" s="268">
        <v>169.35541108439108</v>
      </c>
      <c r="I105" s="242">
        <v>0</v>
      </c>
      <c r="J105" s="268">
        <v>0</v>
      </c>
      <c r="K105" s="350">
        <v>171.81588322642864</v>
      </c>
      <c r="L105" s="212">
        <v>0</v>
      </c>
      <c r="M105" s="235">
        <v>0</v>
      </c>
      <c r="N105" s="320">
        <f t="shared" si="5"/>
        <v>341.17129431081969</v>
      </c>
      <c r="O105" s="321">
        <f t="shared" si="6"/>
        <v>0</v>
      </c>
      <c r="P105" s="322">
        <f t="shared" si="7"/>
        <v>0</v>
      </c>
    </row>
    <row r="106" spans="1:16">
      <c r="A106" s="42" t="s">
        <v>113</v>
      </c>
      <c r="B106" s="241">
        <v>0</v>
      </c>
      <c r="C106" s="242">
        <v>0</v>
      </c>
      <c r="D106" s="243">
        <v>0</v>
      </c>
      <c r="E106" s="211">
        <v>0</v>
      </c>
      <c r="F106" s="212">
        <v>0</v>
      </c>
      <c r="G106" s="235">
        <v>0</v>
      </c>
      <c r="H106" s="268">
        <v>0</v>
      </c>
      <c r="I106" s="242">
        <v>0</v>
      </c>
      <c r="J106" s="268">
        <v>0</v>
      </c>
      <c r="K106" s="350">
        <v>0</v>
      </c>
      <c r="L106" s="212">
        <v>0</v>
      </c>
      <c r="M106" s="235">
        <v>0</v>
      </c>
      <c r="N106" s="320">
        <f t="shared" si="5"/>
        <v>0</v>
      </c>
      <c r="O106" s="321">
        <f t="shared" si="6"/>
        <v>0</v>
      </c>
      <c r="P106" s="322">
        <f t="shared" si="7"/>
        <v>0</v>
      </c>
    </row>
    <row r="107" spans="1:16">
      <c r="A107" s="42" t="s">
        <v>310</v>
      </c>
      <c r="B107" s="241">
        <v>0</v>
      </c>
      <c r="C107" s="242">
        <v>0</v>
      </c>
      <c r="D107" s="243">
        <v>0</v>
      </c>
      <c r="E107" s="211">
        <v>0</v>
      </c>
      <c r="F107" s="212">
        <v>0</v>
      </c>
      <c r="G107" s="235">
        <v>0</v>
      </c>
      <c r="H107" s="268">
        <v>0</v>
      </c>
      <c r="I107" s="242">
        <v>0</v>
      </c>
      <c r="J107" s="268">
        <v>0</v>
      </c>
      <c r="K107" s="350">
        <v>0</v>
      </c>
      <c r="L107" s="212">
        <v>0</v>
      </c>
      <c r="M107" s="235">
        <v>0</v>
      </c>
      <c r="N107" s="320">
        <f t="shared" si="5"/>
        <v>0</v>
      </c>
      <c r="O107" s="321">
        <f t="shared" si="6"/>
        <v>0</v>
      </c>
      <c r="P107" s="322">
        <f t="shared" si="7"/>
        <v>0</v>
      </c>
    </row>
    <row r="108" spans="1:16">
      <c r="A108" s="42" t="s">
        <v>114</v>
      </c>
      <c r="B108" s="241">
        <v>1156.3601146994597</v>
      </c>
      <c r="C108" s="242">
        <v>0</v>
      </c>
      <c r="D108" s="243">
        <v>0</v>
      </c>
      <c r="E108" s="211">
        <v>773.96620817644418</v>
      </c>
      <c r="F108" s="212">
        <v>0</v>
      </c>
      <c r="G108" s="235">
        <v>0</v>
      </c>
      <c r="H108" s="268">
        <v>54.317135774351762</v>
      </c>
      <c r="I108" s="242">
        <v>0</v>
      </c>
      <c r="J108" s="268">
        <v>0</v>
      </c>
      <c r="K108" s="350">
        <v>61.985048308168565</v>
      </c>
      <c r="L108" s="212">
        <v>0.19001091222059138</v>
      </c>
      <c r="M108" s="235">
        <v>0</v>
      </c>
      <c r="N108" s="320">
        <f t="shared" si="5"/>
        <v>2046.6285069584242</v>
      </c>
      <c r="O108" s="321">
        <f t="shared" si="6"/>
        <v>0.19001091222059138</v>
      </c>
      <c r="P108" s="322">
        <f t="shared" si="7"/>
        <v>0</v>
      </c>
    </row>
    <row r="109" spans="1:16">
      <c r="A109" s="42" t="s">
        <v>115</v>
      </c>
      <c r="B109" s="241">
        <v>0</v>
      </c>
      <c r="C109" s="242">
        <v>0</v>
      </c>
      <c r="D109" s="243">
        <v>0</v>
      </c>
      <c r="E109" s="211">
        <v>0</v>
      </c>
      <c r="F109" s="212">
        <v>0</v>
      </c>
      <c r="G109" s="235">
        <v>0</v>
      </c>
      <c r="H109" s="268">
        <v>0</v>
      </c>
      <c r="I109" s="242">
        <v>0</v>
      </c>
      <c r="J109" s="268">
        <v>0</v>
      </c>
      <c r="K109" s="350">
        <v>0</v>
      </c>
      <c r="L109" s="212">
        <v>0</v>
      </c>
      <c r="M109" s="235">
        <v>0</v>
      </c>
      <c r="N109" s="320">
        <f t="shared" si="5"/>
        <v>0</v>
      </c>
      <c r="O109" s="321">
        <f t="shared" si="6"/>
        <v>0</v>
      </c>
      <c r="P109" s="322">
        <f t="shared" si="7"/>
        <v>0</v>
      </c>
    </row>
    <row r="110" spans="1:16">
      <c r="A110" s="42" t="s">
        <v>116</v>
      </c>
      <c r="B110" s="241">
        <v>0</v>
      </c>
      <c r="C110" s="242">
        <v>0</v>
      </c>
      <c r="D110" s="243">
        <v>0</v>
      </c>
      <c r="E110" s="211">
        <v>0</v>
      </c>
      <c r="F110" s="212">
        <v>0</v>
      </c>
      <c r="G110" s="235">
        <v>0</v>
      </c>
      <c r="H110" s="268">
        <v>0</v>
      </c>
      <c r="I110" s="242">
        <v>0</v>
      </c>
      <c r="J110" s="268">
        <v>0</v>
      </c>
      <c r="K110" s="350">
        <v>0</v>
      </c>
      <c r="L110" s="212">
        <v>0</v>
      </c>
      <c r="M110" s="235">
        <v>0</v>
      </c>
      <c r="N110" s="320">
        <f t="shared" si="5"/>
        <v>0</v>
      </c>
      <c r="O110" s="321">
        <f t="shared" si="6"/>
        <v>0</v>
      </c>
      <c r="P110" s="322">
        <f t="shared" si="7"/>
        <v>0</v>
      </c>
    </row>
    <row r="111" spans="1:16">
      <c r="A111" s="42" t="s">
        <v>117</v>
      </c>
      <c r="B111" s="241">
        <v>0</v>
      </c>
      <c r="C111" s="242">
        <v>0</v>
      </c>
      <c r="D111" s="243">
        <v>0</v>
      </c>
      <c r="E111" s="211">
        <v>0</v>
      </c>
      <c r="F111" s="212">
        <v>0</v>
      </c>
      <c r="G111" s="235">
        <v>0</v>
      </c>
      <c r="H111" s="268">
        <v>0</v>
      </c>
      <c r="I111" s="242">
        <v>0</v>
      </c>
      <c r="J111" s="268">
        <v>0</v>
      </c>
      <c r="K111" s="350">
        <v>0</v>
      </c>
      <c r="L111" s="212">
        <v>0</v>
      </c>
      <c r="M111" s="235">
        <v>0</v>
      </c>
      <c r="N111" s="320">
        <f t="shared" si="5"/>
        <v>0</v>
      </c>
      <c r="O111" s="321">
        <f t="shared" si="6"/>
        <v>0</v>
      </c>
      <c r="P111" s="322">
        <f t="shared" si="7"/>
        <v>0</v>
      </c>
    </row>
    <row r="112" spans="1:16">
      <c r="A112" s="42" t="s">
        <v>118</v>
      </c>
      <c r="B112" s="241">
        <v>0</v>
      </c>
      <c r="C112" s="242">
        <v>0</v>
      </c>
      <c r="D112" s="243">
        <v>0</v>
      </c>
      <c r="E112" s="211">
        <v>0</v>
      </c>
      <c r="F112" s="212">
        <v>0</v>
      </c>
      <c r="G112" s="235">
        <v>0</v>
      </c>
      <c r="H112" s="268">
        <v>0</v>
      </c>
      <c r="I112" s="242">
        <v>0</v>
      </c>
      <c r="J112" s="268">
        <v>0</v>
      </c>
      <c r="K112" s="350">
        <v>0</v>
      </c>
      <c r="L112" s="212">
        <v>0</v>
      </c>
      <c r="M112" s="235">
        <v>0</v>
      </c>
      <c r="N112" s="320">
        <f t="shared" si="5"/>
        <v>0</v>
      </c>
      <c r="O112" s="321">
        <f t="shared" si="6"/>
        <v>0</v>
      </c>
      <c r="P112" s="322">
        <f t="shared" si="7"/>
        <v>0</v>
      </c>
    </row>
    <row r="113" spans="1:16">
      <c r="A113" s="42" t="s">
        <v>247</v>
      </c>
      <c r="B113" s="241">
        <v>0</v>
      </c>
      <c r="C113" s="242">
        <v>0</v>
      </c>
      <c r="D113" s="243">
        <v>0</v>
      </c>
      <c r="E113" s="211">
        <v>0</v>
      </c>
      <c r="F113" s="212">
        <v>0</v>
      </c>
      <c r="G113" s="235">
        <v>0</v>
      </c>
      <c r="H113" s="268">
        <v>0</v>
      </c>
      <c r="I113" s="242">
        <v>0</v>
      </c>
      <c r="J113" s="268">
        <v>0</v>
      </c>
      <c r="K113" s="350">
        <v>0</v>
      </c>
      <c r="L113" s="212">
        <v>0</v>
      </c>
      <c r="M113" s="235">
        <v>0</v>
      </c>
      <c r="N113" s="320">
        <f t="shared" si="5"/>
        <v>0</v>
      </c>
      <c r="O113" s="321">
        <f t="shared" si="6"/>
        <v>0</v>
      </c>
      <c r="P113" s="322">
        <f t="shared" si="7"/>
        <v>0</v>
      </c>
    </row>
    <row r="114" spans="1:16">
      <c r="A114" s="42" t="s">
        <v>119</v>
      </c>
      <c r="B114" s="241">
        <v>0</v>
      </c>
      <c r="C114" s="242">
        <v>0</v>
      </c>
      <c r="D114" s="243">
        <v>0</v>
      </c>
      <c r="E114" s="211">
        <v>0</v>
      </c>
      <c r="F114" s="212">
        <v>0</v>
      </c>
      <c r="G114" s="235">
        <v>0</v>
      </c>
      <c r="H114" s="268">
        <v>0</v>
      </c>
      <c r="I114" s="242">
        <v>0</v>
      </c>
      <c r="J114" s="268">
        <v>0</v>
      </c>
      <c r="K114" s="350">
        <v>0</v>
      </c>
      <c r="L114" s="212">
        <v>0</v>
      </c>
      <c r="M114" s="235">
        <v>0</v>
      </c>
      <c r="N114" s="320">
        <f t="shared" si="5"/>
        <v>0</v>
      </c>
      <c r="O114" s="321">
        <f t="shared" si="6"/>
        <v>0</v>
      </c>
      <c r="P114" s="322">
        <f t="shared" si="7"/>
        <v>0</v>
      </c>
    </row>
    <row r="115" spans="1:16">
      <c r="A115" s="42" t="s">
        <v>120</v>
      </c>
      <c r="B115" s="241">
        <v>17.265915429750283</v>
      </c>
      <c r="C115" s="242">
        <v>0</v>
      </c>
      <c r="D115" s="243">
        <v>0</v>
      </c>
      <c r="E115" s="211">
        <v>208.36225580660164</v>
      </c>
      <c r="F115" s="212">
        <v>0</v>
      </c>
      <c r="G115" s="235">
        <v>0</v>
      </c>
      <c r="H115" s="268">
        <v>70.737329918049554</v>
      </c>
      <c r="I115" s="242">
        <v>0</v>
      </c>
      <c r="J115" s="268">
        <v>0</v>
      </c>
      <c r="K115" s="350">
        <v>126.53753872300219</v>
      </c>
      <c r="L115" s="212">
        <v>0</v>
      </c>
      <c r="M115" s="235">
        <v>0</v>
      </c>
      <c r="N115" s="320">
        <f t="shared" si="5"/>
        <v>422.90303987740367</v>
      </c>
      <c r="O115" s="321">
        <f t="shared" si="6"/>
        <v>0</v>
      </c>
      <c r="P115" s="322">
        <f t="shared" si="7"/>
        <v>0</v>
      </c>
    </row>
    <row r="116" spans="1:16">
      <c r="A116" s="42" t="s">
        <v>121</v>
      </c>
      <c r="B116" s="241">
        <v>89.694152777158351</v>
      </c>
      <c r="C116" s="242">
        <v>0</v>
      </c>
      <c r="D116" s="243">
        <v>0</v>
      </c>
      <c r="E116" s="211">
        <v>0</v>
      </c>
      <c r="F116" s="212">
        <v>0</v>
      </c>
      <c r="G116" s="235">
        <v>0</v>
      </c>
      <c r="H116" s="268">
        <v>0</v>
      </c>
      <c r="I116" s="242">
        <v>0</v>
      </c>
      <c r="J116" s="268">
        <v>0</v>
      </c>
      <c r="K116" s="350">
        <v>77.770959161710167</v>
      </c>
      <c r="L116" s="212">
        <v>0</v>
      </c>
      <c r="M116" s="235">
        <v>0</v>
      </c>
      <c r="N116" s="320">
        <f t="shared" si="5"/>
        <v>167.46511193886852</v>
      </c>
      <c r="O116" s="321">
        <f t="shared" si="6"/>
        <v>0</v>
      </c>
      <c r="P116" s="322">
        <f t="shared" si="7"/>
        <v>0</v>
      </c>
    </row>
    <row r="117" spans="1:16">
      <c r="A117" s="42" t="s">
        <v>122</v>
      </c>
      <c r="B117" s="241">
        <v>17813.024737562457</v>
      </c>
      <c r="C117" s="242">
        <v>8931.1436720154707</v>
      </c>
      <c r="D117" s="243">
        <v>0</v>
      </c>
      <c r="E117" s="211">
        <v>13731.921006753817</v>
      </c>
      <c r="F117" s="212">
        <v>6234.4355020786606</v>
      </c>
      <c r="G117" s="235">
        <v>0</v>
      </c>
      <c r="H117" s="268">
        <v>22656.417641908985</v>
      </c>
      <c r="I117" s="242">
        <v>6096.4465011191305</v>
      </c>
      <c r="J117" s="268">
        <v>0</v>
      </c>
      <c r="K117" s="350">
        <v>58525.906909665588</v>
      </c>
      <c r="L117" s="212">
        <v>59244.764682062814</v>
      </c>
      <c r="M117" s="235">
        <v>0</v>
      </c>
      <c r="N117" s="320">
        <f t="shared" si="5"/>
        <v>112727.27029589085</v>
      </c>
      <c r="O117" s="321">
        <f t="shared" si="6"/>
        <v>80506.79035727607</v>
      </c>
      <c r="P117" s="322">
        <f t="shared" si="7"/>
        <v>0</v>
      </c>
    </row>
    <row r="118" spans="1:16">
      <c r="A118" s="42" t="s">
        <v>123</v>
      </c>
      <c r="B118" s="241">
        <v>261.66174451596999</v>
      </c>
      <c r="C118" s="242">
        <v>0</v>
      </c>
      <c r="D118" s="243">
        <v>0</v>
      </c>
      <c r="E118" s="211">
        <v>8261.6911817395285</v>
      </c>
      <c r="F118" s="212">
        <v>1796.2770001326669</v>
      </c>
      <c r="G118" s="235">
        <v>0</v>
      </c>
      <c r="H118" s="268">
        <v>32272.435070667081</v>
      </c>
      <c r="I118" s="242">
        <v>8315.6507442280545</v>
      </c>
      <c r="J118" s="268">
        <v>0</v>
      </c>
      <c r="K118" s="350">
        <v>8356.8544980154747</v>
      </c>
      <c r="L118" s="212">
        <v>1403.8131582768904</v>
      </c>
      <c r="M118" s="235">
        <v>0</v>
      </c>
      <c r="N118" s="320">
        <f t="shared" si="5"/>
        <v>49152.642494938053</v>
      </c>
      <c r="O118" s="321">
        <f t="shared" si="6"/>
        <v>11515.740902637612</v>
      </c>
      <c r="P118" s="322">
        <f t="shared" si="7"/>
        <v>0</v>
      </c>
    </row>
    <row r="119" spans="1:16">
      <c r="A119" s="42" t="s">
        <v>124</v>
      </c>
      <c r="B119" s="241">
        <v>0</v>
      </c>
      <c r="C119" s="242">
        <v>0</v>
      </c>
      <c r="D119" s="243">
        <v>0</v>
      </c>
      <c r="E119" s="211">
        <v>0</v>
      </c>
      <c r="F119" s="212">
        <v>0</v>
      </c>
      <c r="G119" s="235">
        <v>0</v>
      </c>
      <c r="H119" s="268">
        <v>0</v>
      </c>
      <c r="I119" s="242">
        <v>0</v>
      </c>
      <c r="J119" s="268">
        <v>0</v>
      </c>
      <c r="K119" s="351">
        <v>0</v>
      </c>
      <c r="L119" s="352">
        <v>0</v>
      </c>
      <c r="M119" s="353">
        <v>0</v>
      </c>
      <c r="N119" s="320">
        <f t="shared" si="5"/>
        <v>0</v>
      </c>
      <c r="O119" s="321">
        <f t="shared" si="6"/>
        <v>0</v>
      </c>
      <c r="P119" s="322">
        <f t="shared" si="7"/>
        <v>0</v>
      </c>
    </row>
    <row r="120" spans="1:16">
      <c r="A120" s="93" t="s">
        <v>434</v>
      </c>
      <c r="B120" s="241"/>
      <c r="C120" s="242"/>
      <c r="D120" s="243"/>
      <c r="E120" s="211">
        <v>7.5911127723187528</v>
      </c>
      <c r="F120" s="212">
        <v>38.119532669093765</v>
      </c>
      <c r="G120" s="235">
        <v>0</v>
      </c>
      <c r="H120" s="268">
        <v>29.50634766335833</v>
      </c>
      <c r="I120" s="242">
        <v>63.56588405576575</v>
      </c>
      <c r="J120" s="268">
        <v>0</v>
      </c>
      <c r="K120" s="350">
        <v>55.341723083510715</v>
      </c>
      <c r="L120" s="212">
        <v>132.08716268015414</v>
      </c>
      <c r="M120" s="235">
        <v>0</v>
      </c>
      <c r="N120" s="320">
        <f t="shared" si="5"/>
        <v>92.439183519187793</v>
      </c>
      <c r="O120" s="321">
        <f t="shared" si="6"/>
        <v>233.77257940501366</v>
      </c>
      <c r="P120" s="322">
        <f t="shared" si="7"/>
        <v>0</v>
      </c>
    </row>
    <row r="121" spans="1:16">
      <c r="A121" s="42" t="s">
        <v>125</v>
      </c>
      <c r="B121" s="241">
        <v>2197.6363105490509</v>
      </c>
      <c r="C121" s="242">
        <v>292.38531944441667</v>
      </c>
      <c r="D121" s="243">
        <v>0</v>
      </c>
      <c r="E121" s="211">
        <v>10216.08065669242</v>
      </c>
      <c r="F121" s="212">
        <v>555.13022261228366</v>
      </c>
      <c r="G121" s="235">
        <v>0</v>
      </c>
      <c r="H121" s="268">
        <v>6295.4945121259871</v>
      </c>
      <c r="I121" s="242">
        <v>2157.2015121151985</v>
      </c>
      <c r="J121" s="268">
        <v>0</v>
      </c>
      <c r="K121" s="350">
        <v>6292.7405894733238</v>
      </c>
      <c r="L121" s="212">
        <v>146.21452222987497</v>
      </c>
      <c r="M121" s="235">
        <v>0</v>
      </c>
      <c r="N121" s="320">
        <f t="shared" si="5"/>
        <v>25001.952068840783</v>
      </c>
      <c r="O121" s="321">
        <f t="shared" si="6"/>
        <v>3150.9315764017738</v>
      </c>
      <c r="P121" s="322">
        <f t="shared" si="7"/>
        <v>0</v>
      </c>
    </row>
    <row r="122" spans="1:16">
      <c r="A122" s="42" t="s">
        <v>126</v>
      </c>
      <c r="B122" s="241">
        <v>0</v>
      </c>
      <c r="C122" s="242">
        <v>0</v>
      </c>
      <c r="D122" s="243">
        <v>0</v>
      </c>
      <c r="E122" s="211">
        <v>0</v>
      </c>
      <c r="F122" s="212">
        <v>0</v>
      </c>
      <c r="G122" s="235">
        <v>0</v>
      </c>
      <c r="H122" s="268">
        <v>0</v>
      </c>
      <c r="I122" s="242">
        <v>0</v>
      </c>
      <c r="J122" s="268">
        <v>0</v>
      </c>
      <c r="K122" s="350">
        <v>0</v>
      </c>
      <c r="L122" s="212">
        <v>0</v>
      </c>
      <c r="M122" s="235">
        <v>0</v>
      </c>
      <c r="N122" s="320">
        <f t="shared" si="5"/>
        <v>0</v>
      </c>
      <c r="O122" s="321">
        <f t="shared" si="6"/>
        <v>0</v>
      </c>
      <c r="P122" s="322">
        <f t="shared" si="7"/>
        <v>0</v>
      </c>
    </row>
    <row r="123" spans="1:16">
      <c r="A123" s="42" t="s">
        <v>127</v>
      </c>
      <c r="B123" s="241">
        <v>0</v>
      </c>
      <c r="C123" s="242">
        <v>0</v>
      </c>
      <c r="D123" s="243">
        <v>0</v>
      </c>
      <c r="E123" s="211">
        <v>0</v>
      </c>
      <c r="F123" s="212">
        <v>0</v>
      </c>
      <c r="G123" s="235">
        <v>0</v>
      </c>
      <c r="H123" s="268">
        <v>0</v>
      </c>
      <c r="I123" s="242">
        <v>0</v>
      </c>
      <c r="J123" s="268">
        <v>0</v>
      </c>
      <c r="K123" s="350">
        <v>0</v>
      </c>
      <c r="L123" s="212">
        <v>0</v>
      </c>
      <c r="M123" s="235">
        <v>0</v>
      </c>
      <c r="N123" s="320">
        <f t="shared" si="5"/>
        <v>0</v>
      </c>
      <c r="O123" s="321">
        <f t="shared" si="6"/>
        <v>0</v>
      </c>
      <c r="P123" s="322">
        <f t="shared" si="7"/>
        <v>0</v>
      </c>
    </row>
    <row r="124" spans="1:16">
      <c r="A124" s="42" t="s">
        <v>128</v>
      </c>
      <c r="B124" s="241">
        <v>0</v>
      </c>
      <c r="C124" s="242">
        <v>0</v>
      </c>
      <c r="D124" s="243">
        <v>0</v>
      </c>
      <c r="E124" s="211">
        <v>0</v>
      </c>
      <c r="F124" s="212">
        <v>0</v>
      </c>
      <c r="G124" s="235">
        <v>0</v>
      </c>
      <c r="H124" s="268">
        <v>0</v>
      </c>
      <c r="I124" s="242">
        <v>0</v>
      </c>
      <c r="J124" s="268">
        <v>0</v>
      </c>
      <c r="K124" s="350">
        <v>0</v>
      </c>
      <c r="L124" s="212">
        <v>0</v>
      </c>
      <c r="M124" s="235">
        <v>0</v>
      </c>
      <c r="N124" s="320">
        <f t="shared" si="5"/>
        <v>0</v>
      </c>
      <c r="O124" s="321">
        <f t="shared" si="6"/>
        <v>0</v>
      </c>
      <c r="P124" s="322">
        <f t="shared" si="7"/>
        <v>0</v>
      </c>
    </row>
    <row r="125" spans="1:16">
      <c r="A125" s="42" t="s">
        <v>129</v>
      </c>
      <c r="B125" s="241">
        <v>0</v>
      </c>
      <c r="C125" s="242">
        <v>0</v>
      </c>
      <c r="D125" s="243">
        <v>0</v>
      </c>
      <c r="E125" s="211">
        <v>0</v>
      </c>
      <c r="F125" s="212">
        <v>0</v>
      </c>
      <c r="G125" s="235">
        <v>0</v>
      </c>
      <c r="H125" s="268">
        <v>0</v>
      </c>
      <c r="I125" s="242">
        <v>0</v>
      </c>
      <c r="J125" s="268">
        <v>0</v>
      </c>
      <c r="K125" s="350">
        <v>174.78849824274309</v>
      </c>
      <c r="L125" s="212">
        <v>35.31791661310352</v>
      </c>
      <c r="M125" s="235">
        <v>0</v>
      </c>
      <c r="N125" s="320">
        <f t="shared" si="5"/>
        <v>174.78849824274309</v>
      </c>
      <c r="O125" s="321">
        <f t="shared" si="6"/>
        <v>35.31791661310352</v>
      </c>
      <c r="P125" s="322">
        <f t="shared" si="7"/>
        <v>0</v>
      </c>
    </row>
    <row r="126" spans="1:16">
      <c r="A126" s="42" t="s">
        <v>130</v>
      </c>
      <c r="B126" s="241">
        <v>0</v>
      </c>
      <c r="C126" s="242">
        <v>0</v>
      </c>
      <c r="D126" s="243">
        <v>0</v>
      </c>
      <c r="E126" s="211">
        <v>586.91141955123283</v>
      </c>
      <c r="F126" s="212">
        <v>0</v>
      </c>
      <c r="G126" s="235">
        <v>0</v>
      </c>
      <c r="H126" s="268">
        <v>848.79378245802991</v>
      </c>
      <c r="I126" s="242">
        <v>0</v>
      </c>
      <c r="J126" s="268">
        <v>0</v>
      </c>
      <c r="K126" s="350">
        <v>497.21451189737661</v>
      </c>
      <c r="L126" s="212">
        <v>0</v>
      </c>
      <c r="M126" s="235">
        <v>0</v>
      </c>
      <c r="N126" s="320">
        <f t="shared" si="5"/>
        <v>1932.9197139066396</v>
      </c>
      <c r="O126" s="321">
        <f t="shared" si="6"/>
        <v>0</v>
      </c>
      <c r="P126" s="322">
        <f t="shared" si="7"/>
        <v>0</v>
      </c>
    </row>
    <row r="127" spans="1:16">
      <c r="A127" s="42" t="s">
        <v>351</v>
      </c>
      <c r="B127" s="241">
        <v>0</v>
      </c>
      <c r="C127" s="242">
        <v>0</v>
      </c>
      <c r="D127" s="243">
        <v>0</v>
      </c>
      <c r="E127" s="211">
        <v>488.79583776949335</v>
      </c>
      <c r="F127" s="212">
        <v>53.423288035760692</v>
      </c>
      <c r="G127" s="235">
        <v>0</v>
      </c>
      <c r="H127" s="268">
        <v>497.97592957196355</v>
      </c>
      <c r="I127" s="242">
        <v>50.376683290917498</v>
      </c>
      <c r="J127" s="268">
        <v>0</v>
      </c>
      <c r="K127" s="350">
        <v>910.68691562421054</v>
      </c>
      <c r="L127" s="212">
        <v>51.131582820348882</v>
      </c>
      <c r="M127" s="235">
        <v>0</v>
      </c>
      <c r="N127" s="320">
        <f t="shared" si="5"/>
        <v>1897.4586829656673</v>
      </c>
      <c r="O127" s="321">
        <f t="shared" si="6"/>
        <v>154.93155414702707</v>
      </c>
      <c r="P127" s="322">
        <f t="shared" si="7"/>
        <v>0</v>
      </c>
    </row>
    <row r="128" spans="1:16">
      <c r="A128" s="42" t="s">
        <v>131</v>
      </c>
      <c r="B128" s="241">
        <v>0</v>
      </c>
      <c r="C128" s="242">
        <v>0</v>
      </c>
      <c r="D128" s="243">
        <v>0</v>
      </c>
      <c r="E128" s="211">
        <v>0</v>
      </c>
      <c r="F128" s="212">
        <v>0</v>
      </c>
      <c r="G128" s="235">
        <v>0</v>
      </c>
      <c r="H128" s="268">
        <v>0</v>
      </c>
      <c r="I128" s="242">
        <v>0</v>
      </c>
      <c r="J128" s="268">
        <v>0</v>
      </c>
      <c r="K128" s="350">
        <v>79.43591052174591</v>
      </c>
      <c r="L128" s="212">
        <v>9.8831394951962415E-2</v>
      </c>
      <c r="M128" s="235">
        <v>0</v>
      </c>
      <c r="N128" s="320">
        <f t="shared" si="5"/>
        <v>79.43591052174591</v>
      </c>
      <c r="O128" s="321">
        <f t="shared" si="6"/>
        <v>9.8831394951962415E-2</v>
      </c>
      <c r="P128" s="322">
        <f t="shared" si="7"/>
        <v>0</v>
      </c>
    </row>
    <row r="129" spans="1:21">
      <c r="A129" s="42" t="s">
        <v>132</v>
      </c>
      <c r="B129" s="241">
        <v>5506.8393511557533</v>
      </c>
      <c r="C129" s="242">
        <v>0</v>
      </c>
      <c r="D129" s="243">
        <v>0</v>
      </c>
      <c r="E129" s="211">
        <v>853.53126824715628</v>
      </c>
      <c r="F129" s="212">
        <v>118.1221644006049</v>
      </c>
      <c r="G129" s="235">
        <v>0</v>
      </c>
      <c r="H129" s="268">
        <v>505.77353140147977</v>
      </c>
      <c r="I129" s="242">
        <v>78.938763527555224</v>
      </c>
      <c r="J129" s="268">
        <v>0</v>
      </c>
      <c r="K129" s="350">
        <v>5429.3871248569994</v>
      </c>
      <c r="L129" s="212">
        <v>476.81910239050768</v>
      </c>
      <c r="M129" s="235">
        <v>0</v>
      </c>
      <c r="N129" s="320">
        <f t="shared" si="5"/>
        <v>12295.531275661389</v>
      </c>
      <c r="O129" s="321">
        <f t="shared" si="6"/>
        <v>673.88003031866788</v>
      </c>
      <c r="P129" s="322">
        <f t="shared" si="7"/>
        <v>0</v>
      </c>
    </row>
    <row r="130" spans="1:21">
      <c r="A130" s="42" t="s">
        <v>133</v>
      </c>
      <c r="B130" s="241">
        <v>0</v>
      </c>
      <c r="C130" s="242">
        <v>0</v>
      </c>
      <c r="D130" s="243">
        <v>0</v>
      </c>
      <c r="E130" s="211">
        <v>0</v>
      </c>
      <c r="F130" s="212">
        <v>0</v>
      </c>
      <c r="G130" s="235">
        <v>0</v>
      </c>
      <c r="H130" s="268">
        <v>0</v>
      </c>
      <c r="I130" s="242">
        <v>0</v>
      </c>
      <c r="J130" s="268">
        <v>0</v>
      </c>
      <c r="K130" s="350">
        <v>0</v>
      </c>
      <c r="L130" s="212">
        <v>0</v>
      </c>
      <c r="M130" s="235">
        <v>0</v>
      </c>
      <c r="N130" s="320">
        <f t="shared" si="5"/>
        <v>0</v>
      </c>
      <c r="O130" s="321">
        <f t="shared" si="6"/>
        <v>0</v>
      </c>
      <c r="P130" s="322">
        <f t="shared" si="7"/>
        <v>0</v>
      </c>
    </row>
    <row r="131" spans="1:21">
      <c r="A131" s="42" t="s">
        <v>134</v>
      </c>
      <c r="B131" s="241">
        <v>0</v>
      </c>
      <c r="C131" s="242">
        <v>0</v>
      </c>
      <c r="D131" s="243">
        <v>0</v>
      </c>
      <c r="E131" s="211">
        <v>78.877998616540509</v>
      </c>
      <c r="F131" s="212">
        <v>17.48486201388264</v>
      </c>
      <c r="G131" s="235">
        <v>0</v>
      </c>
      <c r="H131" s="268">
        <v>59.723331701618648</v>
      </c>
      <c r="I131" s="242">
        <v>17.049862412809105</v>
      </c>
      <c r="J131" s="268">
        <v>0</v>
      </c>
      <c r="K131" s="350">
        <v>425.92335836927282</v>
      </c>
      <c r="L131" s="212">
        <v>25.387194012985713</v>
      </c>
      <c r="M131" s="235">
        <v>0</v>
      </c>
      <c r="N131" s="320">
        <f t="shared" si="5"/>
        <v>564.52468868743199</v>
      </c>
      <c r="O131" s="321">
        <f t="shared" si="6"/>
        <v>59.921918439677455</v>
      </c>
      <c r="P131" s="322">
        <f t="shared" si="7"/>
        <v>0</v>
      </c>
    </row>
    <row r="132" spans="1:21">
      <c r="A132" s="42" t="s">
        <v>135</v>
      </c>
      <c r="B132" s="241">
        <v>0</v>
      </c>
      <c r="C132" s="242">
        <v>0</v>
      </c>
      <c r="D132" s="243">
        <v>0</v>
      </c>
      <c r="E132" s="211">
        <v>0</v>
      </c>
      <c r="F132" s="212">
        <v>0</v>
      </c>
      <c r="G132" s="235">
        <v>0</v>
      </c>
      <c r="H132" s="268">
        <v>0</v>
      </c>
      <c r="I132" s="242">
        <v>0</v>
      </c>
      <c r="J132" s="268">
        <v>0</v>
      </c>
      <c r="K132" s="350">
        <v>0</v>
      </c>
      <c r="L132" s="212">
        <v>0</v>
      </c>
      <c r="M132" s="235">
        <v>0</v>
      </c>
      <c r="N132" s="320">
        <f t="shared" si="5"/>
        <v>0</v>
      </c>
      <c r="O132" s="321">
        <f t="shared" si="6"/>
        <v>0</v>
      </c>
      <c r="P132" s="322">
        <f t="shared" si="7"/>
        <v>0</v>
      </c>
    </row>
    <row r="133" spans="1:21">
      <c r="A133" s="42" t="s">
        <v>136</v>
      </c>
      <c r="B133" s="241">
        <v>0</v>
      </c>
      <c r="C133" s="242">
        <v>0</v>
      </c>
      <c r="D133" s="243">
        <v>0</v>
      </c>
      <c r="E133" s="211">
        <v>343.29665518293439</v>
      </c>
      <c r="F133" s="212">
        <v>34.740167697265278</v>
      </c>
      <c r="G133" s="235">
        <v>0</v>
      </c>
      <c r="H133" s="268">
        <v>259.48063786875429</v>
      </c>
      <c r="I133" s="242">
        <v>170.07841387043908</v>
      </c>
      <c r="J133" s="268">
        <v>0</v>
      </c>
      <c r="K133" s="350">
        <v>0</v>
      </c>
      <c r="L133" s="212">
        <v>0</v>
      </c>
      <c r="M133" s="235">
        <v>0</v>
      </c>
      <c r="N133" s="320">
        <f t="shared" si="5"/>
        <v>602.77729305168873</v>
      </c>
      <c r="O133" s="321">
        <f t="shared" si="6"/>
        <v>204.81858156770437</v>
      </c>
      <c r="P133" s="322">
        <f t="shared" si="7"/>
        <v>0</v>
      </c>
    </row>
    <row r="134" spans="1:21">
      <c r="A134" s="43" t="s">
        <v>137</v>
      </c>
      <c r="B134" s="241">
        <v>0</v>
      </c>
      <c r="C134" s="242">
        <v>0</v>
      </c>
      <c r="D134" s="243">
        <v>0</v>
      </c>
      <c r="E134" s="211">
        <v>0</v>
      </c>
      <c r="F134" s="212">
        <v>0</v>
      </c>
      <c r="G134" s="235">
        <v>0</v>
      </c>
      <c r="H134" s="268">
        <v>0</v>
      </c>
      <c r="I134" s="242">
        <v>0</v>
      </c>
      <c r="J134" s="268">
        <v>0</v>
      </c>
      <c r="K134" s="350">
        <v>0</v>
      </c>
      <c r="L134" s="212">
        <v>0</v>
      </c>
      <c r="M134" s="235">
        <v>0</v>
      </c>
      <c r="N134" s="320">
        <f t="shared" si="5"/>
        <v>0</v>
      </c>
      <c r="O134" s="321">
        <f t="shared" si="6"/>
        <v>0</v>
      </c>
      <c r="P134" s="322">
        <f t="shared" si="7"/>
        <v>0</v>
      </c>
    </row>
    <row r="135" spans="1:21" s="9" customFormat="1" ht="13" thickBot="1">
      <c r="A135" s="85" t="s">
        <v>138</v>
      </c>
      <c r="B135" s="241">
        <v>18654.390594406817</v>
      </c>
      <c r="C135" s="242">
        <v>15658.047270136694</v>
      </c>
      <c r="D135" s="243">
        <v>0.20190668845098372</v>
      </c>
      <c r="E135" s="211">
        <v>35861.614915624414</v>
      </c>
      <c r="F135" s="212">
        <v>17166.705942018678</v>
      </c>
      <c r="G135" s="235">
        <v>2.3608293205343522</v>
      </c>
      <c r="H135" s="268">
        <v>28624.502368336143</v>
      </c>
      <c r="I135" s="242">
        <v>16649.8468592881</v>
      </c>
      <c r="J135" s="268">
        <v>0</v>
      </c>
      <c r="K135" s="354">
        <v>42597.910808815534</v>
      </c>
      <c r="L135" s="355">
        <v>19164.633211458211</v>
      </c>
      <c r="M135" s="356">
        <v>0</v>
      </c>
      <c r="N135" s="320">
        <f t="shared" si="5"/>
        <v>125738.41868718292</v>
      </c>
      <c r="O135" s="321">
        <f t="shared" si="6"/>
        <v>68639.233282901696</v>
      </c>
      <c r="P135" s="322">
        <f t="shared" si="7"/>
        <v>2.5627360089853362</v>
      </c>
      <c r="Q135"/>
      <c r="R135"/>
      <c r="S135"/>
      <c r="T135"/>
      <c r="U135"/>
    </row>
    <row r="136" spans="1:21" ht="13" thickBot="1">
      <c r="A136" s="55" t="s">
        <v>323</v>
      </c>
      <c r="B136" s="32">
        <f t="shared" ref="B136:P136" si="8">SUM(B29:B135)</f>
        <v>105264.43819890977</v>
      </c>
      <c r="C136" s="28">
        <f t="shared" si="8"/>
        <v>42972.16059138444</v>
      </c>
      <c r="D136" s="69">
        <f t="shared" si="8"/>
        <v>0.44919737075824273</v>
      </c>
      <c r="E136" s="32">
        <f t="shared" si="8"/>
        <v>207052.82341823133</v>
      </c>
      <c r="F136" s="28">
        <f t="shared" si="8"/>
        <v>44534.106232136721</v>
      </c>
      <c r="G136" s="69">
        <f t="shared" si="8"/>
        <v>116.41082577932829</v>
      </c>
      <c r="H136" s="32">
        <f t="shared" si="8"/>
        <v>202306.88019099916</v>
      </c>
      <c r="I136" s="28">
        <f t="shared" si="8"/>
        <v>44491.52137195984</v>
      </c>
      <c r="J136" s="275">
        <f t="shared" si="8"/>
        <v>69.22248094138466</v>
      </c>
      <c r="K136" s="32">
        <f t="shared" si="8"/>
        <v>244309.02264797385</v>
      </c>
      <c r="L136" s="28">
        <f t="shared" si="8"/>
        <v>114713.74916243125</v>
      </c>
      <c r="M136" s="275">
        <f t="shared" si="8"/>
        <v>0</v>
      </c>
      <c r="N136" s="32">
        <f t="shared" si="8"/>
        <v>758933.16445611429</v>
      </c>
      <c r="O136" s="28">
        <f t="shared" si="8"/>
        <v>246711.53735791225</v>
      </c>
      <c r="P136" s="69">
        <f t="shared" si="8"/>
        <v>186.08250409147121</v>
      </c>
    </row>
    <row r="137" spans="1:21" ht="13" thickBot="1">
      <c r="A137" s="48"/>
      <c r="B137" s="218"/>
      <c r="C137" s="222"/>
      <c r="D137" s="240"/>
      <c r="E137" s="31"/>
      <c r="F137" s="27"/>
      <c r="G137" s="76"/>
      <c r="H137" s="221"/>
      <c r="I137" s="222"/>
      <c r="J137" s="221"/>
      <c r="K137" s="343"/>
      <c r="L137" s="344"/>
      <c r="M137" s="345"/>
      <c r="N137" s="317"/>
      <c r="O137" s="323"/>
      <c r="P137" s="324"/>
    </row>
    <row r="138" spans="1:21">
      <c r="A138" s="49" t="s">
        <v>342</v>
      </c>
      <c r="B138" s="223"/>
      <c r="C138" s="224"/>
      <c r="D138" s="225"/>
      <c r="E138" s="30"/>
      <c r="F138" s="25"/>
      <c r="G138" s="75"/>
      <c r="H138" s="226"/>
      <c r="I138" s="224"/>
      <c r="J138" s="226"/>
      <c r="K138" s="346"/>
      <c r="L138" s="233"/>
      <c r="M138" s="234"/>
      <c r="N138" s="320"/>
      <c r="O138" s="321"/>
      <c r="P138" s="322"/>
    </row>
    <row r="139" spans="1:21" ht="13" thickBot="1">
      <c r="A139" s="46" t="s">
        <v>342</v>
      </c>
      <c r="B139" s="223">
        <v>0</v>
      </c>
      <c r="C139" s="224">
        <v>0</v>
      </c>
      <c r="D139" s="225">
        <v>0</v>
      </c>
      <c r="E139" s="30">
        <v>0</v>
      </c>
      <c r="F139" s="25">
        <v>0</v>
      </c>
      <c r="G139" s="75">
        <v>0</v>
      </c>
      <c r="H139" s="226">
        <v>0</v>
      </c>
      <c r="I139" s="224">
        <v>0</v>
      </c>
      <c r="J139" s="226">
        <v>0</v>
      </c>
      <c r="K139" s="347">
        <v>0</v>
      </c>
      <c r="L139" s="348">
        <v>0</v>
      </c>
      <c r="M139" s="349">
        <v>0</v>
      </c>
      <c r="N139" s="320">
        <f>+B139+E139+H139+K139</f>
        <v>0</v>
      </c>
      <c r="O139" s="321">
        <f>+C139+F139+I139+L139</f>
        <v>0</v>
      </c>
      <c r="P139" s="322">
        <f>+D139+G139+J139+M139</f>
        <v>0</v>
      </c>
    </row>
    <row r="140" spans="1:21" ht="13" thickBot="1">
      <c r="A140" s="55" t="s">
        <v>323</v>
      </c>
      <c r="B140" s="32">
        <f>+B139</f>
        <v>0</v>
      </c>
      <c r="C140" s="28">
        <f>SUM(C139)</f>
        <v>0</v>
      </c>
      <c r="D140" s="69">
        <f>SUM(D139)</f>
        <v>0</v>
      </c>
      <c r="E140" s="32">
        <f>+E139</f>
        <v>0</v>
      </c>
      <c r="F140" s="28">
        <f>SUM(F139)</f>
        <v>0</v>
      </c>
      <c r="G140" s="69">
        <f>SUM(G139)</f>
        <v>0</v>
      </c>
      <c r="H140" s="32">
        <f>+H139</f>
        <v>0</v>
      </c>
      <c r="I140" s="28">
        <f>SUM(I139)</f>
        <v>0</v>
      </c>
      <c r="J140" s="73">
        <f>SUM(J139)</f>
        <v>0</v>
      </c>
      <c r="K140" s="32">
        <f>+K139</f>
        <v>0</v>
      </c>
      <c r="L140" s="28">
        <f>SUM(L139)</f>
        <v>0</v>
      </c>
      <c r="M140" s="73">
        <f>SUM(M139)</f>
        <v>0</v>
      </c>
      <c r="N140" s="32">
        <f>+N139</f>
        <v>0</v>
      </c>
      <c r="O140" s="28">
        <f>SUM(O139)</f>
        <v>0</v>
      </c>
      <c r="P140" s="69">
        <f>SUM(P139)</f>
        <v>0</v>
      </c>
    </row>
    <row r="141" spans="1:21" ht="13" thickBot="1">
      <c r="A141" s="48"/>
      <c r="B141" s="218"/>
      <c r="C141" s="222"/>
      <c r="D141" s="240"/>
      <c r="E141" s="31"/>
      <c r="F141" s="27"/>
      <c r="G141" s="76"/>
      <c r="H141" s="221"/>
      <c r="I141" s="222"/>
      <c r="J141" s="221"/>
      <c r="K141" s="343"/>
      <c r="L141" s="344"/>
      <c r="M141" s="345"/>
      <c r="N141" s="317"/>
      <c r="O141" s="323"/>
      <c r="P141" s="324"/>
    </row>
    <row r="142" spans="1:21">
      <c r="A142" s="49" t="s">
        <v>321</v>
      </c>
      <c r="B142" s="223"/>
      <c r="C142" s="224"/>
      <c r="D142" s="225"/>
      <c r="E142" s="30"/>
      <c r="F142" s="25"/>
      <c r="G142" s="75"/>
      <c r="H142" s="226"/>
      <c r="I142" s="224"/>
      <c r="J142" s="226"/>
      <c r="K142" s="346"/>
      <c r="L142" s="233"/>
      <c r="M142" s="234"/>
      <c r="N142" s="320"/>
      <c r="O142" s="321"/>
      <c r="P142" s="322"/>
    </row>
    <row r="143" spans="1:21" ht="13" thickBot="1">
      <c r="A143" s="46" t="s">
        <v>324</v>
      </c>
      <c r="B143" s="241">
        <v>0</v>
      </c>
      <c r="C143" s="224">
        <v>0</v>
      </c>
      <c r="D143" s="225">
        <v>0</v>
      </c>
      <c r="E143" s="80">
        <v>0</v>
      </c>
      <c r="F143" s="25">
        <v>0</v>
      </c>
      <c r="G143" s="75">
        <v>0</v>
      </c>
      <c r="H143" s="226">
        <v>0</v>
      </c>
      <c r="I143" s="224">
        <v>0</v>
      </c>
      <c r="J143" s="226">
        <v>0</v>
      </c>
      <c r="K143" s="347">
        <v>0</v>
      </c>
      <c r="L143" s="348">
        <v>0</v>
      </c>
      <c r="M143" s="349">
        <v>0</v>
      </c>
      <c r="N143" s="320">
        <f>+B143+E143+H143+K143</f>
        <v>0</v>
      </c>
      <c r="O143" s="321">
        <f>+C143+F143+I143+L143</f>
        <v>0</v>
      </c>
      <c r="P143" s="322">
        <f>+D143+G143+J143+M143</f>
        <v>0</v>
      </c>
    </row>
    <row r="144" spans="1:21" ht="13" thickBot="1">
      <c r="A144" s="55" t="s">
        <v>323</v>
      </c>
      <c r="B144" s="32">
        <f>+B143</f>
        <v>0</v>
      </c>
      <c r="C144" s="28">
        <f>SUM(C143)</f>
        <v>0</v>
      </c>
      <c r="D144" s="69">
        <f>SUM(D143)</f>
        <v>0</v>
      </c>
      <c r="E144" s="32">
        <f>+E143</f>
        <v>0</v>
      </c>
      <c r="F144" s="28">
        <f>SUM(F143)</f>
        <v>0</v>
      </c>
      <c r="G144" s="69">
        <f>SUM(G143)</f>
        <v>0</v>
      </c>
      <c r="H144" s="32">
        <f>+H143</f>
        <v>0</v>
      </c>
      <c r="I144" s="28">
        <f>SUM(I143)</f>
        <v>0</v>
      </c>
      <c r="J144" s="73">
        <f>SUM(J143)</f>
        <v>0</v>
      </c>
      <c r="K144" s="32">
        <f>+K143</f>
        <v>0</v>
      </c>
      <c r="L144" s="28">
        <f>SUM(L143)</f>
        <v>0</v>
      </c>
      <c r="M144" s="73">
        <f>SUM(M143)</f>
        <v>0</v>
      </c>
      <c r="N144" s="32">
        <f>+N143</f>
        <v>0</v>
      </c>
      <c r="O144" s="28">
        <f>SUM(O143)</f>
        <v>0</v>
      </c>
      <c r="P144" s="69">
        <f>SUM(P143)</f>
        <v>0</v>
      </c>
    </row>
    <row r="145" spans="1:21" ht="13" thickBot="1">
      <c r="A145" s="48"/>
      <c r="B145" s="218"/>
      <c r="C145" s="222"/>
      <c r="D145" s="240"/>
      <c r="E145" s="31"/>
      <c r="F145" s="27"/>
      <c r="G145" s="76"/>
      <c r="H145" s="221"/>
      <c r="I145" s="222"/>
      <c r="J145" s="221"/>
      <c r="K145" s="343"/>
      <c r="L145" s="344"/>
      <c r="M145" s="345"/>
      <c r="N145" s="317"/>
      <c r="O145" s="323"/>
      <c r="P145" s="324"/>
    </row>
    <row r="146" spans="1:21">
      <c r="A146" s="49" t="s">
        <v>58</v>
      </c>
      <c r="B146" s="244"/>
      <c r="C146" s="245"/>
      <c r="D146" s="246"/>
      <c r="E146" s="86"/>
      <c r="F146" s="87"/>
      <c r="G146" s="88"/>
      <c r="H146" s="269"/>
      <c r="I146" s="245"/>
      <c r="J146" s="269"/>
      <c r="K146" s="350"/>
      <c r="L146" s="212"/>
      <c r="M146" s="235"/>
      <c r="N146" s="328"/>
      <c r="O146" s="329"/>
      <c r="P146" s="330"/>
    </row>
    <row r="147" spans="1:21">
      <c r="A147" s="46" t="s">
        <v>381</v>
      </c>
      <c r="B147" s="241">
        <v>0</v>
      </c>
      <c r="C147" s="242">
        <v>0</v>
      </c>
      <c r="D147" s="247">
        <v>0</v>
      </c>
      <c r="E147" s="80">
        <v>0</v>
      </c>
      <c r="F147" s="81">
        <v>0</v>
      </c>
      <c r="G147" s="89">
        <v>0</v>
      </c>
      <c r="H147" s="268">
        <v>0</v>
      </c>
      <c r="I147" s="242">
        <v>0</v>
      </c>
      <c r="J147" s="268">
        <v>0</v>
      </c>
      <c r="K147" s="350">
        <v>0</v>
      </c>
      <c r="L147" s="212">
        <v>0</v>
      </c>
      <c r="M147" s="235">
        <v>0</v>
      </c>
      <c r="N147" s="320">
        <f t="shared" ref="N147:P166" si="9">+B147+E147+H147+K147</f>
        <v>0</v>
      </c>
      <c r="O147" s="321">
        <f t="shared" si="9"/>
        <v>0</v>
      </c>
      <c r="P147" s="322">
        <f t="shared" si="9"/>
        <v>0</v>
      </c>
    </row>
    <row r="148" spans="1:21">
      <c r="A148" s="46" t="s">
        <v>139</v>
      </c>
      <c r="B148" s="241">
        <v>33.423916132745646</v>
      </c>
      <c r="C148" s="242">
        <v>16.496226556897334</v>
      </c>
      <c r="D148" s="243">
        <v>0</v>
      </c>
      <c r="E148" s="80">
        <v>878.12539717828361</v>
      </c>
      <c r="F148" s="81">
        <v>173.16938664554698</v>
      </c>
      <c r="G148" s="82">
        <v>0</v>
      </c>
      <c r="H148" s="268">
        <v>1304.9429909962921</v>
      </c>
      <c r="I148" s="242">
        <v>167.69186395264981</v>
      </c>
      <c r="J148" s="268">
        <v>0</v>
      </c>
      <c r="K148" s="350">
        <v>109.73815664799247</v>
      </c>
      <c r="L148" s="212">
        <v>0</v>
      </c>
      <c r="M148" s="235">
        <v>0</v>
      </c>
      <c r="N148" s="320">
        <f t="shared" si="9"/>
        <v>2326.2304609553139</v>
      </c>
      <c r="O148" s="321">
        <f t="shared" si="9"/>
        <v>357.3574771550941</v>
      </c>
      <c r="P148" s="322">
        <f t="shared" si="9"/>
        <v>0</v>
      </c>
    </row>
    <row r="149" spans="1:21">
      <c r="A149" s="46" t="s">
        <v>325</v>
      </c>
      <c r="B149" s="241">
        <v>0</v>
      </c>
      <c r="C149" s="242">
        <v>0</v>
      </c>
      <c r="D149" s="243">
        <v>0</v>
      </c>
      <c r="E149" s="80">
        <v>0</v>
      </c>
      <c r="F149" s="81">
        <v>0</v>
      </c>
      <c r="G149" s="82">
        <v>0</v>
      </c>
      <c r="H149" s="268">
        <v>0</v>
      </c>
      <c r="I149" s="242">
        <v>0</v>
      </c>
      <c r="J149" s="268">
        <v>0</v>
      </c>
      <c r="K149" s="350">
        <v>0</v>
      </c>
      <c r="L149" s="212">
        <v>0</v>
      </c>
      <c r="M149" s="235">
        <v>0</v>
      </c>
      <c r="N149" s="320">
        <f t="shared" si="9"/>
        <v>0</v>
      </c>
      <c r="O149" s="321">
        <f t="shared" si="9"/>
        <v>0</v>
      </c>
      <c r="P149" s="322">
        <f t="shared" si="9"/>
        <v>0</v>
      </c>
    </row>
    <row r="150" spans="1:21">
      <c r="A150" s="46" t="s">
        <v>140</v>
      </c>
      <c r="B150" s="241">
        <v>0</v>
      </c>
      <c r="C150" s="242">
        <v>0</v>
      </c>
      <c r="D150" s="243">
        <v>0</v>
      </c>
      <c r="E150" s="80">
        <v>0</v>
      </c>
      <c r="F150" s="81">
        <v>0</v>
      </c>
      <c r="G150" s="82">
        <v>0</v>
      </c>
      <c r="H150" s="268">
        <v>0</v>
      </c>
      <c r="I150" s="242">
        <v>0</v>
      </c>
      <c r="J150" s="268">
        <v>0</v>
      </c>
      <c r="K150" s="350">
        <v>0</v>
      </c>
      <c r="L150" s="212">
        <v>0</v>
      </c>
      <c r="M150" s="235">
        <v>0</v>
      </c>
      <c r="N150" s="320">
        <f t="shared" si="9"/>
        <v>0</v>
      </c>
      <c r="O150" s="321">
        <f t="shared" si="9"/>
        <v>0</v>
      </c>
      <c r="P150" s="322">
        <f t="shared" si="9"/>
        <v>0</v>
      </c>
    </row>
    <row r="151" spans="1:21">
      <c r="A151" s="46" t="s">
        <v>373</v>
      </c>
      <c r="B151" s="241">
        <v>0</v>
      </c>
      <c r="C151" s="242">
        <v>0</v>
      </c>
      <c r="D151" s="243">
        <v>0</v>
      </c>
      <c r="E151" s="80">
        <v>0</v>
      </c>
      <c r="F151" s="81">
        <v>0</v>
      </c>
      <c r="G151" s="82">
        <v>0</v>
      </c>
      <c r="H151" s="268">
        <v>0</v>
      </c>
      <c r="I151" s="242">
        <v>0</v>
      </c>
      <c r="J151" s="268">
        <v>0</v>
      </c>
      <c r="K151" s="350">
        <v>0</v>
      </c>
      <c r="L151" s="212">
        <v>0</v>
      </c>
      <c r="M151" s="235">
        <v>0</v>
      </c>
      <c r="N151" s="320">
        <f t="shared" si="9"/>
        <v>0</v>
      </c>
      <c r="O151" s="321">
        <f t="shared" si="9"/>
        <v>0</v>
      </c>
      <c r="P151" s="322">
        <f t="shared" si="9"/>
        <v>0</v>
      </c>
    </row>
    <row r="152" spans="1:21">
      <c r="A152" s="46" t="s">
        <v>141</v>
      </c>
      <c r="B152" s="241">
        <v>0</v>
      </c>
      <c r="C152" s="242">
        <v>0</v>
      </c>
      <c r="D152" s="243">
        <v>0</v>
      </c>
      <c r="E152" s="80">
        <v>0</v>
      </c>
      <c r="F152" s="81">
        <v>0</v>
      </c>
      <c r="G152" s="82">
        <v>0</v>
      </c>
      <c r="H152" s="268">
        <v>0</v>
      </c>
      <c r="I152" s="242">
        <v>0</v>
      </c>
      <c r="J152" s="268">
        <v>0</v>
      </c>
      <c r="K152" s="350">
        <v>0</v>
      </c>
      <c r="L152" s="212">
        <v>0</v>
      </c>
      <c r="M152" s="235">
        <v>0</v>
      </c>
      <c r="N152" s="320">
        <f t="shared" si="9"/>
        <v>0</v>
      </c>
      <c r="O152" s="321">
        <f t="shared" si="9"/>
        <v>0</v>
      </c>
      <c r="P152" s="322">
        <f t="shared" si="9"/>
        <v>0</v>
      </c>
    </row>
    <row r="153" spans="1:21" s="9" customFormat="1">
      <c r="A153" s="46" t="s">
        <v>352</v>
      </c>
      <c r="B153" s="241">
        <v>0</v>
      </c>
      <c r="C153" s="242">
        <v>0</v>
      </c>
      <c r="D153" s="243">
        <v>0</v>
      </c>
      <c r="E153" s="80">
        <v>0</v>
      </c>
      <c r="F153" s="81">
        <v>0</v>
      </c>
      <c r="G153" s="82">
        <v>0</v>
      </c>
      <c r="H153" s="268">
        <v>0</v>
      </c>
      <c r="I153" s="242">
        <v>0</v>
      </c>
      <c r="J153" s="268">
        <v>0</v>
      </c>
      <c r="K153" s="350">
        <v>0</v>
      </c>
      <c r="L153" s="212">
        <v>0</v>
      </c>
      <c r="M153" s="235">
        <v>0</v>
      </c>
      <c r="N153" s="320">
        <f t="shared" si="9"/>
        <v>0</v>
      </c>
      <c r="O153" s="321">
        <f t="shared" si="9"/>
        <v>0</v>
      </c>
      <c r="P153" s="322">
        <f t="shared" si="9"/>
        <v>0</v>
      </c>
      <c r="Q153"/>
      <c r="R153"/>
      <c r="S153"/>
      <c r="T153"/>
      <c r="U153"/>
    </row>
    <row r="154" spans="1:21">
      <c r="A154" s="46" t="s">
        <v>326</v>
      </c>
      <c r="B154" s="241">
        <v>0</v>
      </c>
      <c r="C154" s="242">
        <v>0</v>
      </c>
      <c r="D154" s="243">
        <v>0</v>
      </c>
      <c r="E154" s="80">
        <v>0</v>
      </c>
      <c r="F154" s="81">
        <v>0</v>
      </c>
      <c r="G154" s="82">
        <v>0</v>
      </c>
      <c r="H154" s="268">
        <v>0</v>
      </c>
      <c r="I154" s="242">
        <v>0</v>
      </c>
      <c r="J154" s="268">
        <v>0</v>
      </c>
      <c r="K154" s="350">
        <v>0</v>
      </c>
      <c r="L154" s="212">
        <v>0</v>
      </c>
      <c r="M154" s="235">
        <v>0</v>
      </c>
      <c r="N154" s="320">
        <f t="shared" si="9"/>
        <v>0</v>
      </c>
      <c r="O154" s="321">
        <f t="shared" si="9"/>
        <v>0</v>
      </c>
      <c r="P154" s="322">
        <f t="shared" si="9"/>
        <v>0</v>
      </c>
    </row>
    <row r="155" spans="1:21">
      <c r="A155" s="46" t="s">
        <v>327</v>
      </c>
      <c r="B155" s="241">
        <v>0</v>
      </c>
      <c r="C155" s="242">
        <v>0</v>
      </c>
      <c r="D155" s="243">
        <v>0</v>
      </c>
      <c r="E155" s="80">
        <v>4.2597382553708583</v>
      </c>
      <c r="F155" s="81">
        <v>0</v>
      </c>
      <c r="G155" s="82">
        <v>0</v>
      </c>
      <c r="H155" s="268">
        <v>761.95597528826761</v>
      </c>
      <c r="I155" s="242">
        <v>131.62772851168845</v>
      </c>
      <c r="J155" s="268">
        <v>0</v>
      </c>
      <c r="K155" s="350">
        <v>3331.4641532293272</v>
      </c>
      <c r="L155" s="212">
        <v>840.20536250789826</v>
      </c>
      <c r="M155" s="235">
        <v>0</v>
      </c>
      <c r="N155" s="320">
        <f t="shared" si="9"/>
        <v>4097.6798667729654</v>
      </c>
      <c r="O155" s="321">
        <f t="shared" si="9"/>
        <v>971.83309101958673</v>
      </c>
      <c r="P155" s="322">
        <f t="shared" si="9"/>
        <v>0</v>
      </c>
    </row>
    <row r="156" spans="1:21">
      <c r="A156" s="46" t="s">
        <v>142</v>
      </c>
      <c r="B156" s="241">
        <v>0</v>
      </c>
      <c r="C156" s="242">
        <v>0</v>
      </c>
      <c r="D156" s="243">
        <v>0</v>
      </c>
      <c r="E156" s="80">
        <v>0</v>
      </c>
      <c r="F156" s="81">
        <v>0</v>
      </c>
      <c r="G156" s="82">
        <v>0</v>
      </c>
      <c r="H156" s="268">
        <v>34.269517782655086</v>
      </c>
      <c r="I156" s="242">
        <v>0</v>
      </c>
      <c r="J156" s="268">
        <v>0</v>
      </c>
      <c r="K156" s="350">
        <v>290.89786997703112</v>
      </c>
      <c r="L156" s="212">
        <v>0</v>
      </c>
      <c r="M156" s="235">
        <v>0</v>
      </c>
      <c r="N156" s="320">
        <f t="shared" si="9"/>
        <v>325.16738775968622</v>
      </c>
      <c r="O156" s="321">
        <f t="shared" si="9"/>
        <v>0</v>
      </c>
      <c r="P156" s="322">
        <f t="shared" si="9"/>
        <v>0</v>
      </c>
    </row>
    <row r="157" spans="1:21">
      <c r="A157" s="46" t="s">
        <v>382</v>
      </c>
      <c r="B157" s="241">
        <v>0</v>
      </c>
      <c r="C157" s="242">
        <v>0</v>
      </c>
      <c r="D157" s="243">
        <v>0</v>
      </c>
      <c r="E157" s="80">
        <v>1258.4713121117668</v>
      </c>
      <c r="F157" s="81">
        <v>1.2435908772745303</v>
      </c>
      <c r="G157" s="82">
        <v>0</v>
      </c>
      <c r="H157" s="268">
        <v>1524.9462788326443</v>
      </c>
      <c r="I157" s="242">
        <v>208.73004139524363</v>
      </c>
      <c r="J157" s="268">
        <v>0</v>
      </c>
      <c r="K157" s="350">
        <v>2524.4433436006402</v>
      </c>
      <c r="L157" s="212">
        <v>196.6796200738562</v>
      </c>
      <c r="M157" s="235">
        <v>0</v>
      </c>
      <c r="N157" s="320">
        <f t="shared" si="9"/>
        <v>5307.8609345450514</v>
      </c>
      <c r="O157" s="321">
        <f t="shared" si="9"/>
        <v>406.65325234637436</v>
      </c>
      <c r="P157" s="322">
        <f t="shared" si="9"/>
        <v>0</v>
      </c>
    </row>
    <row r="158" spans="1:21">
      <c r="A158" s="42" t="s">
        <v>143</v>
      </c>
      <c r="B158" s="241">
        <v>0</v>
      </c>
      <c r="C158" s="242">
        <v>0</v>
      </c>
      <c r="D158" s="243">
        <v>0</v>
      </c>
      <c r="E158" s="80">
        <v>0</v>
      </c>
      <c r="F158" s="81">
        <v>0</v>
      </c>
      <c r="G158" s="82">
        <v>0</v>
      </c>
      <c r="H158" s="268">
        <v>0</v>
      </c>
      <c r="I158" s="242">
        <v>0</v>
      </c>
      <c r="J158" s="268">
        <v>0</v>
      </c>
      <c r="K158" s="350">
        <v>0</v>
      </c>
      <c r="L158" s="212">
        <v>0</v>
      </c>
      <c r="M158" s="235">
        <v>0</v>
      </c>
      <c r="N158" s="320">
        <f t="shared" si="9"/>
        <v>0</v>
      </c>
      <c r="O158" s="321">
        <f t="shared" si="9"/>
        <v>0</v>
      </c>
      <c r="P158" s="322">
        <f t="shared" si="9"/>
        <v>0</v>
      </c>
    </row>
    <row r="159" spans="1:21">
      <c r="A159" s="42" t="s">
        <v>144</v>
      </c>
      <c r="B159" s="241">
        <v>4.7245522082598814</v>
      </c>
      <c r="C159" s="242">
        <v>0</v>
      </c>
      <c r="D159" s="243">
        <v>0</v>
      </c>
      <c r="E159" s="80">
        <v>0</v>
      </c>
      <c r="F159" s="81">
        <v>0</v>
      </c>
      <c r="G159" s="82">
        <v>0</v>
      </c>
      <c r="H159" s="268">
        <v>0</v>
      </c>
      <c r="I159" s="242">
        <v>0</v>
      </c>
      <c r="J159" s="268">
        <v>0</v>
      </c>
      <c r="K159" s="350">
        <v>0</v>
      </c>
      <c r="L159" s="212">
        <v>0</v>
      </c>
      <c r="M159" s="235">
        <v>0</v>
      </c>
      <c r="N159" s="320">
        <f t="shared" si="9"/>
        <v>4.7245522082598814</v>
      </c>
      <c r="O159" s="321">
        <f t="shared" si="9"/>
        <v>0</v>
      </c>
      <c r="P159" s="322">
        <f t="shared" si="9"/>
        <v>0</v>
      </c>
    </row>
    <row r="160" spans="1:21">
      <c r="A160" s="42" t="s">
        <v>355</v>
      </c>
      <c r="B160" s="241">
        <v>0</v>
      </c>
      <c r="C160" s="242">
        <v>0</v>
      </c>
      <c r="D160" s="243">
        <v>0</v>
      </c>
      <c r="E160" s="80">
        <v>0</v>
      </c>
      <c r="F160" s="81">
        <v>0</v>
      </c>
      <c r="G160" s="82">
        <v>0</v>
      </c>
      <c r="H160" s="268">
        <v>0</v>
      </c>
      <c r="I160" s="242">
        <v>0</v>
      </c>
      <c r="J160" s="268">
        <v>0</v>
      </c>
      <c r="K160" s="350">
        <v>0</v>
      </c>
      <c r="L160" s="212">
        <v>0</v>
      </c>
      <c r="M160" s="235">
        <v>0</v>
      </c>
      <c r="N160" s="320">
        <f t="shared" si="9"/>
        <v>0</v>
      </c>
      <c r="O160" s="321">
        <f t="shared" si="9"/>
        <v>0</v>
      </c>
      <c r="P160" s="322">
        <f t="shared" si="9"/>
        <v>0</v>
      </c>
    </row>
    <row r="161" spans="1:16">
      <c r="A161" s="42" t="s">
        <v>145</v>
      </c>
      <c r="B161" s="241">
        <v>0</v>
      </c>
      <c r="C161" s="242">
        <v>0</v>
      </c>
      <c r="D161" s="243">
        <v>0</v>
      </c>
      <c r="E161" s="80">
        <v>0</v>
      </c>
      <c r="F161" s="81">
        <v>0</v>
      </c>
      <c r="G161" s="82">
        <v>0</v>
      </c>
      <c r="H161" s="268">
        <v>0</v>
      </c>
      <c r="I161" s="242">
        <v>0</v>
      </c>
      <c r="J161" s="268">
        <v>0</v>
      </c>
      <c r="K161" s="350">
        <v>0</v>
      </c>
      <c r="L161" s="212">
        <v>0</v>
      </c>
      <c r="M161" s="235">
        <v>0</v>
      </c>
      <c r="N161" s="320">
        <f t="shared" si="9"/>
        <v>0</v>
      </c>
      <c r="O161" s="321">
        <f t="shared" si="9"/>
        <v>0</v>
      </c>
      <c r="P161" s="322">
        <f t="shared" si="9"/>
        <v>0</v>
      </c>
    </row>
    <row r="162" spans="1:16">
      <c r="A162" s="42" t="s">
        <v>146</v>
      </c>
      <c r="B162" s="241">
        <v>51.841471304584189</v>
      </c>
      <c r="C162" s="242">
        <v>14.463977866294355</v>
      </c>
      <c r="D162" s="243">
        <v>0</v>
      </c>
      <c r="E162" s="80">
        <v>2032.4598759968851</v>
      </c>
      <c r="F162" s="81">
        <v>378.78241316096216</v>
      </c>
      <c r="G162" s="82">
        <v>0</v>
      </c>
      <c r="H162" s="268">
        <v>1986.2256942284985</v>
      </c>
      <c r="I162" s="242">
        <v>343.15134827628015</v>
      </c>
      <c r="J162" s="268">
        <v>0</v>
      </c>
      <c r="K162" s="350">
        <v>303.38923396499524</v>
      </c>
      <c r="L162" s="212">
        <v>51.515784241843988</v>
      </c>
      <c r="M162" s="235">
        <v>0</v>
      </c>
      <c r="N162" s="320">
        <f t="shared" si="9"/>
        <v>4373.916275494963</v>
      </c>
      <c r="O162" s="321">
        <f t="shared" si="9"/>
        <v>787.9135235453806</v>
      </c>
      <c r="P162" s="322">
        <f t="shared" si="9"/>
        <v>0</v>
      </c>
    </row>
    <row r="163" spans="1:16">
      <c r="A163" s="42" t="s">
        <v>147</v>
      </c>
      <c r="B163" s="241">
        <v>0</v>
      </c>
      <c r="C163" s="242">
        <v>0</v>
      </c>
      <c r="D163" s="243">
        <v>0</v>
      </c>
      <c r="E163" s="80">
        <v>0</v>
      </c>
      <c r="F163" s="81">
        <v>0</v>
      </c>
      <c r="G163" s="82">
        <v>0</v>
      </c>
      <c r="H163" s="268">
        <v>0</v>
      </c>
      <c r="I163" s="242">
        <v>0</v>
      </c>
      <c r="J163" s="268">
        <v>0</v>
      </c>
      <c r="K163" s="350">
        <v>0</v>
      </c>
      <c r="L163" s="212">
        <v>0</v>
      </c>
      <c r="M163" s="235">
        <v>0</v>
      </c>
      <c r="N163" s="320">
        <f t="shared" si="9"/>
        <v>0</v>
      </c>
      <c r="O163" s="321">
        <f t="shared" si="9"/>
        <v>0</v>
      </c>
      <c r="P163" s="322">
        <f t="shared" si="9"/>
        <v>0</v>
      </c>
    </row>
    <row r="164" spans="1:16">
      <c r="A164" s="42" t="s">
        <v>148</v>
      </c>
      <c r="B164" s="241">
        <v>6700.1314040885127</v>
      </c>
      <c r="C164" s="242">
        <v>16.743975708850659</v>
      </c>
      <c r="D164" s="243">
        <v>0</v>
      </c>
      <c r="E164" s="80">
        <v>629.79843706411623</v>
      </c>
      <c r="F164" s="81">
        <v>17.680981567951271</v>
      </c>
      <c r="G164" s="82">
        <v>0</v>
      </c>
      <c r="H164" s="268">
        <v>662.58923689521419</v>
      </c>
      <c r="I164" s="242">
        <v>52.742618053554693</v>
      </c>
      <c r="J164" s="268">
        <v>0</v>
      </c>
      <c r="K164" s="350">
        <v>767.97738370521984</v>
      </c>
      <c r="L164" s="212">
        <v>96.621143971274634</v>
      </c>
      <c r="M164" s="235">
        <v>0</v>
      </c>
      <c r="N164" s="320">
        <f t="shared" si="9"/>
        <v>8760.4964617530641</v>
      </c>
      <c r="O164" s="321">
        <f t="shared" si="9"/>
        <v>183.78871930163126</v>
      </c>
      <c r="P164" s="322">
        <f t="shared" si="9"/>
        <v>0</v>
      </c>
    </row>
    <row r="165" spans="1:16">
      <c r="A165" s="42" t="s">
        <v>149</v>
      </c>
      <c r="B165" s="241">
        <v>7084.7246877078423</v>
      </c>
      <c r="C165" s="242">
        <v>395.8377412006879</v>
      </c>
      <c r="D165" s="243">
        <v>0</v>
      </c>
      <c r="E165" s="80">
        <v>16453.147646380974</v>
      </c>
      <c r="F165" s="81">
        <v>626.35312847083389</v>
      </c>
      <c r="G165" s="82">
        <v>0</v>
      </c>
      <c r="H165" s="268">
        <v>30323.496555739537</v>
      </c>
      <c r="I165" s="242">
        <v>1841.6456991714829</v>
      </c>
      <c r="J165" s="268">
        <v>0</v>
      </c>
      <c r="K165" s="350">
        <v>32176.170257854341</v>
      </c>
      <c r="L165" s="212">
        <v>2201.5658450665555</v>
      </c>
      <c r="M165" s="235">
        <v>0</v>
      </c>
      <c r="N165" s="320">
        <f t="shared" si="9"/>
        <v>86037.539147682692</v>
      </c>
      <c r="O165" s="321">
        <f t="shared" si="9"/>
        <v>5065.40241390956</v>
      </c>
      <c r="P165" s="322">
        <f t="shared" si="9"/>
        <v>0</v>
      </c>
    </row>
    <row r="166" spans="1:16" ht="13" thickBot="1">
      <c r="A166" s="50" t="s">
        <v>150</v>
      </c>
      <c r="B166" s="241">
        <v>218.8472383254595</v>
      </c>
      <c r="C166" s="242">
        <v>41.698553777113432</v>
      </c>
      <c r="D166" s="243">
        <v>0</v>
      </c>
      <c r="E166" s="80">
        <v>2132.3562726517303</v>
      </c>
      <c r="F166" s="81">
        <v>381.63514890399648</v>
      </c>
      <c r="G166" s="82">
        <v>0</v>
      </c>
      <c r="H166" s="268">
        <v>3507.6316105713031</v>
      </c>
      <c r="I166" s="242">
        <v>107.5844357052714</v>
      </c>
      <c r="J166" s="268">
        <v>0</v>
      </c>
      <c r="K166" s="354">
        <v>2276.9455738854263</v>
      </c>
      <c r="L166" s="355">
        <v>315.57115183984831</v>
      </c>
      <c r="M166" s="356">
        <v>0</v>
      </c>
      <c r="N166" s="320">
        <f t="shared" si="9"/>
        <v>8135.7806954339194</v>
      </c>
      <c r="O166" s="321">
        <f t="shared" si="9"/>
        <v>846.48929022622963</v>
      </c>
      <c r="P166" s="322">
        <f t="shared" si="9"/>
        <v>0</v>
      </c>
    </row>
    <row r="167" spans="1:16" ht="13" thickBot="1">
      <c r="A167" s="55" t="s">
        <v>323</v>
      </c>
      <c r="B167" s="32">
        <f t="shared" ref="B167:P167" si="10">SUM(B147:B166)</f>
        <v>14093.693269767404</v>
      </c>
      <c r="C167" s="28">
        <f t="shared" si="10"/>
        <v>485.24047510984366</v>
      </c>
      <c r="D167" s="28">
        <f t="shared" si="10"/>
        <v>0</v>
      </c>
      <c r="E167" s="32">
        <f t="shared" si="10"/>
        <v>23388.618679639127</v>
      </c>
      <c r="F167" s="28">
        <f t="shared" si="10"/>
        <v>1578.8646496265653</v>
      </c>
      <c r="G167" s="28">
        <f t="shared" si="10"/>
        <v>0</v>
      </c>
      <c r="H167" s="32">
        <f t="shared" si="10"/>
        <v>40106.057860334411</v>
      </c>
      <c r="I167" s="28">
        <f t="shared" si="10"/>
        <v>2853.173735066171</v>
      </c>
      <c r="J167" s="73">
        <f t="shared" si="10"/>
        <v>0</v>
      </c>
      <c r="K167" s="32">
        <f t="shared" si="10"/>
        <v>41781.025972864969</v>
      </c>
      <c r="L167" s="28">
        <f t="shared" si="10"/>
        <v>3702.1589077012768</v>
      </c>
      <c r="M167" s="73">
        <f t="shared" si="10"/>
        <v>0</v>
      </c>
      <c r="N167" s="32">
        <f t="shared" si="10"/>
        <v>119369.3957826059</v>
      </c>
      <c r="O167" s="28">
        <f t="shared" si="10"/>
        <v>8619.4377675038559</v>
      </c>
      <c r="P167" s="69">
        <f t="shared" si="10"/>
        <v>0</v>
      </c>
    </row>
    <row r="168" spans="1:16">
      <c r="A168" s="48"/>
      <c r="B168" s="218"/>
      <c r="C168" s="222"/>
      <c r="D168" s="240"/>
      <c r="E168" s="31"/>
      <c r="F168" s="27"/>
      <c r="G168" s="76"/>
      <c r="H168" s="221"/>
      <c r="I168" s="222"/>
      <c r="J168" s="221"/>
      <c r="K168" s="343"/>
      <c r="L168" s="344"/>
      <c r="M168" s="345"/>
      <c r="N168" s="317"/>
      <c r="O168" s="323"/>
      <c r="P168" s="324"/>
    </row>
    <row r="169" spans="1:16">
      <c r="A169" s="116" t="s">
        <v>7</v>
      </c>
      <c r="B169" s="223"/>
      <c r="C169" s="224"/>
      <c r="D169" s="225"/>
      <c r="E169" s="30"/>
      <c r="F169" s="25"/>
      <c r="G169" s="75"/>
      <c r="H169" s="226"/>
      <c r="I169" s="224"/>
      <c r="J169" s="226"/>
      <c r="K169" s="346"/>
      <c r="L169" s="233"/>
      <c r="M169" s="234"/>
      <c r="N169" s="320"/>
      <c r="O169" s="321"/>
      <c r="P169" s="322"/>
    </row>
    <row r="170" spans="1:16">
      <c r="A170" s="115" t="s">
        <v>374</v>
      </c>
      <c r="B170" s="241">
        <v>0</v>
      </c>
      <c r="C170" s="242">
        <v>0</v>
      </c>
      <c r="D170" s="243">
        <v>0</v>
      </c>
      <c r="E170" s="80">
        <v>0</v>
      </c>
      <c r="F170" s="81">
        <v>0</v>
      </c>
      <c r="G170" s="82">
        <v>0</v>
      </c>
      <c r="H170" s="268">
        <v>0</v>
      </c>
      <c r="I170" s="242">
        <v>0</v>
      </c>
      <c r="J170" s="268">
        <v>0</v>
      </c>
      <c r="K170" s="350">
        <v>0</v>
      </c>
      <c r="L170" s="212">
        <v>0</v>
      </c>
      <c r="M170" s="235">
        <v>0</v>
      </c>
      <c r="N170" s="320">
        <f t="shared" ref="N170:P171" si="11">+B170+E170+H170+K170</f>
        <v>0</v>
      </c>
      <c r="O170" s="321">
        <f t="shared" si="11"/>
        <v>0</v>
      </c>
      <c r="P170" s="322">
        <f t="shared" si="11"/>
        <v>0</v>
      </c>
    </row>
    <row r="171" spans="1:16" ht="13" thickBot="1">
      <c r="A171" s="46" t="s">
        <v>343</v>
      </c>
      <c r="B171" s="223">
        <v>0</v>
      </c>
      <c r="C171" s="224">
        <v>0</v>
      </c>
      <c r="D171" s="225">
        <v>0</v>
      </c>
      <c r="E171" s="30">
        <v>0</v>
      </c>
      <c r="F171" s="25">
        <v>0</v>
      </c>
      <c r="G171" s="75">
        <v>0</v>
      </c>
      <c r="H171" s="226">
        <v>0</v>
      </c>
      <c r="I171" s="224">
        <v>0</v>
      </c>
      <c r="J171" s="226">
        <v>0</v>
      </c>
      <c r="K171" s="347">
        <v>0</v>
      </c>
      <c r="L171" s="348">
        <v>0</v>
      </c>
      <c r="M171" s="349">
        <v>0</v>
      </c>
      <c r="N171" s="320">
        <f t="shared" si="11"/>
        <v>0</v>
      </c>
      <c r="O171" s="321">
        <f t="shared" si="11"/>
        <v>0</v>
      </c>
      <c r="P171" s="322">
        <f t="shared" si="11"/>
        <v>0</v>
      </c>
    </row>
    <row r="172" spans="1:16" ht="13" thickBot="1">
      <c r="A172" s="55" t="s">
        <v>344</v>
      </c>
      <c r="B172" s="32">
        <f t="shared" ref="B172:P172" si="12">SUM(B170:B171)</f>
        <v>0</v>
      </c>
      <c r="C172" s="28">
        <f t="shared" si="12"/>
        <v>0</v>
      </c>
      <c r="D172" s="275">
        <f t="shared" si="12"/>
        <v>0</v>
      </c>
      <c r="E172" s="32">
        <f t="shared" si="12"/>
        <v>0</v>
      </c>
      <c r="F172" s="28">
        <f t="shared" si="12"/>
        <v>0</v>
      </c>
      <c r="G172" s="69">
        <f t="shared" si="12"/>
        <v>0</v>
      </c>
      <c r="H172" s="32">
        <f t="shared" si="12"/>
        <v>0</v>
      </c>
      <c r="I172" s="28">
        <f t="shared" si="12"/>
        <v>0</v>
      </c>
      <c r="J172" s="73">
        <f t="shared" si="12"/>
        <v>0</v>
      </c>
      <c r="K172" s="32">
        <f t="shared" si="12"/>
        <v>0</v>
      </c>
      <c r="L172" s="28">
        <f t="shared" si="12"/>
        <v>0</v>
      </c>
      <c r="M172" s="73">
        <f t="shared" si="12"/>
        <v>0</v>
      </c>
      <c r="N172" s="32">
        <f t="shared" si="12"/>
        <v>0</v>
      </c>
      <c r="O172" s="28">
        <f t="shared" si="12"/>
        <v>0</v>
      </c>
      <c r="P172" s="276">
        <f t="shared" si="12"/>
        <v>0</v>
      </c>
    </row>
    <row r="173" spans="1:16" ht="13" thickBot="1">
      <c r="A173" s="48"/>
      <c r="B173" s="249"/>
      <c r="C173" s="250"/>
      <c r="D173" s="251"/>
      <c r="E173" s="103"/>
      <c r="F173" s="104"/>
      <c r="G173" s="101"/>
      <c r="H173" s="270"/>
      <c r="I173" s="250"/>
      <c r="J173" s="270"/>
      <c r="K173" s="343"/>
      <c r="L173" s="344"/>
      <c r="M173" s="345"/>
      <c r="N173" s="331"/>
      <c r="O173" s="332"/>
      <c r="P173" s="333"/>
    </row>
    <row r="174" spans="1:16" ht="13" thickBot="1">
      <c r="A174" s="44" t="s">
        <v>63</v>
      </c>
      <c r="B174" s="223"/>
      <c r="C174" s="224"/>
      <c r="D174" s="225"/>
      <c r="E174" s="30"/>
      <c r="F174" s="25"/>
      <c r="G174" s="75"/>
      <c r="H174" s="226"/>
      <c r="I174" s="224"/>
      <c r="J174" s="226"/>
      <c r="K174" s="346"/>
      <c r="L174" s="233"/>
      <c r="M174" s="234"/>
      <c r="N174" s="320"/>
      <c r="O174" s="321"/>
      <c r="P174" s="322"/>
    </row>
    <row r="175" spans="1:16">
      <c r="A175" s="41" t="s">
        <v>151</v>
      </c>
      <c r="B175" s="252">
        <v>113.12304481664894</v>
      </c>
      <c r="C175" s="253">
        <v>0</v>
      </c>
      <c r="D175" s="254">
        <v>0</v>
      </c>
      <c r="E175" s="105">
        <v>108.31486472599103</v>
      </c>
      <c r="F175" s="106">
        <v>0</v>
      </c>
      <c r="G175" s="107">
        <v>0</v>
      </c>
      <c r="H175" s="271">
        <v>0</v>
      </c>
      <c r="I175" s="253">
        <v>0</v>
      </c>
      <c r="J175" s="271">
        <v>0</v>
      </c>
      <c r="K175" s="350">
        <v>0</v>
      </c>
      <c r="L175" s="212">
        <v>0</v>
      </c>
      <c r="M175" s="235">
        <v>0</v>
      </c>
      <c r="N175" s="320">
        <f t="shared" ref="N175:P194" si="13">+B175+E175+H175+K175</f>
        <v>221.43790954263997</v>
      </c>
      <c r="O175" s="321">
        <f t="shared" si="13"/>
        <v>0</v>
      </c>
      <c r="P175" s="322">
        <f t="shared" si="13"/>
        <v>0</v>
      </c>
    </row>
    <row r="176" spans="1:16">
      <c r="A176" s="42" t="s">
        <v>152</v>
      </c>
      <c r="B176" s="241">
        <v>206.61709433075342</v>
      </c>
      <c r="C176" s="242">
        <v>0</v>
      </c>
      <c r="D176" s="243">
        <v>0</v>
      </c>
      <c r="E176" s="80">
        <v>118.55279545816475</v>
      </c>
      <c r="F176" s="81">
        <v>0</v>
      </c>
      <c r="G176" s="82">
        <v>0</v>
      </c>
      <c r="H176" s="268">
        <v>3.2458326205857473</v>
      </c>
      <c r="I176" s="242">
        <v>0</v>
      </c>
      <c r="J176" s="268">
        <v>0</v>
      </c>
      <c r="K176" s="350">
        <v>0</v>
      </c>
      <c r="L176" s="212">
        <v>0</v>
      </c>
      <c r="M176" s="235">
        <v>0</v>
      </c>
      <c r="N176" s="320">
        <f t="shared" si="13"/>
        <v>328.41572240950393</v>
      </c>
      <c r="O176" s="321">
        <f t="shared" si="13"/>
        <v>0</v>
      </c>
      <c r="P176" s="322">
        <f t="shared" si="13"/>
        <v>0</v>
      </c>
    </row>
    <row r="177" spans="1:21" s="9" customFormat="1">
      <c r="A177" s="42" t="s">
        <v>153</v>
      </c>
      <c r="B177" s="241">
        <v>0</v>
      </c>
      <c r="C177" s="242">
        <v>0</v>
      </c>
      <c r="D177" s="243">
        <v>0</v>
      </c>
      <c r="E177" s="80">
        <v>0</v>
      </c>
      <c r="F177" s="81">
        <v>0</v>
      </c>
      <c r="G177" s="82">
        <v>0</v>
      </c>
      <c r="H177" s="268">
        <v>0</v>
      </c>
      <c r="I177" s="242">
        <v>0</v>
      </c>
      <c r="J177" s="268">
        <v>0</v>
      </c>
      <c r="K177" s="350">
        <v>0</v>
      </c>
      <c r="L177" s="212">
        <v>0</v>
      </c>
      <c r="M177" s="235">
        <v>0</v>
      </c>
      <c r="N177" s="320">
        <f t="shared" si="13"/>
        <v>0</v>
      </c>
      <c r="O177" s="321">
        <f t="shared" si="13"/>
        <v>0</v>
      </c>
      <c r="P177" s="322">
        <f t="shared" si="13"/>
        <v>0</v>
      </c>
      <c r="Q177"/>
      <c r="R177"/>
      <c r="S177"/>
      <c r="T177"/>
      <c r="U177"/>
    </row>
    <row r="178" spans="1:21">
      <c r="A178" s="42" t="s">
        <v>154</v>
      </c>
      <c r="B178" s="241">
        <v>0</v>
      </c>
      <c r="C178" s="242">
        <v>0</v>
      </c>
      <c r="D178" s="243">
        <v>0</v>
      </c>
      <c r="E178" s="80">
        <v>0</v>
      </c>
      <c r="F178" s="81">
        <v>0</v>
      </c>
      <c r="G178" s="82">
        <v>0</v>
      </c>
      <c r="H178" s="268">
        <v>0</v>
      </c>
      <c r="I178" s="242">
        <v>0</v>
      </c>
      <c r="J178" s="268">
        <v>0</v>
      </c>
      <c r="K178" s="350">
        <v>0</v>
      </c>
      <c r="L178" s="212">
        <v>0</v>
      </c>
      <c r="M178" s="235">
        <v>0</v>
      </c>
      <c r="N178" s="320">
        <f t="shared" si="13"/>
        <v>0</v>
      </c>
      <c r="O178" s="321">
        <f t="shared" si="13"/>
        <v>0</v>
      </c>
      <c r="P178" s="322">
        <f t="shared" si="13"/>
        <v>0</v>
      </c>
    </row>
    <row r="179" spans="1:21">
      <c r="A179" s="42" t="s">
        <v>155</v>
      </c>
      <c r="B179" s="241">
        <v>20.567168828534307</v>
      </c>
      <c r="C179" s="242">
        <v>0</v>
      </c>
      <c r="D179" s="243">
        <v>0</v>
      </c>
      <c r="E179" s="80">
        <v>60.548448329737852</v>
      </c>
      <c r="F179" s="81">
        <v>0</v>
      </c>
      <c r="G179" s="82">
        <v>0</v>
      </c>
      <c r="H179" s="268">
        <v>27.083758295471331</v>
      </c>
      <c r="I179" s="242">
        <v>1.7693339671917323</v>
      </c>
      <c r="J179" s="268">
        <v>0</v>
      </c>
      <c r="K179" s="350">
        <v>24.516087924935775</v>
      </c>
      <c r="L179" s="212">
        <v>1.9164364126649645</v>
      </c>
      <c r="M179" s="235">
        <v>0</v>
      </c>
      <c r="N179" s="320">
        <f t="shared" si="13"/>
        <v>132.71546337867926</v>
      </c>
      <c r="O179" s="321">
        <f t="shared" si="13"/>
        <v>3.685770379856697</v>
      </c>
      <c r="P179" s="322">
        <f t="shared" si="13"/>
        <v>0</v>
      </c>
    </row>
    <row r="180" spans="1:21">
      <c r="A180" s="42" t="s">
        <v>328</v>
      </c>
      <c r="B180" s="241">
        <v>0</v>
      </c>
      <c r="C180" s="242">
        <v>0</v>
      </c>
      <c r="D180" s="243">
        <v>0</v>
      </c>
      <c r="E180" s="80">
        <v>0</v>
      </c>
      <c r="F180" s="81">
        <v>0</v>
      </c>
      <c r="G180" s="82">
        <v>0</v>
      </c>
      <c r="H180" s="268">
        <v>0</v>
      </c>
      <c r="I180" s="242">
        <v>0</v>
      </c>
      <c r="J180" s="268">
        <v>0</v>
      </c>
      <c r="K180" s="350">
        <v>0</v>
      </c>
      <c r="L180" s="212">
        <v>0</v>
      </c>
      <c r="M180" s="235">
        <v>0</v>
      </c>
      <c r="N180" s="320">
        <f t="shared" si="13"/>
        <v>0</v>
      </c>
      <c r="O180" s="321">
        <f t="shared" si="13"/>
        <v>0</v>
      </c>
      <c r="P180" s="322">
        <f t="shared" si="13"/>
        <v>0</v>
      </c>
    </row>
    <row r="181" spans="1:21">
      <c r="A181" s="42" t="s">
        <v>156</v>
      </c>
      <c r="B181" s="241">
        <v>0</v>
      </c>
      <c r="C181" s="242">
        <v>0</v>
      </c>
      <c r="D181" s="243">
        <v>0</v>
      </c>
      <c r="E181" s="80">
        <v>0</v>
      </c>
      <c r="F181" s="81">
        <v>0</v>
      </c>
      <c r="G181" s="82">
        <v>0</v>
      </c>
      <c r="H181" s="268">
        <v>0</v>
      </c>
      <c r="I181" s="242">
        <v>0</v>
      </c>
      <c r="J181" s="268">
        <v>0</v>
      </c>
      <c r="K181" s="350">
        <v>0</v>
      </c>
      <c r="L181" s="212">
        <v>0</v>
      </c>
      <c r="M181" s="235">
        <v>0</v>
      </c>
      <c r="N181" s="320">
        <f t="shared" si="13"/>
        <v>0</v>
      </c>
      <c r="O181" s="321">
        <f t="shared" si="13"/>
        <v>0</v>
      </c>
      <c r="P181" s="322">
        <f t="shared" si="13"/>
        <v>0</v>
      </c>
    </row>
    <row r="182" spans="1:21">
      <c r="A182" s="42" t="s">
        <v>157</v>
      </c>
      <c r="B182" s="241">
        <v>1358.7095189306938</v>
      </c>
      <c r="C182" s="242">
        <v>0</v>
      </c>
      <c r="D182" s="243">
        <v>23.172007574407242</v>
      </c>
      <c r="E182" s="80">
        <v>22.167839325238653</v>
      </c>
      <c r="F182" s="81">
        <v>0</v>
      </c>
      <c r="G182" s="82">
        <v>0</v>
      </c>
      <c r="H182" s="268">
        <v>312.37410173728796</v>
      </c>
      <c r="I182" s="242">
        <v>52.365294139721385</v>
      </c>
      <c r="J182" s="268">
        <v>0</v>
      </c>
      <c r="K182" s="350">
        <v>238.54362159281175</v>
      </c>
      <c r="L182" s="212">
        <v>41.861107951764417</v>
      </c>
      <c r="M182" s="235">
        <v>0</v>
      </c>
      <c r="N182" s="320">
        <f t="shared" si="13"/>
        <v>1931.7950815860322</v>
      </c>
      <c r="O182" s="321">
        <f t="shared" si="13"/>
        <v>94.226402091485795</v>
      </c>
      <c r="P182" s="322">
        <f t="shared" si="13"/>
        <v>23.172007574407242</v>
      </c>
    </row>
    <row r="183" spans="1:21">
      <c r="A183" s="93" t="s">
        <v>387</v>
      </c>
      <c r="B183" s="241">
        <v>0</v>
      </c>
      <c r="C183" s="242">
        <v>0</v>
      </c>
      <c r="D183" s="243">
        <v>0</v>
      </c>
      <c r="E183" s="80">
        <v>0</v>
      </c>
      <c r="F183" s="81">
        <v>0</v>
      </c>
      <c r="G183" s="82">
        <v>0</v>
      </c>
      <c r="H183" s="268">
        <v>0</v>
      </c>
      <c r="I183" s="242">
        <v>1.7126702697108127</v>
      </c>
      <c r="J183" s="268">
        <v>0</v>
      </c>
      <c r="K183" s="350">
        <v>0</v>
      </c>
      <c r="L183" s="212">
        <v>0</v>
      </c>
      <c r="M183" s="235">
        <v>0</v>
      </c>
      <c r="N183" s="320">
        <f t="shared" si="13"/>
        <v>0</v>
      </c>
      <c r="O183" s="321">
        <f t="shared" si="13"/>
        <v>1.7126702697108127</v>
      </c>
      <c r="P183" s="322">
        <f t="shared" si="13"/>
        <v>0</v>
      </c>
    </row>
    <row r="184" spans="1:21">
      <c r="A184" s="42" t="s">
        <v>158</v>
      </c>
      <c r="B184" s="241">
        <v>6395.829999300915</v>
      </c>
      <c r="C184" s="242">
        <v>6413.4383201816199</v>
      </c>
      <c r="D184" s="243">
        <v>0</v>
      </c>
      <c r="E184" s="80">
        <v>13870.611279378374</v>
      </c>
      <c r="F184" s="81">
        <v>16297.954288023519</v>
      </c>
      <c r="G184" s="82">
        <v>0</v>
      </c>
      <c r="H184" s="268">
        <v>10347.747463396117</v>
      </c>
      <c r="I184" s="242">
        <v>12709.408116715749</v>
      </c>
      <c r="J184" s="268">
        <v>0</v>
      </c>
      <c r="K184" s="350">
        <v>10892.855296485697</v>
      </c>
      <c r="L184" s="212">
        <v>14414.096368802086</v>
      </c>
      <c r="M184" s="235">
        <v>0</v>
      </c>
      <c r="N184" s="320">
        <f t="shared" si="13"/>
        <v>41507.0440385611</v>
      </c>
      <c r="O184" s="321">
        <f t="shared" si="13"/>
        <v>49834.897093722975</v>
      </c>
      <c r="P184" s="322">
        <f t="shared" si="13"/>
        <v>0</v>
      </c>
    </row>
    <row r="185" spans="1:21">
      <c r="A185" s="42" t="s">
        <v>159</v>
      </c>
      <c r="B185" s="241">
        <v>0</v>
      </c>
      <c r="C185" s="242">
        <v>0</v>
      </c>
      <c r="D185" s="243">
        <v>0</v>
      </c>
      <c r="E185" s="80">
        <v>0</v>
      </c>
      <c r="F185" s="81">
        <v>0</v>
      </c>
      <c r="G185" s="82">
        <v>0</v>
      </c>
      <c r="H185" s="268">
        <v>0</v>
      </c>
      <c r="I185" s="242">
        <v>0</v>
      </c>
      <c r="J185" s="268">
        <v>0</v>
      </c>
      <c r="K185" s="350">
        <v>0</v>
      </c>
      <c r="L185" s="212">
        <v>0</v>
      </c>
      <c r="M185" s="235">
        <v>0</v>
      </c>
      <c r="N185" s="320">
        <f t="shared" si="13"/>
        <v>0</v>
      </c>
      <c r="O185" s="321">
        <f t="shared" si="13"/>
        <v>0</v>
      </c>
      <c r="P185" s="322">
        <f t="shared" si="13"/>
        <v>0</v>
      </c>
    </row>
    <row r="186" spans="1:21" s="9" customFormat="1">
      <c r="A186" s="42" t="s">
        <v>160</v>
      </c>
      <c r="B186" s="241">
        <v>0</v>
      </c>
      <c r="C186" s="242">
        <v>0</v>
      </c>
      <c r="D186" s="243">
        <v>0</v>
      </c>
      <c r="E186" s="80">
        <v>198.94621950379425</v>
      </c>
      <c r="F186" s="81">
        <v>0</v>
      </c>
      <c r="G186" s="82">
        <v>0</v>
      </c>
      <c r="H186" s="268">
        <v>956.76583908891621</v>
      </c>
      <c r="I186" s="242">
        <v>0</v>
      </c>
      <c r="J186" s="268">
        <v>0</v>
      </c>
      <c r="K186" s="350">
        <v>355.54936190974354</v>
      </c>
      <c r="L186" s="212">
        <v>12.592045015366253</v>
      </c>
      <c r="M186" s="235">
        <v>0</v>
      </c>
      <c r="N186" s="320">
        <f t="shared" si="13"/>
        <v>1511.261420502454</v>
      </c>
      <c r="O186" s="321">
        <f t="shared" si="13"/>
        <v>12.592045015366253</v>
      </c>
      <c r="P186" s="322">
        <f t="shared" si="13"/>
        <v>0</v>
      </c>
      <c r="Q186"/>
      <c r="R186"/>
      <c r="S186"/>
      <c r="T186"/>
      <c r="U186"/>
    </row>
    <row r="187" spans="1:21">
      <c r="A187" s="42" t="s">
        <v>161</v>
      </c>
      <c r="B187" s="241">
        <v>0</v>
      </c>
      <c r="C187" s="242">
        <v>0</v>
      </c>
      <c r="D187" s="243">
        <v>0</v>
      </c>
      <c r="E187" s="80">
        <v>0</v>
      </c>
      <c r="F187" s="81">
        <v>0</v>
      </c>
      <c r="G187" s="82">
        <v>0</v>
      </c>
      <c r="H187" s="268">
        <v>0</v>
      </c>
      <c r="I187" s="242">
        <v>0</v>
      </c>
      <c r="J187" s="268">
        <v>0</v>
      </c>
      <c r="K187" s="350">
        <v>0</v>
      </c>
      <c r="L187" s="212">
        <v>0</v>
      </c>
      <c r="M187" s="235">
        <v>0</v>
      </c>
      <c r="N187" s="320">
        <f t="shared" si="13"/>
        <v>0</v>
      </c>
      <c r="O187" s="321">
        <f t="shared" si="13"/>
        <v>0</v>
      </c>
      <c r="P187" s="322">
        <f t="shared" si="13"/>
        <v>0</v>
      </c>
    </row>
    <row r="188" spans="1:21">
      <c r="A188" s="42" t="s">
        <v>314</v>
      </c>
      <c r="B188" s="241">
        <v>117.69070138165391</v>
      </c>
      <c r="C188" s="242">
        <v>0</v>
      </c>
      <c r="D188" s="243">
        <v>0</v>
      </c>
      <c r="E188" s="80">
        <v>0</v>
      </c>
      <c r="F188" s="81">
        <v>0</v>
      </c>
      <c r="G188" s="82">
        <v>0</v>
      </c>
      <c r="H188" s="268">
        <v>0</v>
      </c>
      <c r="I188" s="242">
        <v>0</v>
      </c>
      <c r="J188" s="268">
        <v>0</v>
      </c>
      <c r="K188" s="350">
        <v>0</v>
      </c>
      <c r="L188" s="212">
        <v>0</v>
      </c>
      <c r="M188" s="235">
        <v>0</v>
      </c>
      <c r="N188" s="320">
        <f t="shared" si="13"/>
        <v>117.69070138165391</v>
      </c>
      <c r="O188" s="321">
        <f t="shared" si="13"/>
        <v>0</v>
      </c>
      <c r="P188" s="322">
        <f t="shared" si="13"/>
        <v>0</v>
      </c>
    </row>
    <row r="189" spans="1:21">
      <c r="A189" s="42" t="s">
        <v>162</v>
      </c>
      <c r="B189" s="241">
        <v>0</v>
      </c>
      <c r="C189" s="242">
        <v>0</v>
      </c>
      <c r="D189" s="243">
        <v>0</v>
      </c>
      <c r="E189" s="80">
        <v>0</v>
      </c>
      <c r="F189" s="81">
        <v>0</v>
      </c>
      <c r="G189" s="82">
        <v>0</v>
      </c>
      <c r="H189" s="268">
        <v>0</v>
      </c>
      <c r="I189" s="242">
        <v>0</v>
      </c>
      <c r="J189" s="268">
        <v>0</v>
      </c>
      <c r="K189" s="350">
        <v>0</v>
      </c>
      <c r="L189" s="212">
        <v>0</v>
      </c>
      <c r="M189" s="235">
        <v>0</v>
      </c>
      <c r="N189" s="320">
        <f t="shared" si="13"/>
        <v>0</v>
      </c>
      <c r="O189" s="321">
        <f t="shared" si="13"/>
        <v>0</v>
      </c>
      <c r="P189" s="322">
        <f t="shared" si="13"/>
        <v>0</v>
      </c>
    </row>
    <row r="190" spans="1:21">
      <c r="A190" s="42" t="s">
        <v>163</v>
      </c>
      <c r="B190" s="241">
        <v>120.54356305916269</v>
      </c>
      <c r="C190" s="242">
        <v>0</v>
      </c>
      <c r="D190" s="243">
        <v>0</v>
      </c>
      <c r="E190" s="80">
        <v>5927.8003155487604</v>
      </c>
      <c r="F190" s="81">
        <v>9.7259223444756486</v>
      </c>
      <c r="G190" s="82">
        <v>0</v>
      </c>
      <c r="H190" s="268">
        <v>2377.4411174877869</v>
      </c>
      <c r="I190" s="242">
        <v>6.9278428706079573</v>
      </c>
      <c r="J190" s="268">
        <v>0</v>
      </c>
      <c r="K190" s="350">
        <v>1502.9045005446173</v>
      </c>
      <c r="L190" s="212">
        <v>86.326481031856872</v>
      </c>
      <c r="M190" s="235">
        <v>34.61709463940057</v>
      </c>
      <c r="N190" s="320">
        <f t="shared" si="13"/>
        <v>9928.689496640327</v>
      </c>
      <c r="O190" s="321">
        <f t="shared" si="13"/>
        <v>102.98024624694048</v>
      </c>
      <c r="P190" s="322">
        <f t="shared" si="13"/>
        <v>34.61709463940057</v>
      </c>
    </row>
    <row r="191" spans="1:21">
      <c r="A191" s="42" t="s">
        <v>164</v>
      </c>
      <c r="B191" s="241">
        <v>0</v>
      </c>
      <c r="C191" s="242">
        <v>0</v>
      </c>
      <c r="D191" s="243">
        <v>0</v>
      </c>
      <c r="E191" s="80">
        <v>19.796500692166994</v>
      </c>
      <c r="F191" s="81">
        <v>0</v>
      </c>
      <c r="G191" s="82">
        <v>0</v>
      </c>
      <c r="H191" s="268">
        <v>0</v>
      </c>
      <c r="I191" s="242">
        <v>0</v>
      </c>
      <c r="J191" s="268">
        <v>0</v>
      </c>
      <c r="K191" s="350">
        <v>0</v>
      </c>
      <c r="L191" s="212">
        <v>0</v>
      </c>
      <c r="M191" s="235">
        <v>0</v>
      </c>
      <c r="N191" s="320">
        <f t="shared" si="13"/>
        <v>19.796500692166994</v>
      </c>
      <c r="O191" s="321">
        <f t="shared" si="13"/>
        <v>0</v>
      </c>
      <c r="P191" s="322">
        <f t="shared" si="13"/>
        <v>0</v>
      </c>
    </row>
    <row r="192" spans="1:21">
      <c r="A192" s="42" t="s">
        <v>165</v>
      </c>
      <c r="B192" s="241">
        <v>0</v>
      </c>
      <c r="C192" s="242">
        <v>0</v>
      </c>
      <c r="D192" s="243">
        <v>0</v>
      </c>
      <c r="E192" s="80">
        <v>0</v>
      </c>
      <c r="F192" s="81">
        <v>0</v>
      </c>
      <c r="G192" s="82">
        <v>0</v>
      </c>
      <c r="H192" s="268">
        <v>0</v>
      </c>
      <c r="I192" s="242">
        <v>0</v>
      </c>
      <c r="J192" s="268">
        <v>0</v>
      </c>
      <c r="K192" s="350">
        <v>0</v>
      </c>
      <c r="L192" s="212">
        <v>0</v>
      </c>
      <c r="M192" s="235">
        <v>0</v>
      </c>
      <c r="N192" s="320">
        <f t="shared" si="13"/>
        <v>0</v>
      </c>
      <c r="O192" s="321">
        <f t="shared" si="13"/>
        <v>0</v>
      </c>
      <c r="P192" s="322">
        <f t="shared" si="13"/>
        <v>0</v>
      </c>
    </row>
    <row r="193" spans="1:21">
      <c r="A193" s="42" t="s">
        <v>166</v>
      </c>
      <c r="B193" s="241">
        <v>25.136257436017573</v>
      </c>
      <c r="C193" s="242">
        <v>6.4301493137255958E-2</v>
      </c>
      <c r="D193" s="243">
        <v>0</v>
      </c>
      <c r="E193" s="80">
        <v>176.76234510220425</v>
      </c>
      <c r="F193" s="81">
        <v>0</v>
      </c>
      <c r="G193" s="82">
        <v>0</v>
      </c>
      <c r="H193" s="268">
        <v>486.39426702290723</v>
      </c>
      <c r="I193" s="242">
        <v>10.348283636252527</v>
      </c>
      <c r="J193" s="268">
        <v>0</v>
      </c>
      <c r="K193" s="350">
        <v>850.08988499960878</v>
      </c>
      <c r="L193" s="212">
        <v>46.536791025239978</v>
      </c>
      <c r="M193" s="235">
        <v>0</v>
      </c>
      <c r="N193" s="320">
        <f t="shared" si="13"/>
        <v>1538.3827545607378</v>
      </c>
      <c r="O193" s="321">
        <f t="shared" si="13"/>
        <v>56.949376154629761</v>
      </c>
      <c r="P193" s="322">
        <f t="shared" si="13"/>
        <v>0</v>
      </c>
    </row>
    <row r="194" spans="1:21" ht="13" thickBot="1">
      <c r="A194" s="50" t="s">
        <v>167</v>
      </c>
      <c r="B194" s="241">
        <v>2681.3639046294661</v>
      </c>
      <c r="C194" s="242">
        <v>0</v>
      </c>
      <c r="D194" s="243">
        <v>0</v>
      </c>
      <c r="E194" s="80">
        <v>0</v>
      </c>
      <c r="F194" s="81">
        <v>0</v>
      </c>
      <c r="G194" s="82">
        <v>0</v>
      </c>
      <c r="H194" s="268">
        <v>0</v>
      </c>
      <c r="I194" s="242">
        <v>0</v>
      </c>
      <c r="J194" s="268">
        <v>0</v>
      </c>
      <c r="K194" s="354">
        <v>0</v>
      </c>
      <c r="L194" s="355">
        <v>0</v>
      </c>
      <c r="M194" s="356">
        <v>0</v>
      </c>
      <c r="N194" s="320">
        <f t="shared" si="13"/>
        <v>2681.3639046294661</v>
      </c>
      <c r="O194" s="321">
        <f t="shared" si="13"/>
        <v>0</v>
      </c>
      <c r="P194" s="322">
        <f t="shared" si="13"/>
        <v>0</v>
      </c>
    </row>
    <row r="195" spans="1:21" ht="13" thickBot="1">
      <c r="A195" s="55" t="s">
        <v>323</v>
      </c>
      <c r="B195" s="32">
        <f t="shared" ref="B195:P195" si="14">SUM(B175:B194)</f>
        <v>11039.581252713846</v>
      </c>
      <c r="C195" s="28">
        <f t="shared" si="14"/>
        <v>6413.5026216747574</v>
      </c>
      <c r="D195" s="69">
        <f t="shared" si="14"/>
        <v>23.172007574407242</v>
      </c>
      <c r="E195" s="32">
        <f t="shared" si="14"/>
        <v>20503.500608064431</v>
      </c>
      <c r="F195" s="28">
        <f t="shared" si="14"/>
        <v>16307.680210367995</v>
      </c>
      <c r="G195" s="69">
        <f t="shared" si="14"/>
        <v>0</v>
      </c>
      <c r="H195" s="32">
        <f t="shared" si="14"/>
        <v>14511.052379649074</v>
      </c>
      <c r="I195" s="28">
        <f t="shared" si="14"/>
        <v>12782.531541599234</v>
      </c>
      <c r="J195" s="73">
        <f t="shared" si="14"/>
        <v>0</v>
      </c>
      <c r="K195" s="32">
        <f t="shared" si="14"/>
        <v>13864.458753457413</v>
      </c>
      <c r="L195" s="28">
        <f t="shared" si="14"/>
        <v>14603.329230238978</v>
      </c>
      <c r="M195" s="73">
        <f t="shared" si="14"/>
        <v>34.61709463940057</v>
      </c>
      <c r="N195" s="32">
        <f t="shared" si="14"/>
        <v>59918.592993884748</v>
      </c>
      <c r="O195" s="28">
        <f t="shared" si="14"/>
        <v>50107.043603880964</v>
      </c>
      <c r="P195" s="69">
        <f t="shared" si="14"/>
        <v>57.789102213807809</v>
      </c>
    </row>
    <row r="196" spans="1:21" ht="13" thickBot="1">
      <c r="A196" s="43"/>
      <c r="B196" s="218"/>
      <c r="C196" s="222"/>
      <c r="D196" s="240"/>
      <c r="E196" s="31"/>
      <c r="F196" s="27"/>
      <c r="G196" s="76"/>
      <c r="H196" s="221"/>
      <c r="I196" s="222"/>
      <c r="J196" s="221"/>
      <c r="K196" s="343"/>
      <c r="L196" s="344"/>
      <c r="M196" s="345"/>
      <c r="N196" s="317"/>
      <c r="O196" s="323"/>
      <c r="P196" s="324"/>
    </row>
    <row r="197" spans="1:21" ht="13" thickBot="1">
      <c r="A197" s="44" t="s">
        <v>168</v>
      </c>
      <c r="B197" s="223"/>
      <c r="C197" s="224"/>
      <c r="D197" s="225"/>
      <c r="E197" s="30"/>
      <c r="F197" s="25"/>
      <c r="G197" s="75"/>
      <c r="H197" s="226"/>
      <c r="I197" s="224"/>
      <c r="J197" s="226"/>
      <c r="K197" s="346"/>
      <c r="L197" s="233"/>
      <c r="M197" s="234"/>
      <c r="N197" s="320"/>
      <c r="O197" s="321"/>
      <c r="P197" s="322"/>
    </row>
    <row r="198" spans="1:21">
      <c r="A198" s="51" t="s">
        <v>169</v>
      </c>
      <c r="B198" s="241">
        <v>0</v>
      </c>
      <c r="C198" s="242">
        <v>0</v>
      </c>
      <c r="D198" s="243">
        <v>0</v>
      </c>
      <c r="E198" s="80">
        <v>0</v>
      </c>
      <c r="F198" s="81">
        <v>0</v>
      </c>
      <c r="G198" s="82">
        <v>0</v>
      </c>
      <c r="H198" s="268">
        <v>0</v>
      </c>
      <c r="I198" s="242">
        <v>0</v>
      </c>
      <c r="J198" s="268">
        <v>0</v>
      </c>
      <c r="K198" s="350">
        <v>0</v>
      </c>
      <c r="L198" s="212">
        <v>0</v>
      </c>
      <c r="M198" s="235">
        <v>0</v>
      </c>
      <c r="N198" s="320">
        <f t="shared" ref="N198:P202" si="15">+B198+E198+H198+K198</f>
        <v>0</v>
      </c>
      <c r="O198" s="321">
        <f t="shared" si="15"/>
        <v>0</v>
      </c>
      <c r="P198" s="322">
        <f t="shared" si="15"/>
        <v>0</v>
      </c>
    </row>
    <row r="199" spans="1:21">
      <c r="A199" s="42" t="s">
        <v>170</v>
      </c>
      <c r="B199" s="241">
        <v>0</v>
      </c>
      <c r="C199" s="242">
        <v>0</v>
      </c>
      <c r="D199" s="243">
        <v>0</v>
      </c>
      <c r="E199" s="80">
        <v>0</v>
      </c>
      <c r="F199" s="81">
        <v>0</v>
      </c>
      <c r="G199" s="82">
        <v>0</v>
      </c>
      <c r="H199" s="268">
        <v>0</v>
      </c>
      <c r="I199" s="242">
        <v>0</v>
      </c>
      <c r="J199" s="268">
        <v>0</v>
      </c>
      <c r="K199" s="350">
        <v>0</v>
      </c>
      <c r="L199" s="212">
        <v>0</v>
      </c>
      <c r="M199" s="235">
        <v>0</v>
      </c>
      <c r="N199" s="320">
        <f t="shared" si="15"/>
        <v>0</v>
      </c>
      <c r="O199" s="321">
        <f t="shared" si="15"/>
        <v>0</v>
      </c>
      <c r="P199" s="322">
        <f t="shared" si="15"/>
        <v>0</v>
      </c>
    </row>
    <row r="200" spans="1:21">
      <c r="A200" s="42" t="s">
        <v>171</v>
      </c>
      <c r="B200" s="241">
        <v>0</v>
      </c>
      <c r="C200" s="242">
        <v>0</v>
      </c>
      <c r="D200" s="243">
        <v>0</v>
      </c>
      <c r="E200" s="80">
        <v>0</v>
      </c>
      <c r="F200" s="81">
        <v>0</v>
      </c>
      <c r="G200" s="82">
        <v>0</v>
      </c>
      <c r="H200" s="268">
        <v>0</v>
      </c>
      <c r="I200" s="242">
        <v>0</v>
      </c>
      <c r="J200" s="268">
        <v>0</v>
      </c>
      <c r="K200" s="350">
        <v>0</v>
      </c>
      <c r="L200" s="212">
        <v>0</v>
      </c>
      <c r="M200" s="235">
        <v>0</v>
      </c>
      <c r="N200" s="320">
        <f t="shared" si="15"/>
        <v>0</v>
      </c>
      <c r="O200" s="321">
        <f t="shared" si="15"/>
        <v>0</v>
      </c>
      <c r="P200" s="322">
        <f t="shared" si="15"/>
        <v>0</v>
      </c>
    </row>
    <row r="201" spans="1:21">
      <c r="A201" s="42" t="s">
        <v>392</v>
      </c>
      <c r="B201" s="241">
        <v>0</v>
      </c>
      <c r="C201" s="242">
        <v>0</v>
      </c>
      <c r="D201" s="243">
        <v>0</v>
      </c>
      <c r="E201" s="80">
        <v>0</v>
      </c>
      <c r="F201" s="81">
        <v>0</v>
      </c>
      <c r="G201" s="82">
        <v>0</v>
      </c>
      <c r="H201" s="268">
        <v>0</v>
      </c>
      <c r="I201" s="242">
        <v>0</v>
      </c>
      <c r="J201" s="268">
        <v>0</v>
      </c>
      <c r="K201" s="350">
        <v>0</v>
      </c>
      <c r="L201" s="212">
        <v>0</v>
      </c>
      <c r="M201" s="235">
        <v>0</v>
      </c>
      <c r="N201" s="320">
        <f t="shared" si="15"/>
        <v>0</v>
      </c>
      <c r="O201" s="321">
        <f t="shared" si="15"/>
        <v>0</v>
      </c>
      <c r="P201" s="322">
        <f t="shared" si="15"/>
        <v>0</v>
      </c>
    </row>
    <row r="202" spans="1:21" ht="13" thickBot="1">
      <c r="A202" s="50" t="s">
        <v>172</v>
      </c>
      <c r="B202" s="241">
        <v>0</v>
      </c>
      <c r="C202" s="242">
        <v>0</v>
      </c>
      <c r="D202" s="243">
        <v>0</v>
      </c>
      <c r="E202" s="80">
        <v>36.276008860848634</v>
      </c>
      <c r="F202" s="81">
        <v>2.2814169765098415</v>
      </c>
      <c r="G202" s="82">
        <v>0</v>
      </c>
      <c r="H202" s="268">
        <v>44.355812981010537</v>
      </c>
      <c r="I202" s="242">
        <v>4.8296851495392961</v>
      </c>
      <c r="J202" s="268">
        <v>0</v>
      </c>
      <c r="K202" s="354">
        <v>52.098706212805126</v>
      </c>
      <c r="L202" s="355">
        <v>0.75489952943138505</v>
      </c>
      <c r="M202" s="356">
        <v>0</v>
      </c>
      <c r="N202" s="320">
        <f t="shared" si="15"/>
        <v>132.73052805466429</v>
      </c>
      <c r="O202" s="321">
        <f t="shared" si="15"/>
        <v>7.866001655480523</v>
      </c>
      <c r="P202" s="322">
        <f t="shared" si="15"/>
        <v>0</v>
      </c>
    </row>
    <row r="203" spans="1:21" ht="13" thickBot="1">
      <c r="A203" s="55" t="s">
        <v>323</v>
      </c>
      <c r="B203" s="32">
        <f t="shared" ref="B203:P203" si="16">SUM(B198:B202)</f>
        <v>0</v>
      </c>
      <c r="C203" s="28">
        <f t="shared" si="16"/>
        <v>0</v>
      </c>
      <c r="D203" s="69">
        <f t="shared" si="16"/>
        <v>0</v>
      </c>
      <c r="E203" s="32">
        <f t="shared" si="16"/>
        <v>36.276008860848634</v>
      </c>
      <c r="F203" s="28">
        <f t="shared" si="16"/>
        <v>2.2814169765098415</v>
      </c>
      <c r="G203" s="69">
        <f t="shared" si="16"/>
        <v>0</v>
      </c>
      <c r="H203" s="32">
        <f t="shared" si="16"/>
        <v>44.355812981010537</v>
      </c>
      <c r="I203" s="28">
        <f t="shared" si="16"/>
        <v>4.8296851495392961</v>
      </c>
      <c r="J203" s="73">
        <f t="shared" si="16"/>
        <v>0</v>
      </c>
      <c r="K203" s="32">
        <f t="shared" si="16"/>
        <v>52.098706212805126</v>
      </c>
      <c r="L203" s="28">
        <f t="shared" si="16"/>
        <v>0.75489952943138505</v>
      </c>
      <c r="M203" s="73">
        <f t="shared" si="16"/>
        <v>0</v>
      </c>
      <c r="N203" s="32">
        <f t="shared" si="16"/>
        <v>132.73052805466429</v>
      </c>
      <c r="O203" s="28">
        <f t="shared" si="16"/>
        <v>7.866001655480523</v>
      </c>
      <c r="P203" s="69">
        <f t="shared" si="16"/>
        <v>0</v>
      </c>
    </row>
    <row r="204" spans="1:21" ht="13" thickBot="1">
      <c r="A204" s="48"/>
      <c r="B204" s="218"/>
      <c r="C204" s="222"/>
      <c r="D204" s="240"/>
      <c r="E204" s="31"/>
      <c r="F204" s="27"/>
      <c r="G204" s="76"/>
      <c r="H204" s="221"/>
      <c r="I204" s="222"/>
      <c r="J204" s="221"/>
      <c r="K204" s="343"/>
      <c r="L204" s="344"/>
      <c r="M204" s="345"/>
      <c r="N204" s="317"/>
      <c r="O204" s="323"/>
      <c r="P204" s="324"/>
    </row>
    <row r="205" spans="1:21" ht="13" thickBot="1">
      <c r="A205" s="44" t="s">
        <v>10</v>
      </c>
      <c r="B205" s="223"/>
      <c r="C205" s="224"/>
      <c r="D205" s="225"/>
      <c r="E205" s="30"/>
      <c r="F205" s="25"/>
      <c r="G205" s="75"/>
      <c r="H205" s="226"/>
      <c r="I205" s="224"/>
      <c r="J205" s="226"/>
      <c r="K205" s="346"/>
      <c r="L205" s="233"/>
      <c r="M205" s="234"/>
      <c r="N205" s="320"/>
      <c r="O205" s="321"/>
      <c r="P205" s="322"/>
    </row>
    <row r="206" spans="1:21">
      <c r="A206" s="43" t="s">
        <v>53</v>
      </c>
      <c r="B206" s="241">
        <v>0</v>
      </c>
      <c r="C206" s="242">
        <v>0</v>
      </c>
      <c r="D206" s="243">
        <v>0</v>
      </c>
      <c r="E206" s="80">
        <v>3.7451440155397675</v>
      </c>
      <c r="F206" s="81">
        <v>0</v>
      </c>
      <c r="G206" s="82">
        <v>0</v>
      </c>
      <c r="H206" s="268">
        <v>2.1488948142286137</v>
      </c>
      <c r="I206" s="242">
        <v>0</v>
      </c>
      <c r="J206" s="268">
        <v>0</v>
      </c>
      <c r="K206" s="350">
        <v>0</v>
      </c>
      <c r="L206" s="212">
        <v>0</v>
      </c>
      <c r="M206" s="235">
        <v>0</v>
      </c>
      <c r="N206" s="320">
        <f t="shared" ref="N206:P224" si="17">+B206+E206+H206+K206</f>
        <v>5.8940388297683812</v>
      </c>
      <c r="O206" s="321">
        <f t="shared" si="17"/>
        <v>0</v>
      </c>
      <c r="P206" s="322">
        <f t="shared" si="17"/>
        <v>0</v>
      </c>
    </row>
    <row r="207" spans="1:21">
      <c r="A207" s="42" t="s">
        <v>58</v>
      </c>
      <c r="B207" s="241">
        <v>0</v>
      </c>
      <c r="C207" s="242">
        <v>0</v>
      </c>
      <c r="D207" s="243">
        <v>0</v>
      </c>
      <c r="E207" s="80">
        <v>119.72067701447449</v>
      </c>
      <c r="F207" s="81">
        <v>0</v>
      </c>
      <c r="G207" s="82">
        <v>0</v>
      </c>
      <c r="H207" s="268">
        <v>17.358323105537828</v>
      </c>
      <c r="I207" s="242">
        <v>0</v>
      </c>
      <c r="J207" s="268">
        <v>0</v>
      </c>
      <c r="K207" s="350">
        <v>0</v>
      </c>
      <c r="L207" s="212">
        <v>0</v>
      </c>
      <c r="M207" s="235">
        <v>0</v>
      </c>
      <c r="N207" s="320">
        <f t="shared" si="17"/>
        <v>137.07900012001232</v>
      </c>
      <c r="O207" s="321">
        <f t="shared" si="17"/>
        <v>0</v>
      </c>
      <c r="P207" s="322">
        <f t="shared" si="17"/>
        <v>0</v>
      </c>
    </row>
    <row r="208" spans="1:21" s="9" customFormat="1">
      <c r="A208" s="42" t="s">
        <v>173</v>
      </c>
      <c r="B208" s="241">
        <v>1852.1013059221725</v>
      </c>
      <c r="C208" s="242">
        <v>0</v>
      </c>
      <c r="D208" s="243">
        <v>0</v>
      </c>
      <c r="E208" s="80">
        <v>21464.735943737433</v>
      </c>
      <c r="F208" s="81">
        <v>0</v>
      </c>
      <c r="G208" s="82">
        <v>99.850633108227569</v>
      </c>
      <c r="H208" s="268">
        <v>22141.678737266535</v>
      </c>
      <c r="I208" s="242">
        <v>0</v>
      </c>
      <c r="J208" s="268">
        <v>1.5667058802892415</v>
      </c>
      <c r="K208" s="350">
        <v>22605.726626448428</v>
      </c>
      <c r="L208" s="212">
        <v>0</v>
      </c>
      <c r="M208" s="235">
        <v>0</v>
      </c>
      <c r="N208" s="320">
        <f t="shared" si="17"/>
        <v>68064.242613374576</v>
      </c>
      <c r="O208" s="321">
        <f t="shared" si="17"/>
        <v>0</v>
      </c>
      <c r="P208" s="322">
        <f t="shared" si="17"/>
        <v>101.41733898851682</v>
      </c>
      <c r="Q208"/>
      <c r="R208"/>
      <c r="S208"/>
      <c r="T208"/>
      <c r="U208"/>
    </row>
    <row r="209" spans="1:16">
      <c r="A209" s="42" t="s">
        <v>174</v>
      </c>
      <c r="B209" s="241">
        <v>0</v>
      </c>
      <c r="C209" s="242">
        <v>0</v>
      </c>
      <c r="D209" s="243">
        <v>0</v>
      </c>
      <c r="E209" s="80">
        <v>4.9874552931008669</v>
      </c>
      <c r="F209" s="81">
        <v>0</v>
      </c>
      <c r="G209" s="82">
        <v>0</v>
      </c>
      <c r="H209" s="268">
        <v>0</v>
      </c>
      <c r="I209" s="242">
        <v>0</v>
      </c>
      <c r="J209" s="268">
        <v>0</v>
      </c>
      <c r="K209" s="350">
        <v>0</v>
      </c>
      <c r="L209" s="212">
        <v>0</v>
      </c>
      <c r="M209" s="235">
        <v>0</v>
      </c>
      <c r="N209" s="320">
        <f t="shared" si="17"/>
        <v>4.9874552931008669</v>
      </c>
      <c r="O209" s="321">
        <f t="shared" si="17"/>
        <v>0</v>
      </c>
      <c r="P209" s="322">
        <f t="shared" si="17"/>
        <v>0</v>
      </c>
    </row>
    <row r="210" spans="1:16">
      <c r="A210" s="42" t="s">
        <v>175</v>
      </c>
      <c r="B210" s="241">
        <v>0</v>
      </c>
      <c r="C210" s="242">
        <v>0</v>
      </c>
      <c r="D210" s="243">
        <v>0</v>
      </c>
      <c r="E210" s="80">
        <v>9.2291900949156904</v>
      </c>
      <c r="F210" s="81">
        <v>0</v>
      </c>
      <c r="G210" s="82">
        <v>0</v>
      </c>
      <c r="H210" s="268">
        <v>0</v>
      </c>
      <c r="I210" s="242">
        <v>0</v>
      </c>
      <c r="J210" s="268">
        <v>0</v>
      </c>
      <c r="K210" s="350">
        <v>0</v>
      </c>
      <c r="L210" s="212">
        <v>0</v>
      </c>
      <c r="M210" s="235">
        <v>0</v>
      </c>
      <c r="N210" s="320">
        <f t="shared" si="17"/>
        <v>9.2291900949156904</v>
      </c>
      <c r="O210" s="321">
        <f t="shared" si="17"/>
        <v>0</v>
      </c>
      <c r="P210" s="322">
        <f t="shared" si="17"/>
        <v>0</v>
      </c>
    </row>
    <row r="211" spans="1:16">
      <c r="A211" s="42" t="s">
        <v>176</v>
      </c>
      <c r="B211" s="241">
        <v>1873.832317035374</v>
      </c>
      <c r="C211" s="242">
        <v>0</v>
      </c>
      <c r="D211" s="243">
        <v>44.112753336951705</v>
      </c>
      <c r="E211" s="80">
        <v>12978.266497058059</v>
      </c>
      <c r="F211" s="81">
        <v>3065.1123221054181</v>
      </c>
      <c r="G211" s="82">
        <v>0</v>
      </c>
      <c r="H211" s="268">
        <v>1293.2812634833724</v>
      </c>
      <c r="I211" s="242">
        <v>26.231151110412199</v>
      </c>
      <c r="J211" s="268">
        <v>0</v>
      </c>
      <c r="K211" s="350">
        <v>111.97448529758086</v>
      </c>
      <c r="L211" s="212">
        <v>16.124885434029679</v>
      </c>
      <c r="M211" s="235">
        <v>0</v>
      </c>
      <c r="N211" s="320">
        <f t="shared" si="17"/>
        <v>16257.354562874385</v>
      </c>
      <c r="O211" s="321">
        <f t="shared" si="17"/>
        <v>3107.46835864986</v>
      </c>
      <c r="P211" s="322">
        <f t="shared" si="17"/>
        <v>44.112753336951705</v>
      </c>
    </row>
    <row r="212" spans="1:16">
      <c r="A212" s="42" t="s">
        <v>361</v>
      </c>
      <c r="B212" s="241">
        <v>0</v>
      </c>
      <c r="C212" s="242">
        <v>0</v>
      </c>
      <c r="D212" s="243">
        <v>0</v>
      </c>
      <c r="E212" s="80">
        <v>0</v>
      </c>
      <c r="F212" s="81">
        <v>0</v>
      </c>
      <c r="G212" s="82">
        <v>0</v>
      </c>
      <c r="H212" s="268">
        <v>0</v>
      </c>
      <c r="I212" s="242">
        <v>0</v>
      </c>
      <c r="J212" s="268">
        <v>0</v>
      </c>
      <c r="K212" s="350">
        <v>0</v>
      </c>
      <c r="L212" s="212">
        <v>0</v>
      </c>
      <c r="M212" s="235">
        <v>0</v>
      </c>
      <c r="N212" s="320">
        <f t="shared" si="17"/>
        <v>0</v>
      </c>
      <c r="O212" s="321">
        <f t="shared" si="17"/>
        <v>0</v>
      </c>
      <c r="P212" s="322">
        <f t="shared" si="17"/>
        <v>0</v>
      </c>
    </row>
    <row r="213" spans="1:16">
      <c r="A213" s="42" t="s">
        <v>177</v>
      </c>
      <c r="B213" s="241">
        <v>333.18622429213445</v>
      </c>
      <c r="C213" s="242">
        <v>0</v>
      </c>
      <c r="D213" s="243">
        <v>0</v>
      </c>
      <c r="E213" s="80">
        <v>7766.2380176263805</v>
      </c>
      <c r="F213" s="81">
        <v>0</v>
      </c>
      <c r="G213" s="82">
        <v>9.9864698920089854</v>
      </c>
      <c r="H213" s="268">
        <v>7621.9325838564182</v>
      </c>
      <c r="I213" s="242">
        <v>0</v>
      </c>
      <c r="J213" s="268">
        <v>0</v>
      </c>
      <c r="K213" s="350">
        <v>7362.1999330946874</v>
      </c>
      <c r="L213" s="212">
        <v>0</v>
      </c>
      <c r="M213" s="235">
        <v>22.995347734017955</v>
      </c>
      <c r="N213" s="320">
        <f t="shared" si="17"/>
        <v>23083.556758869621</v>
      </c>
      <c r="O213" s="321">
        <f t="shared" si="17"/>
        <v>0</v>
      </c>
      <c r="P213" s="322">
        <f t="shared" si="17"/>
        <v>32.981817626026938</v>
      </c>
    </row>
    <row r="214" spans="1:16">
      <c r="A214" s="42" t="s">
        <v>383</v>
      </c>
      <c r="B214" s="241">
        <v>0</v>
      </c>
      <c r="C214" s="242">
        <v>0</v>
      </c>
      <c r="D214" s="243">
        <v>0</v>
      </c>
      <c r="E214" s="80">
        <v>0</v>
      </c>
      <c r="F214" s="81">
        <v>0</v>
      </c>
      <c r="G214" s="82">
        <v>0</v>
      </c>
      <c r="H214" s="268">
        <v>0</v>
      </c>
      <c r="I214" s="242">
        <v>0</v>
      </c>
      <c r="J214" s="268">
        <v>0</v>
      </c>
      <c r="K214" s="350">
        <v>0</v>
      </c>
      <c r="L214" s="212">
        <v>0</v>
      </c>
      <c r="M214" s="235">
        <v>0</v>
      </c>
      <c r="N214" s="320">
        <f t="shared" si="17"/>
        <v>0</v>
      </c>
      <c r="O214" s="321">
        <f t="shared" si="17"/>
        <v>0</v>
      </c>
      <c r="P214" s="322">
        <f t="shared" si="17"/>
        <v>0</v>
      </c>
    </row>
    <row r="215" spans="1:16">
      <c r="A215" s="42" t="s">
        <v>178</v>
      </c>
      <c r="B215" s="241">
        <v>0</v>
      </c>
      <c r="C215" s="242">
        <v>0</v>
      </c>
      <c r="D215" s="243">
        <v>0</v>
      </c>
      <c r="E215" s="80">
        <v>23.97462202682113</v>
      </c>
      <c r="F215" s="81">
        <v>0</v>
      </c>
      <c r="G215" s="82">
        <v>0</v>
      </c>
      <c r="H215" s="268">
        <v>0</v>
      </c>
      <c r="I215" s="242">
        <v>0</v>
      </c>
      <c r="J215" s="268">
        <v>0</v>
      </c>
      <c r="K215" s="350">
        <v>0</v>
      </c>
      <c r="L215" s="212">
        <v>0</v>
      </c>
      <c r="M215" s="235">
        <v>0</v>
      </c>
      <c r="N215" s="320">
        <f t="shared" si="17"/>
        <v>23.97462202682113</v>
      </c>
      <c r="O215" s="321">
        <f t="shared" si="17"/>
        <v>0</v>
      </c>
      <c r="P215" s="322">
        <f t="shared" si="17"/>
        <v>0</v>
      </c>
    </row>
    <row r="216" spans="1:16">
      <c r="A216" s="42" t="s">
        <v>179</v>
      </c>
      <c r="B216" s="241">
        <v>0</v>
      </c>
      <c r="C216" s="242">
        <v>0</v>
      </c>
      <c r="D216" s="243">
        <v>0</v>
      </c>
      <c r="E216" s="80">
        <v>68.58684685694044</v>
      </c>
      <c r="F216" s="81">
        <v>0</v>
      </c>
      <c r="G216" s="82">
        <v>0</v>
      </c>
      <c r="H216" s="268">
        <v>44.487047437626202</v>
      </c>
      <c r="I216" s="242">
        <v>0</v>
      </c>
      <c r="J216" s="268">
        <v>0</v>
      </c>
      <c r="K216" s="350">
        <v>0</v>
      </c>
      <c r="L216" s="212">
        <v>0</v>
      </c>
      <c r="M216" s="235">
        <v>0</v>
      </c>
      <c r="N216" s="320">
        <f t="shared" si="17"/>
        <v>113.07389429456664</v>
      </c>
      <c r="O216" s="321">
        <f t="shared" si="17"/>
        <v>0</v>
      </c>
      <c r="P216" s="322">
        <f t="shared" si="17"/>
        <v>0</v>
      </c>
    </row>
    <row r="217" spans="1:16">
      <c r="A217" s="42" t="s">
        <v>180</v>
      </c>
      <c r="B217" s="241">
        <v>229.65181821731264</v>
      </c>
      <c r="C217" s="242">
        <v>0</v>
      </c>
      <c r="D217" s="243">
        <v>0</v>
      </c>
      <c r="E217" s="80">
        <v>52.376868041967576</v>
      </c>
      <c r="F217" s="81">
        <v>0</v>
      </c>
      <c r="G217" s="82">
        <v>0</v>
      </c>
      <c r="H217" s="268">
        <v>1.2043669664608041</v>
      </c>
      <c r="I217" s="242">
        <v>0</v>
      </c>
      <c r="J217" s="268">
        <v>0</v>
      </c>
      <c r="K217" s="350">
        <v>3.2986610015014199</v>
      </c>
      <c r="L217" s="212">
        <v>0</v>
      </c>
      <c r="M217" s="235">
        <v>0</v>
      </c>
      <c r="N217" s="320">
        <f t="shared" si="17"/>
        <v>286.53171422724245</v>
      </c>
      <c r="O217" s="321">
        <f t="shared" si="17"/>
        <v>0</v>
      </c>
      <c r="P217" s="322">
        <f t="shared" si="17"/>
        <v>0</v>
      </c>
    </row>
    <row r="218" spans="1:16">
      <c r="A218" s="42" t="s">
        <v>181</v>
      </c>
      <c r="B218" s="241">
        <v>0</v>
      </c>
      <c r="C218" s="242">
        <v>0</v>
      </c>
      <c r="D218" s="243">
        <v>0</v>
      </c>
      <c r="E218" s="80">
        <v>14.998075713516375</v>
      </c>
      <c r="F218" s="81">
        <v>0</v>
      </c>
      <c r="G218" s="82">
        <v>0</v>
      </c>
      <c r="H218" s="268">
        <v>20.533237976766223</v>
      </c>
      <c r="I218" s="242">
        <v>0</v>
      </c>
      <c r="J218" s="268">
        <v>0</v>
      </c>
      <c r="K218" s="350">
        <v>7.9011843091431038</v>
      </c>
      <c r="L218" s="212">
        <v>0</v>
      </c>
      <c r="M218" s="235">
        <v>0</v>
      </c>
      <c r="N218" s="320">
        <f t="shared" si="17"/>
        <v>43.432497999425706</v>
      </c>
      <c r="O218" s="321">
        <f t="shared" si="17"/>
        <v>0</v>
      </c>
      <c r="P218" s="322">
        <f t="shared" si="17"/>
        <v>0</v>
      </c>
    </row>
    <row r="219" spans="1:16">
      <c r="A219" s="42" t="s">
        <v>182</v>
      </c>
      <c r="B219" s="241">
        <v>0</v>
      </c>
      <c r="C219" s="242">
        <v>0</v>
      </c>
      <c r="D219" s="243">
        <v>0</v>
      </c>
      <c r="E219" s="80">
        <v>0</v>
      </c>
      <c r="F219" s="81">
        <v>0</v>
      </c>
      <c r="G219" s="82">
        <v>0</v>
      </c>
      <c r="H219" s="268">
        <v>0</v>
      </c>
      <c r="I219" s="242">
        <v>0</v>
      </c>
      <c r="J219" s="268">
        <v>0</v>
      </c>
      <c r="K219" s="350">
        <v>0</v>
      </c>
      <c r="L219" s="212">
        <v>0</v>
      </c>
      <c r="M219" s="235">
        <v>0</v>
      </c>
      <c r="N219" s="320">
        <f t="shared" si="17"/>
        <v>0</v>
      </c>
      <c r="O219" s="321">
        <f t="shared" si="17"/>
        <v>0</v>
      </c>
      <c r="P219" s="322">
        <f t="shared" si="17"/>
        <v>0</v>
      </c>
    </row>
    <row r="220" spans="1:16">
      <c r="A220" s="42" t="s">
        <v>183</v>
      </c>
      <c r="B220" s="241">
        <v>0</v>
      </c>
      <c r="C220" s="242">
        <v>0</v>
      </c>
      <c r="D220" s="243">
        <v>0</v>
      </c>
      <c r="E220" s="80">
        <v>273.03219584120581</v>
      </c>
      <c r="F220" s="81">
        <v>0</v>
      </c>
      <c r="G220" s="82">
        <v>0</v>
      </c>
      <c r="H220" s="268">
        <v>53.029897930896261</v>
      </c>
      <c r="I220" s="242">
        <v>0</v>
      </c>
      <c r="J220" s="268">
        <v>0</v>
      </c>
      <c r="K220" s="350">
        <v>0</v>
      </c>
      <c r="L220" s="212">
        <v>0</v>
      </c>
      <c r="M220" s="235">
        <v>0</v>
      </c>
      <c r="N220" s="320">
        <f t="shared" si="17"/>
        <v>326.06209377210206</v>
      </c>
      <c r="O220" s="321">
        <f t="shared" si="17"/>
        <v>0</v>
      </c>
      <c r="P220" s="322">
        <f t="shared" si="17"/>
        <v>0</v>
      </c>
    </row>
    <row r="221" spans="1:16">
      <c r="A221" s="42" t="s">
        <v>184</v>
      </c>
      <c r="B221" s="241">
        <v>0</v>
      </c>
      <c r="C221" s="242">
        <v>0</v>
      </c>
      <c r="D221" s="243">
        <v>0</v>
      </c>
      <c r="E221" s="80">
        <v>47.088070231428283</v>
      </c>
      <c r="F221" s="81">
        <v>0</v>
      </c>
      <c r="G221" s="82">
        <v>0</v>
      </c>
      <c r="H221" s="268">
        <v>47.86552350957755</v>
      </c>
      <c r="I221" s="242">
        <v>0</v>
      </c>
      <c r="J221" s="268">
        <v>0</v>
      </c>
      <c r="K221" s="350">
        <v>31.526163660263215</v>
      </c>
      <c r="L221" s="212">
        <v>3.3871808183193211</v>
      </c>
      <c r="M221" s="235">
        <v>0</v>
      </c>
      <c r="N221" s="320">
        <f t="shared" si="17"/>
        <v>126.47975740126904</v>
      </c>
      <c r="O221" s="321">
        <f t="shared" si="17"/>
        <v>3.3871808183193211</v>
      </c>
      <c r="P221" s="322">
        <f t="shared" si="17"/>
        <v>0</v>
      </c>
    </row>
    <row r="222" spans="1:16">
      <c r="A222" s="42" t="s">
        <v>185</v>
      </c>
      <c r="B222" s="241">
        <v>10.460245396103113</v>
      </c>
      <c r="C222" s="242">
        <v>0</v>
      </c>
      <c r="D222" s="243">
        <v>0</v>
      </c>
      <c r="E222" s="80">
        <v>7535.9626129116414</v>
      </c>
      <c r="F222" s="81">
        <v>0</v>
      </c>
      <c r="G222" s="82">
        <v>15.376190480146839</v>
      </c>
      <c r="H222" s="268">
        <v>4862.2434685883409</v>
      </c>
      <c r="I222" s="242">
        <v>0</v>
      </c>
      <c r="J222" s="268">
        <v>0.67130758835295223</v>
      </c>
      <c r="K222" s="350">
        <v>94.700493418793613</v>
      </c>
      <c r="L222" s="212">
        <v>0</v>
      </c>
      <c r="M222" s="235">
        <v>0</v>
      </c>
      <c r="N222" s="320">
        <f t="shared" si="17"/>
        <v>12503.366820314879</v>
      </c>
      <c r="O222" s="321">
        <f t="shared" si="17"/>
        <v>0</v>
      </c>
      <c r="P222" s="322">
        <f t="shared" si="17"/>
        <v>16.047498068499792</v>
      </c>
    </row>
    <row r="223" spans="1:16">
      <c r="A223" s="50" t="s">
        <v>186</v>
      </c>
      <c r="B223" s="241">
        <v>9668.9129776748287</v>
      </c>
      <c r="C223" s="242">
        <v>24.986719491114897</v>
      </c>
      <c r="D223" s="243">
        <v>32.705977101569559</v>
      </c>
      <c r="E223" s="80">
        <v>8415.5779394346755</v>
      </c>
      <c r="F223" s="81">
        <v>0</v>
      </c>
      <c r="G223" s="82">
        <v>0</v>
      </c>
      <c r="H223" s="268">
        <v>18386.348636477778</v>
      </c>
      <c r="I223" s="242">
        <v>15.072739765221357</v>
      </c>
      <c r="J223" s="268">
        <v>0</v>
      </c>
      <c r="K223" s="350">
        <v>13677.300538052668</v>
      </c>
      <c r="L223" s="212">
        <v>21.740120512829616</v>
      </c>
      <c r="M223" s="235">
        <v>0.46329225805392921</v>
      </c>
      <c r="N223" s="320">
        <f t="shared" si="17"/>
        <v>50148.140091639951</v>
      </c>
      <c r="O223" s="321">
        <f t="shared" si="17"/>
        <v>61.799579769165874</v>
      </c>
      <c r="P223" s="322">
        <f t="shared" si="17"/>
        <v>33.169269359623485</v>
      </c>
    </row>
    <row r="224" spans="1:16">
      <c r="A224" s="50" t="s">
        <v>315</v>
      </c>
      <c r="B224" s="241">
        <v>0</v>
      </c>
      <c r="C224" s="242">
        <v>0</v>
      </c>
      <c r="D224" s="243">
        <v>0</v>
      </c>
      <c r="E224" s="80">
        <v>0</v>
      </c>
      <c r="F224" s="81">
        <v>0</v>
      </c>
      <c r="G224" s="82">
        <v>0</v>
      </c>
      <c r="H224" s="268">
        <v>0</v>
      </c>
      <c r="I224" s="242">
        <v>0</v>
      </c>
      <c r="J224" s="268">
        <v>0</v>
      </c>
      <c r="K224" s="350">
        <v>0</v>
      </c>
      <c r="L224" s="212">
        <v>0</v>
      </c>
      <c r="M224" s="235">
        <v>0</v>
      </c>
      <c r="N224" s="320">
        <f t="shared" si="17"/>
        <v>0</v>
      </c>
      <c r="O224" s="321">
        <f t="shared" si="17"/>
        <v>0</v>
      </c>
      <c r="P224" s="322">
        <f t="shared" si="17"/>
        <v>0</v>
      </c>
    </row>
    <row r="225" spans="1:21" ht="13" thickBot="1">
      <c r="A225" s="50"/>
      <c r="B225" s="241"/>
      <c r="C225" s="242"/>
      <c r="D225" s="243"/>
      <c r="E225" s="80"/>
      <c r="F225" s="81"/>
      <c r="G225" s="82"/>
      <c r="H225" s="268"/>
      <c r="I225" s="242"/>
      <c r="J225" s="268"/>
      <c r="K225" s="354"/>
      <c r="L225" s="355"/>
      <c r="M225" s="356"/>
      <c r="N225" s="325"/>
      <c r="O225" s="326"/>
      <c r="P225" s="327"/>
    </row>
    <row r="226" spans="1:21" ht="13" thickBot="1">
      <c r="A226" s="55" t="s">
        <v>323</v>
      </c>
      <c r="B226" s="32">
        <f t="shared" ref="B226:P226" si="18">SUM(B206:B224)</f>
        <v>13968.144888537925</v>
      </c>
      <c r="C226" s="28">
        <f t="shared" si="18"/>
        <v>24.986719491114897</v>
      </c>
      <c r="D226" s="275">
        <f t="shared" si="18"/>
        <v>76.818730438521271</v>
      </c>
      <c r="E226" s="32">
        <f t="shared" si="18"/>
        <v>58778.520155898106</v>
      </c>
      <c r="F226" s="28">
        <f t="shared" si="18"/>
        <v>3065.1123221054181</v>
      </c>
      <c r="G226" s="275">
        <f t="shared" si="18"/>
        <v>125.21329348038338</v>
      </c>
      <c r="H226" s="32">
        <f t="shared" si="18"/>
        <v>54492.111981413538</v>
      </c>
      <c r="I226" s="28">
        <f t="shared" si="18"/>
        <v>41.303890875633556</v>
      </c>
      <c r="J226" s="275">
        <f t="shared" si="18"/>
        <v>2.238013468642194</v>
      </c>
      <c r="K226" s="32">
        <f t="shared" si="18"/>
        <v>43894.628085283068</v>
      </c>
      <c r="L226" s="28">
        <f t="shared" si="18"/>
        <v>41.252186765178621</v>
      </c>
      <c r="M226" s="275">
        <f t="shared" si="18"/>
        <v>23.458639992071884</v>
      </c>
      <c r="N226" s="32">
        <f t="shared" si="18"/>
        <v>171133.40511113266</v>
      </c>
      <c r="O226" s="28">
        <f t="shared" si="18"/>
        <v>3172.6551192373454</v>
      </c>
      <c r="P226" s="276">
        <f t="shared" si="18"/>
        <v>227.72867737961874</v>
      </c>
    </row>
    <row r="227" spans="1:21" ht="13" thickBot="1">
      <c r="A227" s="48"/>
      <c r="B227" s="218"/>
      <c r="C227" s="222"/>
      <c r="D227" s="240"/>
      <c r="E227" s="31"/>
      <c r="F227" s="27"/>
      <c r="G227" s="76"/>
      <c r="H227" s="221"/>
      <c r="I227" s="222"/>
      <c r="J227" s="221"/>
      <c r="K227" s="343"/>
      <c r="L227" s="344"/>
      <c r="M227" s="345"/>
      <c r="N227" s="317"/>
      <c r="O227" s="323"/>
      <c r="P227" s="324"/>
    </row>
    <row r="228" spans="1:21">
      <c r="A228" s="49" t="s">
        <v>5</v>
      </c>
      <c r="B228" s="223"/>
      <c r="C228" s="224"/>
      <c r="D228" s="225"/>
      <c r="E228" s="30"/>
      <c r="F228" s="25"/>
      <c r="G228" s="75"/>
      <c r="H228" s="226"/>
      <c r="I228" s="224"/>
      <c r="J228" s="226"/>
      <c r="K228" s="346"/>
      <c r="L228" s="233"/>
      <c r="M228" s="234"/>
      <c r="N228" s="320"/>
      <c r="O228" s="321"/>
      <c r="P228" s="322"/>
    </row>
    <row r="229" spans="1:21" ht="13" thickBot="1">
      <c r="A229" s="46" t="s">
        <v>345</v>
      </c>
      <c r="B229" s="223">
        <v>0</v>
      </c>
      <c r="C229" s="224">
        <v>0</v>
      </c>
      <c r="D229" s="225">
        <v>0</v>
      </c>
      <c r="E229" s="30">
        <v>0</v>
      </c>
      <c r="F229" s="25">
        <v>0</v>
      </c>
      <c r="G229" s="75">
        <v>0</v>
      </c>
      <c r="H229" s="226">
        <v>0</v>
      </c>
      <c r="I229" s="224">
        <v>0</v>
      </c>
      <c r="J229" s="226">
        <v>0</v>
      </c>
      <c r="K229" s="347"/>
      <c r="L229" s="348"/>
      <c r="M229" s="349"/>
      <c r="N229" s="320">
        <f>+B229+E229+H229+K229</f>
        <v>0</v>
      </c>
      <c r="O229" s="321">
        <f>+C229+F229+I229+L229</f>
        <v>0</v>
      </c>
      <c r="P229" s="322">
        <f>+D229+G229+J229+M229</f>
        <v>0</v>
      </c>
    </row>
    <row r="230" spans="1:21" ht="13" thickBot="1">
      <c r="A230" s="55" t="s">
        <v>323</v>
      </c>
      <c r="B230" s="32">
        <f t="shared" ref="B230:P230" si="19">SUM(B229)</f>
        <v>0</v>
      </c>
      <c r="C230" s="28">
        <f t="shared" si="19"/>
        <v>0</v>
      </c>
      <c r="D230" s="69">
        <f t="shared" si="19"/>
        <v>0</v>
      </c>
      <c r="E230" s="32">
        <f t="shared" si="19"/>
        <v>0</v>
      </c>
      <c r="F230" s="28">
        <f t="shared" si="19"/>
        <v>0</v>
      </c>
      <c r="G230" s="69">
        <f t="shared" si="19"/>
        <v>0</v>
      </c>
      <c r="H230" s="32">
        <f t="shared" si="19"/>
        <v>0</v>
      </c>
      <c r="I230" s="32">
        <f t="shared" si="19"/>
        <v>0</v>
      </c>
      <c r="J230" s="73">
        <f t="shared" si="19"/>
        <v>0</v>
      </c>
      <c r="K230" s="32">
        <f t="shared" si="19"/>
        <v>0</v>
      </c>
      <c r="L230" s="28">
        <f t="shared" si="19"/>
        <v>0</v>
      </c>
      <c r="M230" s="73">
        <f t="shared" si="19"/>
        <v>0</v>
      </c>
      <c r="N230" s="32">
        <f t="shared" si="19"/>
        <v>0</v>
      </c>
      <c r="O230" s="28">
        <f t="shared" si="19"/>
        <v>0</v>
      </c>
      <c r="P230" s="69">
        <f t="shared" si="19"/>
        <v>0</v>
      </c>
    </row>
    <row r="231" spans="1:21" ht="13" thickBot="1">
      <c r="A231" s="48"/>
      <c r="B231" s="218"/>
      <c r="C231" s="222"/>
      <c r="D231" s="240"/>
      <c r="E231" s="31"/>
      <c r="F231" s="27"/>
      <c r="G231" s="76"/>
      <c r="H231" s="221"/>
      <c r="I231" s="222"/>
      <c r="J231" s="221"/>
      <c r="K231" s="343"/>
      <c r="L231" s="344"/>
      <c r="M231" s="345"/>
      <c r="N231" s="317"/>
      <c r="O231" s="323"/>
      <c r="P231" s="324"/>
    </row>
    <row r="232" spans="1:21" ht="13" thickBot="1">
      <c r="A232" s="44" t="s">
        <v>187</v>
      </c>
      <c r="B232" s="223"/>
      <c r="C232" s="224"/>
      <c r="D232" s="225"/>
      <c r="E232" s="30"/>
      <c r="F232" s="25"/>
      <c r="G232" s="75"/>
      <c r="H232" s="226"/>
      <c r="I232" s="224"/>
      <c r="J232" s="226"/>
      <c r="K232" s="346"/>
      <c r="L232" s="233"/>
      <c r="M232" s="234"/>
      <c r="N232" s="320"/>
      <c r="O232" s="321"/>
      <c r="P232" s="322"/>
    </row>
    <row r="233" spans="1:21">
      <c r="A233" s="52" t="s">
        <v>188</v>
      </c>
      <c r="B233" s="241">
        <v>7872.6302959727363</v>
      </c>
      <c r="C233" s="242">
        <v>0</v>
      </c>
      <c r="D233" s="243">
        <v>11.53054374937274</v>
      </c>
      <c r="E233" s="80">
        <v>16532.946757062105</v>
      </c>
      <c r="F233" s="81">
        <v>0</v>
      </c>
      <c r="G233" s="82">
        <v>0</v>
      </c>
      <c r="H233" s="268">
        <v>2543.8347927645118</v>
      </c>
      <c r="I233" s="242">
        <v>0</v>
      </c>
      <c r="J233" s="268">
        <v>4.0080535305300655</v>
      </c>
      <c r="K233" s="350">
        <v>5105.1820569132597</v>
      </c>
      <c r="L233" s="212">
        <v>0</v>
      </c>
      <c r="M233" s="235">
        <v>143.49874866597054</v>
      </c>
      <c r="N233" s="320">
        <f t="shared" ref="N233:P259" si="20">+B233+E233+H233+K233</f>
        <v>32054.593902712615</v>
      </c>
      <c r="O233" s="321">
        <f t="shared" si="20"/>
        <v>0</v>
      </c>
      <c r="P233" s="322">
        <f t="shared" si="20"/>
        <v>159.03734594587334</v>
      </c>
    </row>
    <row r="234" spans="1:21">
      <c r="A234" s="52" t="s">
        <v>189</v>
      </c>
      <c r="B234" s="241">
        <v>0</v>
      </c>
      <c r="C234" s="242">
        <v>0</v>
      </c>
      <c r="D234" s="243">
        <v>0</v>
      </c>
      <c r="E234" s="80">
        <v>0</v>
      </c>
      <c r="F234" s="81">
        <v>0</v>
      </c>
      <c r="G234" s="82">
        <v>0</v>
      </c>
      <c r="H234" s="268">
        <v>0</v>
      </c>
      <c r="I234" s="242">
        <v>0</v>
      </c>
      <c r="J234" s="268">
        <v>0</v>
      </c>
      <c r="K234" s="350">
        <v>0</v>
      </c>
      <c r="L234" s="212">
        <v>0</v>
      </c>
      <c r="M234" s="235">
        <v>0</v>
      </c>
      <c r="N234" s="320">
        <f t="shared" si="20"/>
        <v>0</v>
      </c>
      <c r="O234" s="321">
        <f t="shared" si="20"/>
        <v>0</v>
      </c>
      <c r="P234" s="322">
        <f t="shared" si="20"/>
        <v>0</v>
      </c>
    </row>
    <row r="235" spans="1:21">
      <c r="A235" s="53" t="s">
        <v>190</v>
      </c>
      <c r="B235" s="241">
        <v>4866.6639066526041</v>
      </c>
      <c r="C235" s="242">
        <v>0</v>
      </c>
      <c r="D235" s="243">
        <v>50.448199411584739</v>
      </c>
      <c r="E235" s="80">
        <v>2103.7443811878879</v>
      </c>
      <c r="F235" s="81">
        <v>0</v>
      </c>
      <c r="G235" s="82">
        <v>107.50798155143866</v>
      </c>
      <c r="H235" s="268">
        <v>8932.4365249685434</v>
      </c>
      <c r="I235" s="242">
        <v>131.23218193389553</v>
      </c>
      <c r="J235" s="268">
        <v>137.94081631414275</v>
      </c>
      <c r="K235" s="350">
        <v>2437.4277829607404</v>
      </c>
      <c r="L235" s="212">
        <v>135.63967023595572</v>
      </c>
      <c r="M235" s="235">
        <v>115.18670381770792</v>
      </c>
      <c r="N235" s="320">
        <f t="shared" si="20"/>
        <v>18340.272595769777</v>
      </c>
      <c r="O235" s="321">
        <f t="shared" si="20"/>
        <v>266.87185216985125</v>
      </c>
      <c r="P235" s="322">
        <f t="shared" si="20"/>
        <v>411.08370109487407</v>
      </c>
    </row>
    <row r="236" spans="1:21">
      <c r="A236" s="42" t="s">
        <v>191</v>
      </c>
      <c r="B236" s="241">
        <v>360.74644961157526</v>
      </c>
      <c r="C236" s="242">
        <v>0</v>
      </c>
      <c r="D236" s="243">
        <v>2.2332615882993503</v>
      </c>
      <c r="E236" s="80">
        <v>572.95654860625791</v>
      </c>
      <c r="F236" s="81">
        <v>0</v>
      </c>
      <c r="G236" s="82">
        <v>15.258628578783192</v>
      </c>
      <c r="H236" s="268">
        <v>660.68446053031289</v>
      </c>
      <c r="I236" s="242">
        <v>75.582824924377348</v>
      </c>
      <c r="J236" s="268">
        <v>2.3529523876250384</v>
      </c>
      <c r="K236" s="350">
        <v>160.59240252845302</v>
      </c>
      <c r="L236" s="212">
        <v>26.674270372886415</v>
      </c>
      <c r="M236" s="235">
        <v>0</v>
      </c>
      <c r="N236" s="320">
        <f t="shared" si="20"/>
        <v>1754.979861276599</v>
      </c>
      <c r="O236" s="321">
        <f t="shared" si="20"/>
        <v>102.25709529726376</v>
      </c>
      <c r="P236" s="322">
        <f t="shared" si="20"/>
        <v>19.844842554707579</v>
      </c>
    </row>
    <row r="237" spans="1:21">
      <c r="A237" s="42" t="s">
        <v>192</v>
      </c>
      <c r="B237" s="241">
        <v>0</v>
      </c>
      <c r="C237" s="242">
        <v>0</v>
      </c>
      <c r="D237" s="243">
        <v>0</v>
      </c>
      <c r="E237" s="80">
        <v>0</v>
      </c>
      <c r="F237" s="81">
        <v>0</v>
      </c>
      <c r="G237" s="82">
        <v>0</v>
      </c>
      <c r="H237" s="268">
        <v>0</v>
      </c>
      <c r="I237" s="242">
        <v>0</v>
      </c>
      <c r="J237" s="268">
        <v>0</v>
      </c>
      <c r="K237" s="350">
        <v>0</v>
      </c>
      <c r="L237" s="212">
        <v>0</v>
      </c>
      <c r="M237" s="235">
        <v>0</v>
      </c>
      <c r="N237" s="320">
        <f t="shared" si="20"/>
        <v>0</v>
      </c>
      <c r="O237" s="321">
        <f t="shared" si="20"/>
        <v>0</v>
      </c>
      <c r="P237" s="322">
        <f t="shared" si="20"/>
        <v>0</v>
      </c>
    </row>
    <row r="238" spans="1:21" ht="12.75" customHeight="1">
      <c r="A238" s="42" t="s">
        <v>193</v>
      </c>
      <c r="B238" s="241">
        <v>0</v>
      </c>
      <c r="C238" s="242">
        <v>0</v>
      </c>
      <c r="D238" s="243">
        <v>0</v>
      </c>
      <c r="E238" s="80">
        <v>568.76639476011349</v>
      </c>
      <c r="F238" s="81">
        <v>0</v>
      </c>
      <c r="G238" s="82">
        <v>0</v>
      </c>
      <c r="H238" s="268">
        <v>0</v>
      </c>
      <c r="I238" s="242">
        <v>272.66533752908293</v>
      </c>
      <c r="J238" s="268">
        <v>0</v>
      </c>
      <c r="K238" s="350">
        <v>0</v>
      </c>
      <c r="L238" s="212">
        <v>0</v>
      </c>
      <c r="M238" s="235">
        <v>0</v>
      </c>
      <c r="N238" s="320">
        <f t="shared" si="20"/>
        <v>568.76639476011349</v>
      </c>
      <c r="O238" s="321">
        <f t="shared" si="20"/>
        <v>272.66533752908293</v>
      </c>
      <c r="P238" s="322">
        <f t="shared" si="20"/>
        <v>0</v>
      </c>
    </row>
    <row r="239" spans="1:21" s="9" customFormat="1">
      <c r="A239" s="42" t="s">
        <v>353</v>
      </c>
      <c r="B239" s="241">
        <v>0</v>
      </c>
      <c r="C239" s="242">
        <v>0</v>
      </c>
      <c r="D239" s="243">
        <v>0</v>
      </c>
      <c r="E239" s="80">
        <v>0</v>
      </c>
      <c r="F239" s="81">
        <v>0</v>
      </c>
      <c r="G239" s="82">
        <v>0</v>
      </c>
      <c r="H239" s="268">
        <v>0</v>
      </c>
      <c r="I239" s="242">
        <v>0</v>
      </c>
      <c r="J239" s="268">
        <v>0</v>
      </c>
      <c r="K239" s="350">
        <v>0</v>
      </c>
      <c r="L239" s="212">
        <v>0</v>
      </c>
      <c r="M239" s="235">
        <v>0</v>
      </c>
      <c r="N239" s="320">
        <f t="shared" si="20"/>
        <v>0</v>
      </c>
      <c r="O239" s="321">
        <f t="shared" si="20"/>
        <v>0</v>
      </c>
      <c r="P239" s="322">
        <f t="shared" si="20"/>
        <v>0</v>
      </c>
      <c r="Q239"/>
      <c r="R239"/>
      <c r="S239"/>
      <c r="T239"/>
      <c r="U239"/>
    </row>
    <row r="240" spans="1:21">
      <c r="A240" s="47" t="s">
        <v>194</v>
      </c>
      <c r="B240" s="241">
        <v>1425.757827558059</v>
      </c>
      <c r="C240" s="242">
        <v>0</v>
      </c>
      <c r="D240" s="243">
        <v>379.03406348450409</v>
      </c>
      <c r="E240" s="80">
        <v>6504.8333020577966</v>
      </c>
      <c r="F240" s="81">
        <v>3.2150746568627979</v>
      </c>
      <c r="G240" s="82">
        <v>969.59482484607588</v>
      </c>
      <c r="H240" s="268">
        <v>3607.6638528241242</v>
      </c>
      <c r="I240" s="242">
        <v>118.66435887138256</v>
      </c>
      <c r="J240" s="268">
        <v>603.21198850669953</v>
      </c>
      <c r="K240" s="350">
        <v>8464.6295172795581</v>
      </c>
      <c r="L240" s="212">
        <v>214.57221415388526</v>
      </c>
      <c r="M240" s="235">
        <v>1123.5123933154634</v>
      </c>
      <c r="N240" s="320">
        <f t="shared" si="20"/>
        <v>20002.884499719537</v>
      </c>
      <c r="O240" s="321">
        <f t="shared" si="20"/>
        <v>336.45164768213061</v>
      </c>
      <c r="P240" s="322">
        <f t="shared" si="20"/>
        <v>3075.3532701527429</v>
      </c>
    </row>
    <row r="241" spans="1:21">
      <c r="A241" s="42" t="s">
        <v>195</v>
      </c>
      <c r="B241" s="241">
        <v>0</v>
      </c>
      <c r="C241" s="242">
        <v>0</v>
      </c>
      <c r="D241" s="243">
        <v>0</v>
      </c>
      <c r="E241" s="80">
        <v>2411.5132363594798</v>
      </c>
      <c r="F241" s="81">
        <v>5961.9226876913008</v>
      </c>
      <c r="G241" s="82">
        <v>0</v>
      </c>
      <c r="H241" s="268">
        <v>1.9841351142522141</v>
      </c>
      <c r="I241" s="242">
        <v>9.9278225902500211E-2</v>
      </c>
      <c r="J241" s="268">
        <v>2.7154520551863192E-2</v>
      </c>
      <c r="K241" s="350">
        <v>0</v>
      </c>
      <c r="L241" s="212">
        <v>0</v>
      </c>
      <c r="M241" s="235">
        <v>0</v>
      </c>
      <c r="N241" s="320">
        <f t="shared" si="20"/>
        <v>2413.4973714737321</v>
      </c>
      <c r="O241" s="321">
        <f t="shared" si="20"/>
        <v>5962.0219659172035</v>
      </c>
      <c r="P241" s="322">
        <f t="shared" si="20"/>
        <v>2.7154520551863192E-2</v>
      </c>
    </row>
    <row r="242" spans="1:21">
      <c r="A242" s="47" t="s">
        <v>196</v>
      </c>
      <c r="B242" s="241">
        <v>325.91126597495895</v>
      </c>
      <c r="C242" s="242">
        <v>0</v>
      </c>
      <c r="D242" s="243">
        <v>24.82423444056904</v>
      </c>
      <c r="E242" s="80">
        <v>1284.1710787274608</v>
      </c>
      <c r="F242" s="81">
        <v>6.8448939444608978</v>
      </c>
      <c r="G242" s="82">
        <v>292.33358342749654</v>
      </c>
      <c r="H242" s="268">
        <v>3255.9731586518928</v>
      </c>
      <c r="I242" s="242">
        <v>42.354651953229919</v>
      </c>
      <c r="J242" s="268">
        <v>119.60622325025741</v>
      </c>
      <c r="K242" s="350">
        <v>3904.5860274837673</v>
      </c>
      <c r="L242" s="212">
        <v>52.705248413839726</v>
      </c>
      <c r="M242" s="235">
        <v>84.263793513273072</v>
      </c>
      <c r="N242" s="320">
        <f t="shared" si="20"/>
        <v>8770.6415308380801</v>
      </c>
      <c r="O242" s="321">
        <f t="shared" si="20"/>
        <v>101.90479431153054</v>
      </c>
      <c r="P242" s="322">
        <f t="shared" si="20"/>
        <v>521.02783463159608</v>
      </c>
    </row>
    <row r="243" spans="1:21">
      <c r="A243" s="42" t="s">
        <v>197</v>
      </c>
      <c r="B243" s="241">
        <v>842.39122231698525</v>
      </c>
      <c r="C243" s="242">
        <v>0</v>
      </c>
      <c r="D243" s="243">
        <v>132.34222098283229</v>
      </c>
      <c r="E243" s="80">
        <v>4143.7615049154028</v>
      </c>
      <c r="F243" s="81">
        <v>0</v>
      </c>
      <c r="G243" s="82">
        <v>1113.7299974130228</v>
      </c>
      <c r="H243" s="268">
        <v>5518.3710566170239</v>
      </c>
      <c r="I243" s="242">
        <v>85.41511184319161</v>
      </c>
      <c r="J243" s="268">
        <v>538.20888441642001</v>
      </c>
      <c r="K243" s="350">
        <v>3740.4882638096124</v>
      </c>
      <c r="L243" s="212">
        <v>263.29371346485607</v>
      </c>
      <c r="M243" s="235">
        <v>465.03979773733852</v>
      </c>
      <c r="N243" s="320">
        <f t="shared" si="20"/>
        <v>14245.012047659024</v>
      </c>
      <c r="O243" s="321">
        <f t="shared" si="20"/>
        <v>348.70882530804766</v>
      </c>
      <c r="P243" s="322">
        <f t="shared" si="20"/>
        <v>2249.3209005496137</v>
      </c>
    </row>
    <row r="244" spans="1:21">
      <c r="A244" s="42" t="s">
        <v>198</v>
      </c>
      <c r="B244" s="241">
        <v>23073.17237072315</v>
      </c>
      <c r="C244" s="242">
        <v>0</v>
      </c>
      <c r="D244" s="243">
        <v>1050.7656558832045</v>
      </c>
      <c r="E244" s="80">
        <v>37618.841467065024</v>
      </c>
      <c r="F244" s="81">
        <v>3.2150746568627979</v>
      </c>
      <c r="G244" s="82">
        <v>1974.7870553815494</v>
      </c>
      <c r="H244" s="268">
        <v>35271.645704264309</v>
      </c>
      <c r="I244" s="242">
        <v>296.8590748493616</v>
      </c>
      <c r="J244" s="268">
        <v>1448.4464849923172</v>
      </c>
      <c r="K244" s="350">
        <v>18162.091006868508</v>
      </c>
      <c r="L244" s="212">
        <v>546.71420423815812</v>
      </c>
      <c r="M244" s="235">
        <v>1038.206505851145</v>
      </c>
      <c r="N244" s="320">
        <f t="shared" si="20"/>
        <v>114125.75054892099</v>
      </c>
      <c r="O244" s="321">
        <f t="shared" si="20"/>
        <v>846.78835374438245</v>
      </c>
      <c r="P244" s="322">
        <f t="shared" si="20"/>
        <v>5512.2057021082164</v>
      </c>
    </row>
    <row r="245" spans="1:21">
      <c r="A245" s="47" t="s">
        <v>199</v>
      </c>
      <c r="B245" s="241">
        <v>0</v>
      </c>
      <c r="C245" s="242">
        <v>0</v>
      </c>
      <c r="D245" s="243">
        <v>0</v>
      </c>
      <c r="E245" s="80">
        <v>0</v>
      </c>
      <c r="F245" s="81">
        <v>0</v>
      </c>
      <c r="G245" s="82">
        <v>0</v>
      </c>
      <c r="H245" s="268">
        <v>0</v>
      </c>
      <c r="I245" s="242">
        <v>0</v>
      </c>
      <c r="J245" s="268">
        <v>0</v>
      </c>
      <c r="K245" s="350">
        <v>0</v>
      </c>
      <c r="L245" s="212">
        <v>0</v>
      </c>
      <c r="M245" s="235">
        <v>0</v>
      </c>
      <c r="N245" s="320">
        <f t="shared" si="20"/>
        <v>0</v>
      </c>
      <c r="O245" s="321">
        <f t="shared" si="20"/>
        <v>0</v>
      </c>
      <c r="P245" s="322">
        <f t="shared" si="20"/>
        <v>0</v>
      </c>
    </row>
    <row r="246" spans="1:21">
      <c r="A246" s="47" t="s">
        <v>200</v>
      </c>
      <c r="B246" s="241">
        <v>11492.644053892196</v>
      </c>
      <c r="C246" s="242">
        <v>0</v>
      </c>
      <c r="D246" s="243">
        <v>144.45129812625964</v>
      </c>
      <c r="E246" s="80">
        <v>13352.394493886079</v>
      </c>
      <c r="F246" s="81">
        <v>0</v>
      </c>
      <c r="G246" s="82">
        <v>75.781741834083334</v>
      </c>
      <c r="H246" s="268">
        <v>5259.6773598341197</v>
      </c>
      <c r="I246" s="242">
        <v>124.94147532949572</v>
      </c>
      <c r="J246" s="268">
        <v>71.254669831637599</v>
      </c>
      <c r="K246" s="350">
        <v>6214.2294065336882</v>
      </c>
      <c r="L246" s="212">
        <v>321.5882757740448</v>
      </c>
      <c r="M246" s="235">
        <v>63.288529853272884</v>
      </c>
      <c r="N246" s="320">
        <f t="shared" si="20"/>
        <v>36318.945314146084</v>
      </c>
      <c r="O246" s="321">
        <f t="shared" si="20"/>
        <v>446.52975110354055</v>
      </c>
      <c r="P246" s="322">
        <f t="shared" si="20"/>
        <v>354.7762396452535</v>
      </c>
    </row>
    <row r="247" spans="1:21">
      <c r="A247" s="47" t="s">
        <v>329</v>
      </c>
      <c r="B247" s="241">
        <v>990.62349412067601</v>
      </c>
      <c r="C247" s="242">
        <v>3.9087463045288882</v>
      </c>
      <c r="D247" s="243">
        <v>337.53409200864638</v>
      </c>
      <c r="E247" s="80">
        <v>2888.6134655598207</v>
      </c>
      <c r="F247" s="81">
        <v>0</v>
      </c>
      <c r="G247" s="82">
        <v>604.06157683953847</v>
      </c>
      <c r="H247" s="268">
        <v>2224.1065606046122</v>
      </c>
      <c r="I247" s="242">
        <v>42.078202400265383</v>
      </c>
      <c r="J247" s="268">
        <v>525.26359856336057</v>
      </c>
      <c r="K247" s="350">
        <v>8244.2151770442997</v>
      </c>
      <c r="L247" s="212">
        <v>176.79821040523035</v>
      </c>
      <c r="M247" s="235">
        <v>852.91332475088439</v>
      </c>
      <c r="N247" s="320">
        <f t="shared" si="20"/>
        <v>14347.558697329408</v>
      </c>
      <c r="O247" s="321">
        <f t="shared" si="20"/>
        <v>222.78515911002461</v>
      </c>
      <c r="P247" s="322">
        <f t="shared" si="20"/>
        <v>2319.7725921624296</v>
      </c>
    </row>
    <row r="248" spans="1:21">
      <c r="A248" s="47" t="s">
        <v>201</v>
      </c>
      <c r="B248" s="241">
        <v>0</v>
      </c>
      <c r="C248" s="242">
        <v>0</v>
      </c>
      <c r="D248" s="243">
        <v>0</v>
      </c>
      <c r="E248" s="80">
        <v>82.767556390994841</v>
      </c>
      <c r="F248" s="81">
        <v>0</v>
      </c>
      <c r="G248" s="82">
        <v>0</v>
      </c>
      <c r="H248" s="268">
        <v>72.411987074062409</v>
      </c>
      <c r="I248" s="242">
        <v>0</v>
      </c>
      <c r="J248" s="268">
        <v>3.0094545571831373</v>
      </c>
      <c r="K248" s="350">
        <v>69.070748515162791</v>
      </c>
      <c r="L248" s="212">
        <v>4.2053961954504047</v>
      </c>
      <c r="M248" s="235">
        <v>0</v>
      </c>
      <c r="N248" s="320">
        <f t="shared" si="20"/>
        <v>224.25029198022003</v>
      </c>
      <c r="O248" s="321">
        <f t="shared" si="20"/>
        <v>4.2053961954504047</v>
      </c>
      <c r="P248" s="322">
        <f t="shared" si="20"/>
        <v>3.0094545571831373</v>
      </c>
    </row>
    <row r="249" spans="1:21">
      <c r="A249" s="47" t="s">
        <v>202</v>
      </c>
      <c r="B249" s="241">
        <v>0</v>
      </c>
      <c r="C249" s="242">
        <v>0</v>
      </c>
      <c r="D249" s="243">
        <v>0</v>
      </c>
      <c r="E249" s="80">
        <v>0</v>
      </c>
      <c r="F249" s="81">
        <v>0</v>
      </c>
      <c r="G249" s="82">
        <v>0</v>
      </c>
      <c r="H249" s="268">
        <v>8.4987615702450814</v>
      </c>
      <c r="I249" s="242">
        <v>1.0407907260592335</v>
      </c>
      <c r="J249" s="268">
        <v>2.9954336166045592</v>
      </c>
      <c r="K249" s="350">
        <v>159.76926359924636</v>
      </c>
      <c r="L249" s="212">
        <v>9.1131900797662606</v>
      </c>
      <c r="M249" s="235">
        <v>8.2131351952267924</v>
      </c>
      <c r="N249" s="320">
        <f t="shared" si="20"/>
        <v>168.26802516949144</v>
      </c>
      <c r="O249" s="321">
        <f t="shared" si="20"/>
        <v>10.153980805825494</v>
      </c>
      <c r="P249" s="322">
        <f t="shared" si="20"/>
        <v>11.208568811831352</v>
      </c>
    </row>
    <row r="250" spans="1:21">
      <c r="A250" s="42" t="s">
        <v>203</v>
      </c>
      <c r="B250" s="241">
        <v>7729.1030611742026</v>
      </c>
      <c r="C250" s="242">
        <v>0</v>
      </c>
      <c r="D250" s="243">
        <v>202.98133358518936</v>
      </c>
      <c r="E250" s="80">
        <v>5170.1375954785035</v>
      </c>
      <c r="F250" s="81">
        <v>1.607537328431399</v>
      </c>
      <c r="G250" s="82">
        <v>181.97776011973042</v>
      </c>
      <c r="H250" s="268">
        <v>9853.4923277632588</v>
      </c>
      <c r="I250" s="242">
        <v>239.10125420517451</v>
      </c>
      <c r="J250" s="268">
        <v>468.95230969805925</v>
      </c>
      <c r="K250" s="350">
        <v>2842.7554191216304</v>
      </c>
      <c r="L250" s="212">
        <v>122.0259495951269</v>
      </c>
      <c r="M250" s="235">
        <v>120.06753373629276</v>
      </c>
      <c r="N250" s="320">
        <f t="shared" si="20"/>
        <v>25595.488403537594</v>
      </c>
      <c r="O250" s="321">
        <f t="shared" si="20"/>
        <v>362.73474112873282</v>
      </c>
      <c r="P250" s="322">
        <f t="shared" si="20"/>
        <v>973.97893713927169</v>
      </c>
    </row>
    <row r="251" spans="1:21" s="9" customFormat="1">
      <c r="A251" s="42" t="s">
        <v>204</v>
      </c>
      <c r="B251" s="241">
        <v>3375.2952881200717</v>
      </c>
      <c r="C251" s="242">
        <v>4.9326726715001854</v>
      </c>
      <c r="D251" s="243">
        <v>179.05132071923231</v>
      </c>
      <c r="E251" s="80">
        <v>13693.182924805475</v>
      </c>
      <c r="F251" s="81">
        <v>290.27076484259794</v>
      </c>
      <c r="G251" s="82">
        <v>1474.5994673494231</v>
      </c>
      <c r="H251" s="268">
        <v>19222.029894457599</v>
      </c>
      <c r="I251" s="242">
        <v>537.81230471124445</v>
      </c>
      <c r="J251" s="268">
        <v>703.8751452374546</v>
      </c>
      <c r="K251" s="350">
        <v>19487.356567238989</v>
      </c>
      <c r="L251" s="212">
        <v>624.61100424205949</v>
      </c>
      <c r="M251" s="235">
        <v>575.75370220990874</v>
      </c>
      <c r="N251" s="320">
        <f t="shared" si="20"/>
        <v>55777.864674622135</v>
      </c>
      <c r="O251" s="321">
        <f t="shared" si="20"/>
        <v>1457.626746467402</v>
      </c>
      <c r="P251" s="322">
        <f t="shared" si="20"/>
        <v>2933.2796355160185</v>
      </c>
      <c r="Q251"/>
      <c r="R251"/>
      <c r="S251"/>
      <c r="T251"/>
      <c r="U251"/>
    </row>
    <row r="252" spans="1:21">
      <c r="A252" s="42" t="s">
        <v>205</v>
      </c>
      <c r="B252" s="241">
        <v>0</v>
      </c>
      <c r="C252" s="242">
        <v>0</v>
      </c>
      <c r="D252" s="243">
        <v>0</v>
      </c>
      <c r="E252" s="80">
        <v>0</v>
      </c>
      <c r="F252" s="81">
        <v>0</v>
      </c>
      <c r="G252" s="82">
        <v>7.5618555929413009</v>
      </c>
      <c r="H252" s="268">
        <v>0</v>
      </c>
      <c r="I252" s="242">
        <v>0</v>
      </c>
      <c r="J252" s="268">
        <v>29.142722719667148</v>
      </c>
      <c r="K252" s="350">
        <v>55.094402822516621</v>
      </c>
      <c r="L252" s="212">
        <v>0</v>
      </c>
      <c r="M252" s="235">
        <v>17.740653353582644</v>
      </c>
      <c r="N252" s="320">
        <f t="shared" si="20"/>
        <v>55.094402822516621</v>
      </c>
      <c r="O252" s="321">
        <f t="shared" si="20"/>
        <v>0</v>
      </c>
      <c r="P252" s="322">
        <f t="shared" si="20"/>
        <v>54.445231666191091</v>
      </c>
    </row>
    <row r="253" spans="1:21">
      <c r="A253" s="47" t="s">
        <v>206</v>
      </c>
      <c r="B253" s="241">
        <v>0</v>
      </c>
      <c r="C253" s="242">
        <v>0</v>
      </c>
      <c r="D253" s="243">
        <v>0</v>
      </c>
      <c r="E253" s="80">
        <v>0</v>
      </c>
      <c r="F253" s="81">
        <v>0</v>
      </c>
      <c r="G253" s="82">
        <v>0</v>
      </c>
      <c r="H253" s="268">
        <v>31.666660982414669</v>
      </c>
      <c r="I253" s="242">
        <v>3.6979171923313725</v>
      </c>
      <c r="J253" s="268">
        <v>2.8203792316876934</v>
      </c>
      <c r="K253" s="350">
        <v>1287.6764109753126</v>
      </c>
      <c r="L253" s="212">
        <v>10.646431125410391</v>
      </c>
      <c r="M253" s="235">
        <v>9.6274671132585414</v>
      </c>
      <c r="N253" s="320">
        <f t="shared" si="20"/>
        <v>1319.3430719577273</v>
      </c>
      <c r="O253" s="321">
        <f t="shared" si="20"/>
        <v>14.344348317741764</v>
      </c>
      <c r="P253" s="322">
        <f t="shared" si="20"/>
        <v>12.447846344946235</v>
      </c>
    </row>
    <row r="254" spans="1:21">
      <c r="A254" s="42" t="s">
        <v>207</v>
      </c>
      <c r="B254" s="241">
        <v>2445.8327723653761</v>
      </c>
      <c r="C254" s="242">
        <v>0</v>
      </c>
      <c r="D254" s="243">
        <v>160.56420419211784</v>
      </c>
      <c r="E254" s="80">
        <v>10561.751994331526</v>
      </c>
      <c r="F254" s="81">
        <v>0</v>
      </c>
      <c r="G254" s="82">
        <v>426.77236809744664</v>
      </c>
      <c r="H254" s="268">
        <v>5693.5475234723453</v>
      </c>
      <c r="I254" s="242">
        <v>135.18146049162516</v>
      </c>
      <c r="J254" s="268">
        <v>122.26355222127455</v>
      </c>
      <c r="K254" s="350">
        <v>10104.133696842298</v>
      </c>
      <c r="L254" s="212">
        <v>257.98271768289277</v>
      </c>
      <c r="M254" s="235">
        <v>936.44052873214571</v>
      </c>
      <c r="N254" s="320">
        <f t="shared" si="20"/>
        <v>28805.265987011546</v>
      </c>
      <c r="O254" s="321">
        <f t="shared" si="20"/>
        <v>393.16417817451793</v>
      </c>
      <c r="P254" s="322">
        <f t="shared" si="20"/>
        <v>1646.0406532429847</v>
      </c>
    </row>
    <row r="255" spans="1:21" s="9" customFormat="1">
      <c r="A255" s="42" t="s">
        <v>208</v>
      </c>
      <c r="B255" s="241">
        <v>0</v>
      </c>
      <c r="C255" s="242">
        <v>0</v>
      </c>
      <c r="D255" s="243">
        <v>0</v>
      </c>
      <c r="E255" s="80">
        <v>2.7367602389710979</v>
      </c>
      <c r="F255" s="81">
        <v>0</v>
      </c>
      <c r="G255" s="82">
        <v>0.22725433704568998</v>
      </c>
      <c r="H255" s="268">
        <v>191.00712168615183</v>
      </c>
      <c r="I255" s="242">
        <v>19.756755360545423</v>
      </c>
      <c r="J255" s="268">
        <v>0</v>
      </c>
      <c r="K255" s="350">
        <v>1011.7538334486446</v>
      </c>
      <c r="L255" s="212">
        <v>44.409347169831506</v>
      </c>
      <c r="M255" s="235">
        <v>5.43881319402852</v>
      </c>
      <c r="N255" s="320">
        <f t="shared" si="20"/>
        <v>1205.4977153737675</v>
      </c>
      <c r="O255" s="321">
        <f t="shared" si="20"/>
        <v>64.166102530376932</v>
      </c>
      <c r="P255" s="322">
        <f t="shared" si="20"/>
        <v>5.6660675310742104</v>
      </c>
      <c r="Q255"/>
      <c r="R255"/>
      <c r="S255"/>
      <c r="T255"/>
      <c r="U255"/>
    </row>
    <row r="256" spans="1:21">
      <c r="A256" s="42" t="s">
        <v>209</v>
      </c>
      <c r="B256" s="241">
        <v>89.348786110625426</v>
      </c>
      <c r="C256" s="242">
        <v>0</v>
      </c>
      <c r="D256" s="243">
        <v>1.0257631391227617</v>
      </c>
      <c r="E256" s="80">
        <v>648.99308385122856</v>
      </c>
      <c r="F256" s="81">
        <v>0</v>
      </c>
      <c r="G256" s="82">
        <v>9.7477944973662876</v>
      </c>
      <c r="H256" s="268">
        <v>825.85260814090748</v>
      </c>
      <c r="I256" s="242">
        <v>50.999433014679411</v>
      </c>
      <c r="J256" s="268">
        <v>68.968438923844047</v>
      </c>
      <c r="K256" s="350">
        <v>6198.2234941754004</v>
      </c>
      <c r="L256" s="212">
        <v>17.004202317986529</v>
      </c>
      <c r="M256" s="235">
        <v>176.20268708984329</v>
      </c>
      <c r="N256" s="320">
        <f t="shared" si="20"/>
        <v>7762.4179722781619</v>
      </c>
      <c r="O256" s="321">
        <f t="shared" si="20"/>
        <v>68.003635332665937</v>
      </c>
      <c r="P256" s="322">
        <f t="shared" si="20"/>
        <v>255.94468365017639</v>
      </c>
    </row>
    <row r="257" spans="1:21">
      <c r="A257" s="42" t="s">
        <v>210</v>
      </c>
      <c r="B257" s="241">
        <v>1508.4728745256298</v>
      </c>
      <c r="C257" s="242">
        <v>0</v>
      </c>
      <c r="D257" s="243">
        <v>268.7964903010465</v>
      </c>
      <c r="E257" s="80">
        <v>4748.1188312581617</v>
      </c>
      <c r="F257" s="81">
        <v>43.624061989108569</v>
      </c>
      <c r="G257" s="82">
        <v>537.69469125313901</v>
      </c>
      <c r="H257" s="268">
        <v>9609.6449138609496</v>
      </c>
      <c r="I257" s="242">
        <v>2379.098989548037</v>
      </c>
      <c r="J257" s="268">
        <v>402.57179122940562</v>
      </c>
      <c r="K257" s="350">
        <v>15905.695840024004</v>
      </c>
      <c r="L257" s="212">
        <v>428.94264079892179</v>
      </c>
      <c r="M257" s="235">
        <v>457.58398282925441</v>
      </c>
      <c r="N257" s="320">
        <f t="shared" si="20"/>
        <v>31771.932459668744</v>
      </c>
      <c r="O257" s="321">
        <f t="shared" si="20"/>
        <v>2851.6656923360674</v>
      </c>
      <c r="P257" s="322">
        <f t="shared" si="20"/>
        <v>1666.6469556128454</v>
      </c>
    </row>
    <row r="258" spans="1:21">
      <c r="A258" s="42" t="s">
        <v>375</v>
      </c>
      <c r="B258" s="241">
        <v>0</v>
      </c>
      <c r="C258" s="242">
        <v>0</v>
      </c>
      <c r="D258" s="243">
        <v>0</v>
      </c>
      <c r="E258" s="80">
        <v>5760.5865463889222</v>
      </c>
      <c r="F258" s="81">
        <v>495.60440137033174</v>
      </c>
      <c r="G258" s="82">
        <v>44.260003756236017</v>
      </c>
      <c r="H258" s="268">
        <v>7202.3091000553359</v>
      </c>
      <c r="I258" s="242">
        <v>258.49875406854835</v>
      </c>
      <c r="J258" s="268">
        <v>134.97490415605242</v>
      </c>
      <c r="K258" s="350">
        <v>11990.35536760315</v>
      </c>
      <c r="L258" s="212">
        <v>421.19921461641866</v>
      </c>
      <c r="M258" s="235">
        <v>0</v>
      </c>
      <c r="N258" s="320">
        <f t="shared" si="20"/>
        <v>24953.251014047408</v>
      </c>
      <c r="O258" s="321">
        <f t="shared" si="20"/>
        <v>1175.3023700552988</v>
      </c>
      <c r="P258" s="322">
        <f t="shared" si="20"/>
        <v>179.23490791228843</v>
      </c>
    </row>
    <row r="259" spans="1:21" s="9" customFormat="1">
      <c r="A259" s="50" t="s">
        <v>211</v>
      </c>
      <c r="B259" s="241">
        <v>732.69107152664014</v>
      </c>
      <c r="C259" s="242">
        <v>0</v>
      </c>
      <c r="D259" s="243">
        <v>254.04027500874122</v>
      </c>
      <c r="E259" s="80">
        <v>7094.3848511803708</v>
      </c>
      <c r="F259" s="81">
        <v>4.8226119852941975</v>
      </c>
      <c r="G259" s="82">
        <v>359.32692418488773</v>
      </c>
      <c r="H259" s="268">
        <v>10042.242602988172</v>
      </c>
      <c r="I259" s="242">
        <v>79.182392802729794</v>
      </c>
      <c r="J259" s="268">
        <v>351.26448243239491</v>
      </c>
      <c r="K259" s="350">
        <v>9252.6931761847045</v>
      </c>
      <c r="L259" s="212">
        <v>141.22923788253155</v>
      </c>
      <c r="M259" s="235">
        <v>415.08708288275488</v>
      </c>
      <c r="N259" s="320">
        <f t="shared" si="20"/>
        <v>27122.011701879888</v>
      </c>
      <c r="O259" s="321">
        <f t="shared" si="20"/>
        <v>225.23424267055555</v>
      </c>
      <c r="P259" s="322">
        <f t="shared" si="20"/>
        <v>1379.7187645087788</v>
      </c>
      <c r="Q259"/>
      <c r="R259"/>
      <c r="S259"/>
      <c r="T259"/>
      <c r="U259"/>
    </row>
    <row r="260" spans="1:21" ht="13" thickBot="1">
      <c r="A260" s="50"/>
      <c r="B260" s="241"/>
      <c r="C260" s="242"/>
      <c r="D260" s="243"/>
      <c r="E260" s="80"/>
      <c r="F260" s="81"/>
      <c r="G260" s="82"/>
      <c r="H260" s="268"/>
      <c r="I260" s="242"/>
      <c r="J260" s="268"/>
      <c r="K260" s="354"/>
      <c r="L260" s="355"/>
      <c r="M260" s="356"/>
      <c r="N260" s="325"/>
      <c r="O260" s="326"/>
      <c r="P260" s="327"/>
    </row>
    <row r="261" spans="1:21" ht="13" thickBot="1">
      <c r="A261" s="55" t="s">
        <v>323</v>
      </c>
      <c r="B261" s="32">
        <f t="shared" ref="B261:P261" si="21">SUM(B233:B259)</f>
        <v>67131.284740645497</v>
      </c>
      <c r="C261" s="28">
        <f t="shared" si="21"/>
        <v>8.8414189760290736</v>
      </c>
      <c r="D261" s="275">
        <f t="shared" si="21"/>
        <v>3199.622956620723</v>
      </c>
      <c r="E261" s="32">
        <f t="shared" si="21"/>
        <v>135745.20277411159</v>
      </c>
      <c r="F261" s="28">
        <f t="shared" si="21"/>
        <v>6811.1271084652517</v>
      </c>
      <c r="G261" s="275">
        <f t="shared" si="21"/>
        <v>8195.2235090602044</v>
      </c>
      <c r="H261" s="32">
        <f t="shared" si="21"/>
        <v>130029.08110822516</v>
      </c>
      <c r="I261" s="28">
        <f t="shared" si="21"/>
        <v>4894.2625499811602</v>
      </c>
      <c r="J261" s="275">
        <f t="shared" si="21"/>
        <v>5741.1594403371719</v>
      </c>
      <c r="K261" s="32">
        <f t="shared" si="21"/>
        <v>134798.01986197295</v>
      </c>
      <c r="L261" s="28">
        <f t="shared" si="21"/>
        <v>3819.3551387652524</v>
      </c>
      <c r="M261" s="275">
        <f t="shared" si="21"/>
        <v>6608.0653838413518</v>
      </c>
      <c r="N261" s="32">
        <f t="shared" si="21"/>
        <v>467703.58848495508</v>
      </c>
      <c r="O261" s="28">
        <f t="shared" si="21"/>
        <v>15533.586216187694</v>
      </c>
      <c r="P261" s="276">
        <f t="shared" si="21"/>
        <v>23744.071289859447</v>
      </c>
    </row>
    <row r="262" spans="1:21" ht="13" thickBot="1">
      <c r="A262" s="48"/>
      <c r="B262" s="218"/>
      <c r="C262" s="222"/>
      <c r="D262" s="240"/>
      <c r="E262" s="31"/>
      <c r="F262" s="27"/>
      <c r="G262" s="76"/>
      <c r="H262" s="221"/>
      <c r="I262" s="222"/>
      <c r="J262" s="221"/>
      <c r="K262" s="343"/>
      <c r="L262" s="344"/>
      <c r="M262" s="345"/>
      <c r="N262" s="317"/>
      <c r="O262" s="323"/>
      <c r="P262" s="324"/>
    </row>
    <row r="263" spans="1:21" ht="13" thickBot="1">
      <c r="A263" s="44" t="s">
        <v>6</v>
      </c>
      <c r="B263" s="223"/>
      <c r="C263" s="224"/>
      <c r="D263" s="225"/>
      <c r="E263" s="30"/>
      <c r="F263" s="25"/>
      <c r="G263" s="75"/>
      <c r="H263" s="226"/>
      <c r="I263" s="224"/>
      <c r="J263" s="226"/>
      <c r="K263" s="346"/>
      <c r="L263" s="233"/>
      <c r="M263" s="234"/>
      <c r="N263" s="320"/>
      <c r="O263" s="321"/>
      <c r="P263" s="322"/>
    </row>
    <row r="264" spans="1:21">
      <c r="A264" s="41" t="s">
        <v>212</v>
      </c>
      <c r="B264" s="241">
        <v>1541.3038969328345</v>
      </c>
      <c r="C264" s="242">
        <v>112.14437609109989</v>
      </c>
      <c r="D264" s="243">
        <v>0</v>
      </c>
      <c r="E264" s="80">
        <v>3902.4465121468347</v>
      </c>
      <c r="F264" s="81">
        <v>89.517002163565209</v>
      </c>
      <c r="G264" s="82">
        <v>0</v>
      </c>
      <c r="H264" s="268">
        <v>1339.6596996738322</v>
      </c>
      <c r="I264" s="242">
        <v>34.038018425001283</v>
      </c>
      <c r="J264" s="268">
        <v>0</v>
      </c>
      <c r="K264" s="350">
        <v>2767.250568978192</v>
      </c>
      <c r="L264" s="212">
        <v>101.14817774969772</v>
      </c>
      <c r="M264" s="235">
        <v>0</v>
      </c>
      <c r="N264" s="320">
        <f t="shared" ref="N264:P275" si="22">+B264+E264+H264+K264</f>
        <v>9550.6606777316938</v>
      </c>
      <c r="O264" s="321">
        <f t="shared" si="22"/>
        <v>336.8475744293641</v>
      </c>
      <c r="P264" s="322">
        <f t="shared" si="22"/>
        <v>0</v>
      </c>
    </row>
    <row r="265" spans="1:21">
      <c r="A265" s="42" t="s">
        <v>213</v>
      </c>
      <c r="B265" s="241">
        <v>0</v>
      </c>
      <c r="C265" s="242">
        <v>0</v>
      </c>
      <c r="D265" s="243">
        <v>0</v>
      </c>
      <c r="E265" s="80">
        <v>0</v>
      </c>
      <c r="F265" s="81">
        <v>0</v>
      </c>
      <c r="G265" s="82">
        <v>0</v>
      </c>
      <c r="H265" s="268">
        <v>0</v>
      </c>
      <c r="I265" s="242">
        <v>0</v>
      </c>
      <c r="J265" s="268">
        <v>0</v>
      </c>
      <c r="K265" s="350">
        <v>0</v>
      </c>
      <c r="L265" s="212">
        <v>0</v>
      </c>
      <c r="M265" s="235">
        <v>0</v>
      </c>
      <c r="N265" s="320">
        <f t="shared" si="22"/>
        <v>0</v>
      </c>
      <c r="O265" s="321">
        <f t="shared" si="22"/>
        <v>0</v>
      </c>
      <c r="P265" s="322">
        <f t="shared" si="22"/>
        <v>0</v>
      </c>
    </row>
    <row r="266" spans="1:21" s="9" customFormat="1">
      <c r="A266" s="42" t="s">
        <v>214</v>
      </c>
      <c r="B266" s="241">
        <v>0</v>
      </c>
      <c r="C266" s="242">
        <v>0</v>
      </c>
      <c r="D266" s="243">
        <v>0</v>
      </c>
      <c r="E266" s="80">
        <v>0</v>
      </c>
      <c r="F266" s="81">
        <v>0</v>
      </c>
      <c r="G266" s="82">
        <v>0</v>
      </c>
      <c r="H266" s="268">
        <v>0</v>
      </c>
      <c r="I266" s="242">
        <v>0</v>
      </c>
      <c r="J266" s="268">
        <v>0</v>
      </c>
      <c r="K266" s="350">
        <v>0</v>
      </c>
      <c r="L266" s="212">
        <v>0</v>
      </c>
      <c r="M266" s="235">
        <v>0</v>
      </c>
      <c r="N266" s="320">
        <f t="shared" si="22"/>
        <v>0</v>
      </c>
      <c r="O266" s="321">
        <f t="shared" si="22"/>
        <v>0</v>
      </c>
      <c r="P266" s="322">
        <f t="shared" si="22"/>
        <v>0</v>
      </c>
      <c r="Q266"/>
      <c r="R266"/>
      <c r="S266"/>
      <c r="T266"/>
      <c r="U266"/>
    </row>
    <row r="267" spans="1:21">
      <c r="A267" s="42" t="s">
        <v>215</v>
      </c>
      <c r="B267" s="241">
        <v>0</v>
      </c>
      <c r="C267" s="242">
        <v>0</v>
      </c>
      <c r="D267" s="243">
        <v>0</v>
      </c>
      <c r="E267" s="80">
        <v>0</v>
      </c>
      <c r="F267" s="81">
        <v>0</v>
      </c>
      <c r="G267" s="82">
        <v>0</v>
      </c>
      <c r="H267" s="268">
        <v>0</v>
      </c>
      <c r="I267" s="242">
        <v>0</v>
      </c>
      <c r="J267" s="268">
        <v>0</v>
      </c>
      <c r="K267" s="350">
        <v>0</v>
      </c>
      <c r="L267" s="212">
        <v>0</v>
      </c>
      <c r="M267" s="235">
        <v>0</v>
      </c>
      <c r="N267" s="320">
        <f t="shared" si="22"/>
        <v>0</v>
      </c>
      <c r="O267" s="321">
        <f t="shared" si="22"/>
        <v>0</v>
      </c>
      <c r="P267" s="322">
        <f t="shared" si="22"/>
        <v>0</v>
      </c>
    </row>
    <row r="268" spans="1:21">
      <c r="A268" s="47" t="s">
        <v>216</v>
      </c>
      <c r="B268" s="241">
        <v>0</v>
      </c>
      <c r="C268" s="242">
        <v>0</v>
      </c>
      <c r="D268" s="243">
        <v>0</v>
      </c>
      <c r="E268" s="80">
        <v>0</v>
      </c>
      <c r="F268" s="81">
        <v>0</v>
      </c>
      <c r="G268" s="82">
        <v>0</v>
      </c>
      <c r="H268" s="268">
        <v>0</v>
      </c>
      <c r="I268" s="242">
        <v>0</v>
      </c>
      <c r="J268" s="268">
        <v>0</v>
      </c>
      <c r="K268" s="350">
        <v>0</v>
      </c>
      <c r="L268" s="212">
        <v>0</v>
      </c>
      <c r="M268" s="235">
        <v>0</v>
      </c>
      <c r="N268" s="320">
        <f t="shared" si="22"/>
        <v>0</v>
      </c>
      <c r="O268" s="321">
        <f t="shared" si="22"/>
        <v>0</v>
      </c>
      <c r="P268" s="322">
        <f t="shared" si="22"/>
        <v>0</v>
      </c>
    </row>
    <row r="269" spans="1:21">
      <c r="A269" s="42" t="s">
        <v>217</v>
      </c>
      <c r="B269" s="241">
        <v>0</v>
      </c>
      <c r="C269" s="242">
        <v>0</v>
      </c>
      <c r="D269" s="243">
        <v>0</v>
      </c>
      <c r="E269" s="80">
        <v>0</v>
      </c>
      <c r="F269" s="81">
        <v>0</v>
      </c>
      <c r="G269" s="82">
        <v>0</v>
      </c>
      <c r="H269" s="268">
        <v>0</v>
      </c>
      <c r="I269" s="242">
        <v>0</v>
      </c>
      <c r="J269" s="268">
        <v>0</v>
      </c>
      <c r="K269" s="350">
        <v>0</v>
      </c>
      <c r="L269" s="212">
        <v>0</v>
      </c>
      <c r="M269" s="235">
        <v>0</v>
      </c>
      <c r="N269" s="320">
        <f t="shared" si="22"/>
        <v>0</v>
      </c>
      <c r="O269" s="321">
        <f t="shared" si="22"/>
        <v>0</v>
      </c>
      <c r="P269" s="322">
        <f t="shared" si="22"/>
        <v>0</v>
      </c>
    </row>
    <row r="270" spans="1:21">
      <c r="A270" s="42" t="s">
        <v>218</v>
      </c>
      <c r="B270" s="241">
        <v>0</v>
      </c>
      <c r="C270" s="242">
        <v>0</v>
      </c>
      <c r="D270" s="243">
        <v>0</v>
      </c>
      <c r="E270" s="80">
        <v>0</v>
      </c>
      <c r="F270" s="81">
        <v>0</v>
      </c>
      <c r="G270" s="82">
        <v>0</v>
      </c>
      <c r="H270" s="268">
        <v>0</v>
      </c>
      <c r="I270" s="242">
        <v>0</v>
      </c>
      <c r="J270" s="268">
        <v>0</v>
      </c>
      <c r="K270" s="350">
        <v>0</v>
      </c>
      <c r="L270" s="212">
        <v>0</v>
      </c>
      <c r="M270" s="235">
        <v>0</v>
      </c>
      <c r="N270" s="320">
        <f t="shared" si="22"/>
        <v>0</v>
      </c>
      <c r="O270" s="321">
        <f t="shared" si="22"/>
        <v>0</v>
      </c>
      <c r="P270" s="322">
        <f t="shared" si="22"/>
        <v>0</v>
      </c>
    </row>
    <row r="271" spans="1:21">
      <c r="A271" s="42" t="s">
        <v>219</v>
      </c>
      <c r="B271" s="241">
        <v>920.0247992854612</v>
      </c>
      <c r="C271" s="242">
        <v>101.99149183219285</v>
      </c>
      <c r="D271" s="243">
        <v>0</v>
      </c>
      <c r="E271" s="80">
        <v>365.5652412465991</v>
      </c>
      <c r="F271" s="81">
        <v>50.376683290917491</v>
      </c>
      <c r="G271" s="82">
        <v>0</v>
      </c>
      <c r="H271" s="268">
        <v>938.34449631286611</v>
      </c>
      <c r="I271" s="242">
        <v>21.518494678382709</v>
      </c>
      <c r="J271" s="268">
        <v>0</v>
      </c>
      <c r="K271" s="350">
        <v>1204.65285492868</v>
      </c>
      <c r="L271" s="212">
        <v>42.596524128775208</v>
      </c>
      <c r="M271" s="235">
        <v>0</v>
      </c>
      <c r="N271" s="320">
        <f t="shared" si="22"/>
        <v>3428.5873917736067</v>
      </c>
      <c r="O271" s="321">
        <f t="shared" si="22"/>
        <v>216.48319393026824</v>
      </c>
      <c r="P271" s="322">
        <f t="shared" si="22"/>
        <v>0</v>
      </c>
    </row>
    <row r="272" spans="1:21">
      <c r="A272" s="50" t="s">
        <v>330</v>
      </c>
      <c r="B272" s="241">
        <v>0</v>
      </c>
      <c r="C272" s="242">
        <v>0</v>
      </c>
      <c r="D272" s="243">
        <v>0</v>
      </c>
      <c r="E272" s="80">
        <v>0</v>
      </c>
      <c r="F272" s="81">
        <v>0</v>
      </c>
      <c r="G272" s="82">
        <v>0</v>
      </c>
      <c r="H272" s="268">
        <v>0</v>
      </c>
      <c r="I272" s="242">
        <v>0</v>
      </c>
      <c r="J272" s="268">
        <v>0</v>
      </c>
      <c r="K272" s="350">
        <v>0</v>
      </c>
      <c r="L272" s="212">
        <v>0</v>
      </c>
      <c r="M272" s="235">
        <v>0</v>
      </c>
      <c r="N272" s="320">
        <f t="shared" si="22"/>
        <v>0</v>
      </c>
      <c r="O272" s="321">
        <f t="shared" si="22"/>
        <v>0</v>
      </c>
      <c r="P272" s="322">
        <f t="shared" si="22"/>
        <v>0</v>
      </c>
    </row>
    <row r="273" spans="1:21">
      <c r="A273" s="50" t="s">
        <v>362</v>
      </c>
      <c r="B273" s="241">
        <v>0</v>
      </c>
      <c r="C273" s="242">
        <v>0</v>
      </c>
      <c r="D273" s="243">
        <v>0</v>
      </c>
      <c r="E273" s="80">
        <v>0</v>
      </c>
      <c r="F273" s="81">
        <v>0</v>
      </c>
      <c r="G273" s="82">
        <v>0</v>
      </c>
      <c r="H273" s="268">
        <v>0</v>
      </c>
      <c r="I273" s="242">
        <v>0</v>
      </c>
      <c r="J273" s="268">
        <v>0</v>
      </c>
      <c r="K273" s="350">
        <v>0</v>
      </c>
      <c r="L273" s="212">
        <v>0</v>
      </c>
      <c r="M273" s="235">
        <v>0</v>
      </c>
      <c r="N273" s="320">
        <f t="shared" si="22"/>
        <v>0</v>
      </c>
      <c r="O273" s="321">
        <f t="shared" si="22"/>
        <v>0</v>
      </c>
      <c r="P273" s="322">
        <f t="shared" si="22"/>
        <v>0</v>
      </c>
    </row>
    <row r="274" spans="1:21">
      <c r="A274" s="54" t="s">
        <v>111</v>
      </c>
      <c r="B274" s="241">
        <v>0</v>
      </c>
      <c r="C274" s="242">
        <v>0</v>
      </c>
      <c r="D274" s="243">
        <v>0</v>
      </c>
      <c r="E274" s="80">
        <v>0</v>
      </c>
      <c r="F274" s="81">
        <v>0</v>
      </c>
      <c r="G274" s="82">
        <v>0</v>
      </c>
      <c r="H274" s="268">
        <v>0</v>
      </c>
      <c r="I274" s="242">
        <v>0</v>
      </c>
      <c r="J274" s="268">
        <v>0</v>
      </c>
      <c r="K274" s="350">
        <v>0</v>
      </c>
      <c r="L274" s="212">
        <v>0</v>
      </c>
      <c r="M274" s="235">
        <v>0</v>
      </c>
      <c r="N274" s="320">
        <f t="shared" si="22"/>
        <v>0</v>
      </c>
      <c r="O274" s="321">
        <f t="shared" si="22"/>
        <v>0</v>
      </c>
      <c r="P274" s="322">
        <f t="shared" si="22"/>
        <v>0</v>
      </c>
    </row>
    <row r="275" spans="1:21" ht="13" thickBot="1">
      <c r="A275" s="54" t="s">
        <v>376</v>
      </c>
      <c r="B275" s="241">
        <v>313.43762829755417</v>
      </c>
      <c r="C275" s="242">
        <v>26.069111347706311</v>
      </c>
      <c r="D275" s="243">
        <v>0</v>
      </c>
      <c r="E275" s="80">
        <v>37.578114096878068</v>
      </c>
      <c r="F275" s="81">
        <v>4.3088430551275225</v>
      </c>
      <c r="G275" s="82">
        <v>0</v>
      </c>
      <c r="H275" s="268">
        <v>548.55455080468687</v>
      </c>
      <c r="I275" s="242">
        <v>0</v>
      </c>
      <c r="J275" s="268">
        <v>0</v>
      </c>
      <c r="K275" s="354">
        <v>657.22456423352605</v>
      </c>
      <c r="L275" s="355">
        <v>0</v>
      </c>
      <c r="M275" s="356">
        <v>0</v>
      </c>
      <c r="N275" s="320">
        <f t="shared" si="22"/>
        <v>1556.7948574326451</v>
      </c>
      <c r="O275" s="321">
        <f t="shared" si="22"/>
        <v>30.377954402833833</v>
      </c>
      <c r="P275" s="322">
        <f t="shared" si="22"/>
        <v>0</v>
      </c>
    </row>
    <row r="276" spans="1:21" ht="13" thickBot="1">
      <c r="A276" s="55" t="s">
        <v>323</v>
      </c>
      <c r="B276" s="32">
        <f t="shared" ref="B276:P276" si="23">SUM(B264:B275)</f>
        <v>2774.7663245158496</v>
      </c>
      <c r="C276" s="28">
        <f t="shared" si="23"/>
        <v>240.20497927099905</v>
      </c>
      <c r="D276" s="69">
        <f t="shared" si="23"/>
        <v>0</v>
      </c>
      <c r="E276" s="32">
        <f t="shared" si="23"/>
        <v>4305.5898674903119</v>
      </c>
      <c r="F276" s="28">
        <f t="shared" si="23"/>
        <v>144.2025285096102</v>
      </c>
      <c r="G276" s="69">
        <f t="shared" si="23"/>
        <v>0</v>
      </c>
      <c r="H276" s="32">
        <f t="shared" si="23"/>
        <v>2826.5587467913856</v>
      </c>
      <c r="I276" s="28">
        <f t="shared" si="23"/>
        <v>55.556513103383992</v>
      </c>
      <c r="J276" s="73">
        <f t="shared" si="23"/>
        <v>0</v>
      </c>
      <c r="K276" s="32">
        <f t="shared" si="23"/>
        <v>4629.127988140398</v>
      </c>
      <c r="L276" s="28">
        <f t="shared" si="23"/>
        <v>143.74470187847294</v>
      </c>
      <c r="M276" s="73">
        <f t="shared" si="23"/>
        <v>0</v>
      </c>
      <c r="N276" s="32">
        <f t="shared" si="23"/>
        <v>14536.042926937946</v>
      </c>
      <c r="O276" s="28">
        <f t="shared" si="23"/>
        <v>583.7087227624661</v>
      </c>
      <c r="P276" s="69">
        <f t="shared" si="23"/>
        <v>0</v>
      </c>
    </row>
    <row r="277" spans="1:21" s="9" customFormat="1" ht="13" thickBot="1">
      <c r="A277" s="48"/>
      <c r="B277" s="218"/>
      <c r="C277" s="222"/>
      <c r="D277" s="240"/>
      <c r="E277" s="31"/>
      <c r="F277" s="27"/>
      <c r="G277" s="76"/>
      <c r="H277" s="221"/>
      <c r="I277" s="222"/>
      <c r="J277" s="221"/>
      <c r="K277" s="343"/>
      <c r="L277" s="344"/>
      <c r="M277" s="345"/>
      <c r="N277" s="317"/>
      <c r="O277" s="323"/>
      <c r="P277" s="324"/>
      <c r="Q277"/>
      <c r="R277"/>
      <c r="S277"/>
      <c r="T277"/>
      <c r="U277"/>
    </row>
    <row r="278" spans="1:21">
      <c r="A278" s="56" t="s">
        <v>8</v>
      </c>
      <c r="B278" s="223"/>
      <c r="C278" s="224"/>
      <c r="D278" s="225"/>
      <c r="E278" s="30"/>
      <c r="F278" s="25"/>
      <c r="G278" s="75"/>
      <c r="H278" s="226"/>
      <c r="I278" s="224"/>
      <c r="J278" s="226"/>
      <c r="K278" s="346"/>
      <c r="L278" s="233"/>
      <c r="M278" s="234"/>
      <c r="N278" s="320"/>
      <c r="O278" s="321"/>
      <c r="P278" s="322"/>
    </row>
    <row r="279" spans="1:21">
      <c r="A279" s="67" t="s">
        <v>377</v>
      </c>
      <c r="B279" s="223">
        <v>0</v>
      </c>
      <c r="C279" s="224">
        <v>0</v>
      </c>
      <c r="D279" s="225">
        <v>0</v>
      </c>
      <c r="E279" s="30">
        <v>0</v>
      </c>
      <c r="F279" s="25">
        <v>0</v>
      </c>
      <c r="G279" s="75">
        <v>0</v>
      </c>
      <c r="H279" s="226">
        <v>0</v>
      </c>
      <c r="I279" s="224">
        <v>0</v>
      </c>
      <c r="J279" s="226">
        <v>0</v>
      </c>
      <c r="K279" s="346"/>
      <c r="L279" s="233"/>
      <c r="M279" s="234"/>
      <c r="N279" s="320">
        <f t="shared" ref="N279:P280" si="24">+B279+E279+H279+K279</f>
        <v>0</v>
      </c>
      <c r="O279" s="321">
        <f t="shared" si="24"/>
        <v>0</v>
      </c>
      <c r="P279" s="322">
        <f t="shared" si="24"/>
        <v>0</v>
      </c>
    </row>
    <row r="280" spans="1:21" ht="13" thickBot="1">
      <c r="A280" s="54" t="s">
        <v>220</v>
      </c>
      <c r="B280" s="223">
        <v>0</v>
      </c>
      <c r="C280" s="224">
        <v>0</v>
      </c>
      <c r="D280" s="225">
        <v>0</v>
      </c>
      <c r="E280" s="30">
        <v>0</v>
      </c>
      <c r="F280" s="25">
        <v>0</v>
      </c>
      <c r="G280" s="75">
        <v>0</v>
      </c>
      <c r="H280" s="226">
        <v>0</v>
      </c>
      <c r="I280" s="224">
        <v>0</v>
      </c>
      <c r="J280" s="226">
        <v>0</v>
      </c>
      <c r="K280" s="347"/>
      <c r="L280" s="348"/>
      <c r="M280" s="349"/>
      <c r="N280" s="320">
        <f t="shared" si="24"/>
        <v>0</v>
      </c>
      <c r="O280" s="321">
        <f t="shared" si="24"/>
        <v>0</v>
      </c>
      <c r="P280" s="322">
        <f t="shared" si="24"/>
        <v>0</v>
      </c>
    </row>
    <row r="281" spans="1:21" ht="13" thickBot="1">
      <c r="A281" s="55" t="s">
        <v>323</v>
      </c>
      <c r="B281" s="32">
        <f t="shared" ref="B281:P281" si="25">SUM(B279:B280)</f>
        <v>0</v>
      </c>
      <c r="C281" s="28">
        <f t="shared" si="25"/>
        <v>0</v>
      </c>
      <c r="D281" s="69">
        <f t="shared" si="25"/>
        <v>0</v>
      </c>
      <c r="E281" s="32">
        <f t="shared" si="25"/>
        <v>0</v>
      </c>
      <c r="F281" s="28">
        <f t="shared" si="25"/>
        <v>0</v>
      </c>
      <c r="G281" s="69">
        <f t="shared" si="25"/>
        <v>0</v>
      </c>
      <c r="H281" s="32">
        <f t="shared" si="25"/>
        <v>0</v>
      </c>
      <c r="I281" s="28">
        <f t="shared" si="25"/>
        <v>0</v>
      </c>
      <c r="J281" s="73">
        <f t="shared" si="25"/>
        <v>0</v>
      </c>
      <c r="K281" s="32">
        <f t="shared" si="25"/>
        <v>0</v>
      </c>
      <c r="L281" s="28">
        <f t="shared" si="25"/>
        <v>0</v>
      </c>
      <c r="M281" s="73">
        <f t="shared" si="25"/>
        <v>0</v>
      </c>
      <c r="N281" s="32">
        <f t="shared" si="25"/>
        <v>0</v>
      </c>
      <c r="O281" s="28">
        <f t="shared" si="25"/>
        <v>0</v>
      </c>
      <c r="P281" s="69">
        <f t="shared" si="25"/>
        <v>0</v>
      </c>
    </row>
    <row r="282" spans="1:21" s="9" customFormat="1" ht="13" thickBot="1">
      <c r="A282" s="57"/>
      <c r="B282" s="218"/>
      <c r="C282" s="222"/>
      <c r="D282" s="240"/>
      <c r="E282" s="31"/>
      <c r="F282" s="27"/>
      <c r="G282" s="76"/>
      <c r="H282" s="221"/>
      <c r="I282" s="222"/>
      <c r="J282" s="221"/>
      <c r="K282" s="343"/>
      <c r="L282" s="344"/>
      <c r="M282" s="345"/>
      <c r="N282" s="317"/>
      <c r="O282" s="323"/>
      <c r="P282" s="324"/>
      <c r="Q282"/>
      <c r="R282"/>
      <c r="S282"/>
      <c r="T282"/>
      <c r="U282"/>
    </row>
    <row r="283" spans="1:21">
      <c r="A283" s="58" t="s">
        <v>221</v>
      </c>
      <c r="B283" s="223"/>
      <c r="C283" s="224"/>
      <c r="D283" s="225"/>
      <c r="E283" s="30"/>
      <c r="F283" s="25"/>
      <c r="G283" s="75"/>
      <c r="H283" s="226"/>
      <c r="I283" s="224"/>
      <c r="J283" s="226"/>
      <c r="K283" s="346"/>
      <c r="L283" s="233"/>
      <c r="M283" s="234"/>
      <c r="N283" s="320"/>
      <c r="O283" s="321"/>
      <c r="P283" s="322"/>
    </row>
    <row r="284" spans="1:21" ht="13" thickBot="1">
      <c r="A284" s="50" t="s">
        <v>222</v>
      </c>
      <c r="B284" s="241">
        <v>0</v>
      </c>
      <c r="C284" s="242">
        <v>0</v>
      </c>
      <c r="D284" s="243">
        <v>0</v>
      </c>
      <c r="E284" s="80">
        <v>6493.245024459773</v>
      </c>
      <c r="F284" s="81">
        <v>0</v>
      </c>
      <c r="G284" s="82">
        <v>646.29531384092729</v>
      </c>
      <c r="H284" s="268">
        <v>6919.8724819085182</v>
      </c>
      <c r="I284" s="242">
        <v>25.474772646638648</v>
      </c>
      <c r="J284" s="268">
        <v>1032.3366582606611</v>
      </c>
      <c r="K284" s="354">
        <v>8848.5813339041251</v>
      </c>
      <c r="L284" s="355">
        <v>64.757069216133416</v>
      </c>
      <c r="M284" s="356">
        <v>1357.498220263273</v>
      </c>
      <c r="N284" s="320">
        <f>+B284+E284+H284+K284</f>
        <v>22261.698840272416</v>
      </c>
      <c r="O284" s="321">
        <f>+C284+F284+I284+L284</f>
        <v>90.231841862772058</v>
      </c>
      <c r="P284" s="322">
        <f>+D284+G284+J284+M284</f>
        <v>3036.1301923648616</v>
      </c>
    </row>
    <row r="285" spans="1:21" ht="13" thickBot="1">
      <c r="A285" s="55" t="s">
        <v>323</v>
      </c>
      <c r="B285" s="32">
        <f t="shared" ref="B285:P285" si="26">SUM(B284)</f>
        <v>0</v>
      </c>
      <c r="C285" s="28">
        <f t="shared" si="26"/>
        <v>0</v>
      </c>
      <c r="D285" s="69">
        <f t="shared" si="26"/>
        <v>0</v>
      </c>
      <c r="E285" s="32">
        <f t="shared" si="26"/>
        <v>6493.245024459773</v>
      </c>
      <c r="F285" s="28">
        <f t="shared" si="26"/>
        <v>0</v>
      </c>
      <c r="G285" s="69">
        <f t="shared" si="26"/>
        <v>646.29531384092729</v>
      </c>
      <c r="H285" s="32">
        <f t="shared" si="26"/>
        <v>6919.8724819085182</v>
      </c>
      <c r="I285" s="28">
        <f t="shared" si="26"/>
        <v>25.474772646638648</v>
      </c>
      <c r="J285" s="73">
        <f t="shared" si="26"/>
        <v>1032.3366582606611</v>
      </c>
      <c r="K285" s="32">
        <f t="shared" si="26"/>
        <v>8848.5813339041251</v>
      </c>
      <c r="L285" s="28">
        <f t="shared" si="26"/>
        <v>64.757069216133416</v>
      </c>
      <c r="M285" s="73">
        <f t="shared" si="26"/>
        <v>1357.498220263273</v>
      </c>
      <c r="N285" s="32">
        <f t="shared" si="26"/>
        <v>22261.698840272416</v>
      </c>
      <c r="O285" s="28">
        <f t="shared" si="26"/>
        <v>90.231841862772058</v>
      </c>
      <c r="P285" s="69">
        <f t="shared" si="26"/>
        <v>3036.1301923648616</v>
      </c>
    </row>
    <row r="286" spans="1:21" ht="13" thickBot="1">
      <c r="A286" s="59"/>
      <c r="B286" s="255"/>
      <c r="C286" s="256"/>
      <c r="D286" s="257"/>
      <c r="E286" s="33"/>
      <c r="F286" s="29"/>
      <c r="G286" s="77"/>
      <c r="H286" s="272"/>
      <c r="I286" s="256"/>
      <c r="J286" s="272"/>
      <c r="K286" s="357"/>
      <c r="L286" s="358"/>
      <c r="M286" s="359"/>
      <c r="N286" s="334"/>
      <c r="O286" s="335"/>
      <c r="P286" s="336"/>
    </row>
    <row r="287" spans="1:21">
      <c r="A287" s="58" t="s">
        <v>4</v>
      </c>
      <c r="B287" s="223"/>
      <c r="C287" s="224"/>
      <c r="D287" s="225"/>
      <c r="E287" s="30"/>
      <c r="F287" s="25"/>
      <c r="G287" s="75"/>
      <c r="H287" s="226"/>
      <c r="I287" s="224"/>
      <c r="J287" s="226"/>
      <c r="K287" s="346"/>
      <c r="L287" s="233"/>
      <c r="M287" s="234"/>
      <c r="N287" s="320"/>
      <c r="O287" s="321"/>
      <c r="P287" s="322"/>
    </row>
    <row r="288" spans="1:21" ht="13" thickBot="1">
      <c r="A288" s="50" t="s">
        <v>311</v>
      </c>
      <c r="B288" s="241">
        <v>0</v>
      </c>
      <c r="C288" s="242">
        <v>0</v>
      </c>
      <c r="D288" s="243">
        <v>0</v>
      </c>
      <c r="E288" s="80">
        <v>0</v>
      </c>
      <c r="F288" s="81">
        <v>0</v>
      </c>
      <c r="G288" s="82">
        <v>0</v>
      </c>
      <c r="H288" s="268">
        <v>0</v>
      </c>
      <c r="I288" s="242">
        <v>0</v>
      </c>
      <c r="J288" s="268">
        <v>0</v>
      </c>
      <c r="K288" s="354"/>
      <c r="L288" s="355"/>
      <c r="M288" s="356"/>
      <c r="N288" s="320">
        <f>+B288+E288+H288+K288</f>
        <v>0</v>
      </c>
      <c r="O288" s="321">
        <f>+C288+F288+I288+L288</f>
        <v>0</v>
      </c>
      <c r="P288" s="322">
        <f>+D288+G288+J288+M288</f>
        <v>0</v>
      </c>
    </row>
    <row r="289" spans="1:16" ht="13" thickBot="1">
      <c r="A289" s="55" t="s">
        <v>331</v>
      </c>
      <c r="B289" s="32">
        <f t="shared" ref="B289:P289" si="27">SUM(B288)</f>
        <v>0</v>
      </c>
      <c r="C289" s="28">
        <f t="shared" si="27"/>
        <v>0</v>
      </c>
      <c r="D289" s="69">
        <f t="shared" si="27"/>
        <v>0</v>
      </c>
      <c r="E289" s="32">
        <f t="shared" si="27"/>
        <v>0</v>
      </c>
      <c r="F289" s="28">
        <f t="shared" si="27"/>
        <v>0</v>
      </c>
      <c r="G289" s="69">
        <f t="shared" si="27"/>
        <v>0</v>
      </c>
      <c r="H289" s="32">
        <f t="shared" si="27"/>
        <v>0</v>
      </c>
      <c r="I289" s="28">
        <f t="shared" si="27"/>
        <v>0</v>
      </c>
      <c r="J289" s="73">
        <f t="shared" si="27"/>
        <v>0</v>
      </c>
      <c r="K289" s="32">
        <f t="shared" si="27"/>
        <v>0</v>
      </c>
      <c r="L289" s="28">
        <f t="shared" si="27"/>
        <v>0</v>
      </c>
      <c r="M289" s="73">
        <f t="shared" si="27"/>
        <v>0</v>
      </c>
      <c r="N289" s="32">
        <f t="shared" si="27"/>
        <v>0</v>
      </c>
      <c r="O289" s="28">
        <f t="shared" si="27"/>
        <v>0</v>
      </c>
      <c r="P289" s="69">
        <f t="shared" si="27"/>
        <v>0</v>
      </c>
    </row>
    <row r="290" spans="1:16">
      <c r="A290" s="59"/>
      <c r="B290" s="255"/>
      <c r="C290" s="256"/>
      <c r="D290" s="257"/>
      <c r="E290" s="33"/>
      <c r="F290" s="29"/>
      <c r="G290" s="77"/>
      <c r="H290" s="272"/>
      <c r="I290" s="256"/>
      <c r="J290" s="257"/>
      <c r="K290" s="360"/>
      <c r="L290" s="361"/>
      <c r="M290" s="362"/>
      <c r="N290" s="334"/>
      <c r="O290" s="335"/>
      <c r="P290" s="336"/>
    </row>
    <row r="291" spans="1:16">
      <c r="A291" s="59" t="s">
        <v>223</v>
      </c>
      <c r="B291" s="255"/>
      <c r="C291" s="256"/>
      <c r="D291" s="257"/>
      <c r="E291" s="307"/>
      <c r="F291" s="308"/>
      <c r="G291" s="309"/>
      <c r="H291" s="310"/>
      <c r="I291" s="305"/>
      <c r="J291" s="306"/>
      <c r="K291" s="357"/>
      <c r="L291" s="358"/>
      <c r="M291" s="359"/>
      <c r="N291" s="334"/>
      <c r="O291" s="335"/>
      <c r="P291" s="336"/>
    </row>
    <row r="292" spans="1:16" ht="13" thickBot="1">
      <c r="A292" s="50" t="s">
        <v>224</v>
      </c>
      <c r="B292" s="223">
        <v>0</v>
      </c>
      <c r="C292" s="224">
        <v>0</v>
      </c>
      <c r="D292" s="225">
        <v>0</v>
      </c>
      <c r="E292" s="30">
        <v>6.6398496389519384</v>
      </c>
      <c r="F292" s="25">
        <v>0</v>
      </c>
      <c r="G292" s="75">
        <v>0</v>
      </c>
      <c r="H292" s="226">
        <v>0</v>
      </c>
      <c r="I292" s="224">
        <v>0</v>
      </c>
      <c r="J292" s="226">
        <v>0</v>
      </c>
      <c r="K292" s="347"/>
      <c r="L292" s="348"/>
      <c r="M292" s="349"/>
      <c r="N292" s="320">
        <f>+B292+E292+H292+K292</f>
        <v>6.6398496389519384</v>
      </c>
      <c r="O292" s="321">
        <f>+C292+F292+I292+L292</f>
        <v>0</v>
      </c>
      <c r="P292" s="322">
        <f>+D292+G292+J292+M292</f>
        <v>0</v>
      </c>
    </row>
    <row r="293" spans="1:16" ht="13" thickBot="1">
      <c r="A293" s="55" t="s">
        <v>323</v>
      </c>
      <c r="B293" s="32">
        <f t="shared" ref="B293:P293" si="28">SUM(B292)</f>
        <v>0</v>
      </c>
      <c r="C293" s="28">
        <f t="shared" si="28"/>
        <v>0</v>
      </c>
      <c r="D293" s="69">
        <f t="shared" si="28"/>
        <v>0</v>
      </c>
      <c r="E293" s="32">
        <f t="shared" si="28"/>
        <v>6.6398496389519384</v>
      </c>
      <c r="F293" s="28">
        <f t="shared" si="28"/>
        <v>0</v>
      </c>
      <c r="G293" s="69">
        <f t="shared" si="28"/>
        <v>0</v>
      </c>
      <c r="H293" s="32">
        <f t="shared" si="28"/>
        <v>0</v>
      </c>
      <c r="I293" s="28">
        <f t="shared" si="28"/>
        <v>0</v>
      </c>
      <c r="J293" s="73">
        <f t="shared" si="28"/>
        <v>0</v>
      </c>
      <c r="K293" s="32">
        <f t="shared" si="28"/>
        <v>0</v>
      </c>
      <c r="L293" s="28">
        <f t="shared" si="28"/>
        <v>0</v>
      </c>
      <c r="M293" s="73">
        <f t="shared" si="28"/>
        <v>0</v>
      </c>
      <c r="N293" s="32">
        <f t="shared" si="28"/>
        <v>6.6398496389519384</v>
      </c>
      <c r="O293" s="28">
        <f t="shared" si="28"/>
        <v>0</v>
      </c>
      <c r="P293" s="69">
        <f t="shared" si="28"/>
        <v>0</v>
      </c>
    </row>
    <row r="294" spans="1:16" ht="13" thickBot="1">
      <c r="A294" s="43"/>
      <c r="B294" s="218"/>
      <c r="C294" s="222"/>
      <c r="D294" s="240"/>
      <c r="E294" s="31"/>
      <c r="F294" s="27"/>
      <c r="G294" s="76"/>
      <c r="H294" s="221"/>
      <c r="I294" s="222"/>
      <c r="J294" s="221"/>
      <c r="K294" s="343"/>
      <c r="L294" s="344"/>
      <c r="M294" s="345"/>
      <c r="N294" s="317"/>
      <c r="O294" s="323"/>
      <c r="P294" s="324"/>
    </row>
    <row r="295" spans="1:16" ht="13" thickBot="1">
      <c r="A295" s="44" t="s">
        <v>225</v>
      </c>
      <c r="B295" s="223"/>
      <c r="C295" s="224"/>
      <c r="D295" s="225"/>
      <c r="E295" s="30"/>
      <c r="F295" s="25"/>
      <c r="G295" s="75"/>
      <c r="H295" s="226"/>
      <c r="I295" s="224"/>
      <c r="J295" s="226"/>
      <c r="K295" s="346"/>
      <c r="L295" s="233"/>
      <c r="M295" s="234"/>
      <c r="N295" s="320"/>
      <c r="O295" s="321"/>
      <c r="P295" s="322"/>
    </row>
    <row r="296" spans="1:16">
      <c r="A296" s="51" t="s">
        <v>226</v>
      </c>
      <c r="B296" s="241">
        <v>0</v>
      </c>
      <c r="C296" s="242">
        <v>0</v>
      </c>
      <c r="D296" s="243">
        <v>0</v>
      </c>
      <c r="E296" s="80">
        <v>0</v>
      </c>
      <c r="F296" s="81">
        <v>0</v>
      </c>
      <c r="G296" s="82">
        <v>0</v>
      </c>
      <c r="H296" s="268">
        <v>0</v>
      </c>
      <c r="I296" s="242">
        <v>0</v>
      </c>
      <c r="J296" s="268">
        <v>0</v>
      </c>
      <c r="K296" s="350">
        <v>0</v>
      </c>
      <c r="L296" s="212">
        <v>0</v>
      </c>
      <c r="M296" s="235">
        <v>0</v>
      </c>
      <c r="N296" s="320">
        <f t="shared" ref="N296:P304" si="29">+B296+E296+H296+K296</f>
        <v>0</v>
      </c>
      <c r="O296" s="321">
        <f t="shared" si="29"/>
        <v>0</v>
      </c>
      <c r="P296" s="322">
        <f t="shared" si="29"/>
        <v>0</v>
      </c>
    </row>
    <row r="297" spans="1:16">
      <c r="A297" s="51" t="s">
        <v>227</v>
      </c>
      <c r="B297" s="241">
        <v>0</v>
      </c>
      <c r="C297" s="242">
        <v>0</v>
      </c>
      <c r="D297" s="243">
        <v>0</v>
      </c>
      <c r="E297" s="80">
        <v>0</v>
      </c>
      <c r="F297" s="81">
        <v>0</v>
      </c>
      <c r="G297" s="82">
        <v>0</v>
      </c>
      <c r="H297" s="268">
        <v>0</v>
      </c>
      <c r="I297" s="242">
        <v>0</v>
      </c>
      <c r="J297" s="268">
        <v>0</v>
      </c>
      <c r="K297" s="350">
        <v>0</v>
      </c>
      <c r="L297" s="212">
        <v>0</v>
      </c>
      <c r="M297" s="235">
        <v>0</v>
      </c>
      <c r="N297" s="320">
        <f t="shared" si="29"/>
        <v>0</v>
      </c>
      <c r="O297" s="321">
        <f t="shared" si="29"/>
        <v>0</v>
      </c>
      <c r="P297" s="322">
        <f t="shared" si="29"/>
        <v>0</v>
      </c>
    </row>
    <row r="298" spans="1:16">
      <c r="A298" s="51" t="s">
        <v>378</v>
      </c>
      <c r="B298" s="241">
        <v>0</v>
      </c>
      <c r="C298" s="242">
        <v>0</v>
      </c>
      <c r="D298" s="243">
        <v>0</v>
      </c>
      <c r="E298" s="80">
        <v>0</v>
      </c>
      <c r="F298" s="81">
        <v>0</v>
      </c>
      <c r="G298" s="82">
        <v>0</v>
      </c>
      <c r="H298" s="268">
        <v>0</v>
      </c>
      <c r="I298" s="242">
        <v>0</v>
      </c>
      <c r="J298" s="268">
        <v>0</v>
      </c>
      <c r="K298" s="350">
        <v>0</v>
      </c>
      <c r="L298" s="212">
        <v>0</v>
      </c>
      <c r="M298" s="235">
        <v>0</v>
      </c>
      <c r="N298" s="320">
        <f t="shared" si="29"/>
        <v>0</v>
      </c>
      <c r="O298" s="321">
        <f t="shared" si="29"/>
        <v>0</v>
      </c>
      <c r="P298" s="322">
        <f t="shared" si="29"/>
        <v>0</v>
      </c>
    </row>
    <row r="299" spans="1:16">
      <c r="A299" s="51" t="s">
        <v>228</v>
      </c>
      <c r="B299" s="241">
        <v>144.90116423254648</v>
      </c>
      <c r="C299" s="242">
        <v>0</v>
      </c>
      <c r="D299" s="243">
        <v>0</v>
      </c>
      <c r="E299" s="80">
        <v>96.977582904815307</v>
      </c>
      <c r="F299" s="81">
        <v>0</v>
      </c>
      <c r="G299" s="82">
        <v>0</v>
      </c>
      <c r="H299" s="268">
        <v>0</v>
      </c>
      <c r="I299" s="242">
        <v>0</v>
      </c>
      <c r="J299" s="268">
        <v>0</v>
      </c>
      <c r="K299" s="350">
        <v>0</v>
      </c>
      <c r="L299" s="212">
        <v>0</v>
      </c>
      <c r="M299" s="235">
        <v>0</v>
      </c>
      <c r="N299" s="320">
        <f t="shared" si="29"/>
        <v>241.87874713736178</v>
      </c>
      <c r="O299" s="321">
        <f t="shared" si="29"/>
        <v>0</v>
      </c>
      <c r="P299" s="322">
        <f t="shared" si="29"/>
        <v>0</v>
      </c>
    </row>
    <row r="300" spans="1:16">
      <c r="A300" s="42" t="s">
        <v>229</v>
      </c>
      <c r="B300" s="241">
        <v>0.34690655547549587</v>
      </c>
      <c r="C300" s="242">
        <v>0</v>
      </c>
      <c r="D300" s="243">
        <v>0</v>
      </c>
      <c r="E300" s="80">
        <v>171.53305510848867</v>
      </c>
      <c r="F300" s="81">
        <v>0</v>
      </c>
      <c r="G300" s="82">
        <v>0</v>
      </c>
      <c r="H300" s="268">
        <v>0</v>
      </c>
      <c r="I300" s="242">
        <v>0</v>
      </c>
      <c r="J300" s="268">
        <v>0</v>
      </c>
      <c r="K300" s="350">
        <v>0</v>
      </c>
      <c r="L300" s="212">
        <v>0</v>
      </c>
      <c r="M300" s="235">
        <v>0</v>
      </c>
      <c r="N300" s="320">
        <f t="shared" si="29"/>
        <v>171.87996166396417</v>
      </c>
      <c r="O300" s="321">
        <f t="shared" si="29"/>
        <v>0</v>
      </c>
      <c r="P300" s="322">
        <f t="shared" si="29"/>
        <v>0</v>
      </c>
    </row>
    <row r="301" spans="1:16">
      <c r="A301" s="42" t="s">
        <v>230</v>
      </c>
      <c r="B301" s="241">
        <v>27.998799156755361</v>
      </c>
      <c r="C301" s="242">
        <v>0</v>
      </c>
      <c r="D301" s="243">
        <v>0</v>
      </c>
      <c r="E301" s="80">
        <v>30.485337896373053</v>
      </c>
      <c r="F301" s="81">
        <v>0</v>
      </c>
      <c r="G301" s="82">
        <v>0</v>
      </c>
      <c r="H301" s="268">
        <v>0</v>
      </c>
      <c r="I301" s="242">
        <v>0</v>
      </c>
      <c r="J301" s="268">
        <v>0</v>
      </c>
      <c r="K301" s="350">
        <v>118.01932891952451</v>
      </c>
      <c r="L301" s="212">
        <v>0</v>
      </c>
      <c r="M301" s="235">
        <v>0</v>
      </c>
      <c r="N301" s="320">
        <f t="shared" si="29"/>
        <v>176.50346597265292</v>
      </c>
      <c r="O301" s="321">
        <f t="shared" si="29"/>
        <v>0</v>
      </c>
      <c r="P301" s="322">
        <f t="shared" si="29"/>
        <v>0</v>
      </c>
    </row>
    <row r="302" spans="1:16">
      <c r="A302" s="50" t="s">
        <v>332</v>
      </c>
      <c r="B302" s="241">
        <v>0</v>
      </c>
      <c r="C302" s="242">
        <v>0</v>
      </c>
      <c r="D302" s="243">
        <v>0</v>
      </c>
      <c r="E302" s="80">
        <v>0</v>
      </c>
      <c r="F302" s="81">
        <v>0</v>
      </c>
      <c r="G302" s="82">
        <v>0</v>
      </c>
      <c r="H302" s="268">
        <v>0</v>
      </c>
      <c r="I302" s="242">
        <v>0</v>
      </c>
      <c r="J302" s="268">
        <v>0</v>
      </c>
      <c r="K302" s="350">
        <v>0</v>
      </c>
      <c r="L302" s="212">
        <v>0</v>
      </c>
      <c r="M302" s="235">
        <v>0</v>
      </c>
      <c r="N302" s="320">
        <f t="shared" si="29"/>
        <v>0</v>
      </c>
      <c r="O302" s="321">
        <f t="shared" si="29"/>
        <v>0</v>
      </c>
      <c r="P302" s="322">
        <f t="shared" si="29"/>
        <v>0</v>
      </c>
    </row>
    <row r="303" spans="1:16">
      <c r="A303" s="50" t="s">
        <v>231</v>
      </c>
      <c r="B303" s="241">
        <v>0</v>
      </c>
      <c r="C303" s="242">
        <v>0</v>
      </c>
      <c r="D303" s="243">
        <v>0</v>
      </c>
      <c r="E303" s="80">
        <v>0</v>
      </c>
      <c r="F303" s="81">
        <v>0</v>
      </c>
      <c r="G303" s="82">
        <v>0</v>
      </c>
      <c r="H303" s="268">
        <v>64.244286804872161</v>
      </c>
      <c r="I303" s="242">
        <v>0</v>
      </c>
      <c r="J303" s="268">
        <v>0</v>
      </c>
      <c r="K303" s="350">
        <v>82.560434290526516</v>
      </c>
      <c r="L303" s="212">
        <v>0</v>
      </c>
      <c r="M303" s="235">
        <v>0</v>
      </c>
      <c r="N303" s="320">
        <f t="shared" si="29"/>
        <v>146.80472109539869</v>
      </c>
      <c r="O303" s="321">
        <f t="shared" si="29"/>
        <v>0</v>
      </c>
      <c r="P303" s="322">
        <f t="shared" si="29"/>
        <v>0</v>
      </c>
    </row>
    <row r="304" spans="1:16" ht="13" thickBot="1">
      <c r="A304" s="50" t="s">
        <v>232</v>
      </c>
      <c r="B304" s="241">
        <v>7.1172107678971761</v>
      </c>
      <c r="C304" s="242">
        <v>0</v>
      </c>
      <c r="D304" s="243">
        <v>0</v>
      </c>
      <c r="E304" s="80">
        <v>0</v>
      </c>
      <c r="F304" s="81">
        <v>0</v>
      </c>
      <c r="G304" s="82">
        <v>0</v>
      </c>
      <c r="H304" s="268">
        <v>1237.4856878765511</v>
      </c>
      <c r="I304" s="242">
        <v>0</v>
      </c>
      <c r="J304" s="268">
        <v>0</v>
      </c>
      <c r="K304" s="354">
        <v>100.34715985966398</v>
      </c>
      <c r="L304" s="355">
        <v>0</v>
      </c>
      <c r="M304" s="356">
        <v>0</v>
      </c>
      <c r="N304" s="320">
        <f t="shared" si="29"/>
        <v>1344.9500585041123</v>
      </c>
      <c r="O304" s="321">
        <f t="shared" si="29"/>
        <v>0</v>
      </c>
      <c r="P304" s="322">
        <f t="shared" si="29"/>
        <v>0</v>
      </c>
    </row>
    <row r="305" spans="1:21" ht="13" thickBot="1">
      <c r="A305" s="55" t="s">
        <v>323</v>
      </c>
      <c r="B305" s="32">
        <f t="shared" ref="B305:P305" si="30">SUM(B296:B304)</f>
        <v>180.36408071267451</v>
      </c>
      <c r="C305" s="28">
        <f t="shared" si="30"/>
        <v>0</v>
      </c>
      <c r="D305" s="69">
        <f t="shared" si="30"/>
        <v>0</v>
      </c>
      <c r="E305" s="32">
        <f t="shared" si="30"/>
        <v>298.99597590967699</v>
      </c>
      <c r="F305" s="28">
        <f t="shared" si="30"/>
        <v>0</v>
      </c>
      <c r="G305" s="69">
        <f t="shared" si="30"/>
        <v>0</v>
      </c>
      <c r="H305" s="32">
        <f t="shared" si="30"/>
        <v>1301.7299746814233</v>
      </c>
      <c r="I305" s="28">
        <f t="shared" si="30"/>
        <v>0</v>
      </c>
      <c r="J305" s="73">
        <f t="shared" si="30"/>
        <v>0</v>
      </c>
      <c r="K305" s="32">
        <f t="shared" si="30"/>
        <v>300.92692306971503</v>
      </c>
      <c r="L305" s="28">
        <f t="shared" si="30"/>
        <v>0</v>
      </c>
      <c r="M305" s="73">
        <f t="shared" si="30"/>
        <v>0</v>
      </c>
      <c r="N305" s="32">
        <f t="shared" si="30"/>
        <v>2082.0169543734901</v>
      </c>
      <c r="O305" s="28">
        <f t="shared" si="30"/>
        <v>0</v>
      </c>
      <c r="P305" s="69">
        <f t="shared" si="30"/>
        <v>0</v>
      </c>
    </row>
    <row r="306" spans="1:21" ht="13" thickBot="1">
      <c r="A306" s="43"/>
      <c r="B306" s="218"/>
      <c r="C306" s="222"/>
      <c r="D306" s="240"/>
      <c r="E306" s="31"/>
      <c r="F306" s="27"/>
      <c r="G306" s="76"/>
      <c r="H306" s="221"/>
      <c r="I306" s="222"/>
      <c r="J306" s="221"/>
      <c r="K306" s="343"/>
      <c r="L306" s="344"/>
      <c r="M306" s="345"/>
      <c r="N306" s="317"/>
      <c r="O306" s="323"/>
      <c r="P306" s="324"/>
    </row>
    <row r="307" spans="1:21" ht="13" thickBot="1">
      <c r="A307" s="44" t="s">
        <v>233</v>
      </c>
      <c r="B307" s="223"/>
      <c r="C307" s="224"/>
      <c r="D307" s="225"/>
      <c r="E307" s="30"/>
      <c r="F307" s="25"/>
      <c r="G307" s="75"/>
      <c r="H307" s="226"/>
      <c r="I307" s="224"/>
      <c r="J307" s="226"/>
      <c r="K307" s="346"/>
      <c r="L307" s="233"/>
      <c r="M307" s="234"/>
      <c r="N307" s="320"/>
      <c r="O307" s="321"/>
      <c r="P307" s="322"/>
    </row>
    <row r="308" spans="1:21" s="9" customFormat="1">
      <c r="A308" s="43" t="s">
        <v>356</v>
      </c>
      <c r="B308" s="223">
        <v>0</v>
      </c>
      <c r="C308" s="224">
        <v>0</v>
      </c>
      <c r="D308" s="225">
        <v>0</v>
      </c>
      <c r="E308" s="30">
        <v>0</v>
      </c>
      <c r="F308" s="25">
        <v>0</v>
      </c>
      <c r="G308" s="75">
        <v>0</v>
      </c>
      <c r="H308" s="226">
        <v>0</v>
      </c>
      <c r="I308" s="224">
        <v>0</v>
      </c>
      <c r="J308" s="226">
        <v>0</v>
      </c>
      <c r="K308" s="346">
        <v>0</v>
      </c>
      <c r="L308" s="233">
        <v>0</v>
      </c>
      <c r="M308" s="234">
        <v>0</v>
      </c>
      <c r="N308" s="320">
        <f t="shared" ref="N308:P312" si="31">+B308+E308+H308+K308</f>
        <v>0</v>
      </c>
      <c r="O308" s="321">
        <f t="shared" si="31"/>
        <v>0</v>
      </c>
      <c r="P308" s="322">
        <f t="shared" si="31"/>
        <v>0</v>
      </c>
      <c r="Q308"/>
      <c r="R308"/>
      <c r="S308"/>
      <c r="T308"/>
      <c r="U308"/>
    </row>
    <row r="309" spans="1:21">
      <c r="A309" s="54" t="s">
        <v>234</v>
      </c>
      <c r="B309" s="223">
        <v>0</v>
      </c>
      <c r="C309" s="224">
        <v>0</v>
      </c>
      <c r="D309" s="225">
        <v>0</v>
      </c>
      <c r="E309" s="30">
        <v>0</v>
      </c>
      <c r="F309" s="25">
        <v>0</v>
      </c>
      <c r="G309" s="75">
        <v>0</v>
      </c>
      <c r="H309" s="226">
        <v>0</v>
      </c>
      <c r="I309" s="224">
        <v>0</v>
      </c>
      <c r="J309" s="226">
        <v>0</v>
      </c>
      <c r="K309" s="346">
        <v>0</v>
      </c>
      <c r="L309" s="233">
        <v>0</v>
      </c>
      <c r="M309" s="234">
        <v>0</v>
      </c>
      <c r="N309" s="320">
        <f t="shared" si="31"/>
        <v>0</v>
      </c>
      <c r="O309" s="321">
        <f t="shared" si="31"/>
        <v>0</v>
      </c>
      <c r="P309" s="322">
        <f t="shared" si="31"/>
        <v>0</v>
      </c>
    </row>
    <row r="310" spans="1:21">
      <c r="A310" s="54" t="s">
        <v>357</v>
      </c>
      <c r="B310" s="223">
        <v>0</v>
      </c>
      <c r="C310" s="224">
        <v>0</v>
      </c>
      <c r="D310" s="225">
        <v>0</v>
      </c>
      <c r="E310" s="30">
        <v>0</v>
      </c>
      <c r="F310" s="25">
        <v>0</v>
      </c>
      <c r="G310" s="75">
        <v>0</v>
      </c>
      <c r="H310" s="226">
        <v>0</v>
      </c>
      <c r="I310" s="224">
        <v>0</v>
      </c>
      <c r="J310" s="226">
        <v>0</v>
      </c>
      <c r="K310" s="346">
        <v>0</v>
      </c>
      <c r="L310" s="233">
        <v>0</v>
      </c>
      <c r="M310" s="234">
        <v>0</v>
      </c>
      <c r="N310" s="320">
        <f t="shared" si="31"/>
        <v>0</v>
      </c>
      <c r="O310" s="321">
        <f t="shared" si="31"/>
        <v>0</v>
      </c>
      <c r="P310" s="322">
        <f t="shared" si="31"/>
        <v>0</v>
      </c>
    </row>
    <row r="311" spans="1:21">
      <c r="A311" s="54" t="s">
        <v>363</v>
      </c>
      <c r="B311" s="223">
        <v>0</v>
      </c>
      <c r="C311" s="224">
        <v>0</v>
      </c>
      <c r="D311" s="225">
        <v>0</v>
      </c>
      <c r="E311" s="30">
        <v>0</v>
      </c>
      <c r="F311" s="25">
        <v>0</v>
      </c>
      <c r="G311" s="75">
        <v>0</v>
      </c>
      <c r="H311" s="226">
        <v>0</v>
      </c>
      <c r="I311" s="224">
        <v>0</v>
      </c>
      <c r="J311" s="226">
        <v>0</v>
      </c>
      <c r="K311" s="346">
        <v>0</v>
      </c>
      <c r="L311" s="233">
        <v>0</v>
      </c>
      <c r="M311" s="234">
        <v>0</v>
      </c>
      <c r="N311" s="320">
        <f t="shared" si="31"/>
        <v>0</v>
      </c>
      <c r="O311" s="321">
        <f t="shared" si="31"/>
        <v>0</v>
      </c>
      <c r="P311" s="322">
        <f t="shared" si="31"/>
        <v>0</v>
      </c>
    </row>
    <row r="312" spans="1:21" ht="13" thickBot="1">
      <c r="A312" s="50" t="s">
        <v>333</v>
      </c>
      <c r="B312" s="223">
        <v>0</v>
      </c>
      <c r="C312" s="224">
        <v>0</v>
      </c>
      <c r="D312" s="225">
        <v>0</v>
      </c>
      <c r="E312" s="30">
        <v>0</v>
      </c>
      <c r="F312" s="25">
        <v>0</v>
      </c>
      <c r="G312" s="75">
        <v>0</v>
      </c>
      <c r="H312" s="226">
        <v>0</v>
      </c>
      <c r="I312" s="224">
        <v>0</v>
      </c>
      <c r="J312" s="226">
        <v>0</v>
      </c>
      <c r="K312" s="347">
        <v>0</v>
      </c>
      <c r="L312" s="348">
        <v>0</v>
      </c>
      <c r="M312" s="349">
        <v>0</v>
      </c>
      <c r="N312" s="320">
        <f t="shared" si="31"/>
        <v>0</v>
      </c>
      <c r="O312" s="321">
        <f t="shared" si="31"/>
        <v>0</v>
      </c>
      <c r="P312" s="322">
        <f t="shared" si="31"/>
        <v>0</v>
      </c>
    </row>
    <row r="313" spans="1:21" ht="13" thickBot="1">
      <c r="A313" s="55" t="s">
        <v>323</v>
      </c>
      <c r="B313" s="32">
        <f t="shared" ref="B313:P313" si="32">SUM(B308:B312)</f>
        <v>0</v>
      </c>
      <c r="C313" s="28">
        <f t="shared" si="32"/>
        <v>0</v>
      </c>
      <c r="D313" s="69">
        <f t="shared" si="32"/>
        <v>0</v>
      </c>
      <c r="E313" s="32">
        <f t="shared" si="32"/>
        <v>0</v>
      </c>
      <c r="F313" s="28">
        <f t="shared" si="32"/>
        <v>0</v>
      </c>
      <c r="G313" s="69">
        <f t="shared" si="32"/>
        <v>0</v>
      </c>
      <c r="H313" s="32">
        <f t="shared" si="32"/>
        <v>0</v>
      </c>
      <c r="I313" s="28">
        <f t="shared" si="32"/>
        <v>0</v>
      </c>
      <c r="J313" s="73">
        <f t="shared" si="32"/>
        <v>0</v>
      </c>
      <c r="K313" s="32">
        <f t="shared" si="32"/>
        <v>0</v>
      </c>
      <c r="L313" s="28">
        <f t="shared" si="32"/>
        <v>0</v>
      </c>
      <c r="M313" s="73">
        <f t="shared" si="32"/>
        <v>0</v>
      </c>
      <c r="N313" s="32">
        <f t="shared" si="32"/>
        <v>0</v>
      </c>
      <c r="O313" s="28">
        <f t="shared" si="32"/>
        <v>0</v>
      </c>
      <c r="P313" s="69">
        <f t="shared" si="32"/>
        <v>0</v>
      </c>
    </row>
    <row r="314" spans="1:21" s="14" customFormat="1" ht="13" thickBot="1">
      <c r="A314" s="43"/>
      <c r="B314" s="218"/>
      <c r="C314" s="222"/>
      <c r="D314" s="240"/>
      <c r="E314" s="31"/>
      <c r="F314" s="27"/>
      <c r="G314" s="76"/>
      <c r="H314" s="221"/>
      <c r="I314" s="222"/>
      <c r="J314" s="221"/>
      <c r="K314" s="343"/>
      <c r="L314" s="344"/>
      <c r="M314" s="345"/>
      <c r="N314" s="317"/>
      <c r="O314" s="323"/>
      <c r="P314" s="324"/>
      <c r="Q314"/>
      <c r="R314"/>
      <c r="S314"/>
      <c r="T314"/>
      <c r="U314"/>
    </row>
    <row r="315" spans="1:21">
      <c r="A315" s="58" t="s">
        <v>346</v>
      </c>
      <c r="B315" s="223"/>
      <c r="C315" s="224"/>
      <c r="D315" s="225"/>
      <c r="E315" s="30"/>
      <c r="F315" s="25"/>
      <c r="G315" s="75"/>
      <c r="H315" s="226"/>
      <c r="I315" s="224"/>
      <c r="J315" s="226"/>
      <c r="K315" s="346"/>
      <c r="L315" s="233"/>
      <c r="M315" s="234"/>
      <c r="N315" s="320"/>
      <c r="O315" s="321"/>
      <c r="P315" s="322"/>
    </row>
    <row r="316" spans="1:21" ht="13" thickBot="1">
      <c r="A316" s="50" t="s">
        <v>171</v>
      </c>
      <c r="B316" s="223">
        <v>0</v>
      </c>
      <c r="C316" s="224">
        <v>0</v>
      </c>
      <c r="D316" s="225">
        <v>0</v>
      </c>
      <c r="E316" s="30">
        <v>0</v>
      </c>
      <c r="F316" s="25">
        <v>0</v>
      </c>
      <c r="G316" s="75">
        <v>0</v>
      </c>
      <c r="H316" s="226">
        <v>0</v>
      </c>
      <c r="I316" s="224">
        <v>0</v>
      </c>
      <c r="J316" s="226">
        <v>0</v>
      </c>
      <c r="K316" s="347">
        <v>0</v>
      </c>
      <c r="L316" s="348">
        <v>0</v>
      </c>
      <c r="M316" s="349">
        <v>0</v>
      </c>
      <c r="N316" s="320">
        <f>+B316+E316+H316+K316</f>
        <v>0</v>
      </c>
      <c r="O316" s="321">
        <f>+C316+F316+I316+L316</f>
        <v>0</v>
      </c>
      <c r="P316" s="322">
        <f>+D316+G316+J316+M316</f>
        <v>0</v>
      </c>
    </row>
    <row r="317" spans="1:21" ht="13" thickBot="1">
      <c r="A317" s="55" t="s">
        <v>323</v>
      </c>
      <c r="B317" s="32">
        <f t="shared" ref="B317:P317" si="33">SUM(B316)</f>
        <v>0</v>
      </c>
      <c r="C317" s="28">
        <f t="shared" si="33"/>
        <v>0</v>
      </c>
      <c r="D317" s="69">
        <f t="shared" si="33"/>
        <v>0</v>
      </c>
      <c r="E317" s="32">
        <f t="shared" si="33"/>
        <v>0</v>
      </c>
      <c r="F317" s="28">
        <f t="shared" si="33"/>
        <v>0</v>
      </c>
      <c r="G317" s="69">
        <f t="shared" si="33"/>
        <v>0</v>
      </c>
      <c r="H317" s="32">
        <f t="shared" si="33"/>
        <v>0</v>
      </c>
      <c r="I317" s="28">
        <f t="shared" si="33"/>
        <v>0</v>
      </c>
      <c r="J317" s="73">
        <f t="shared" si="33"/>
        <v>0</v>
      </c>
      <c r="K317" s="32">
        <f t="shared" si="33"/>
        <v>0</v>
      </c>
      <c r="L317" s="28">
        <f t="shared" si="33"/>
        <v>0</v>
      </c>
      <c r="M317" s="73">
        <f t="shared" si="33"/>
        <v>0</v>
      </c>
      <c r="N317" s="32">
        <f t="shared" si="33"/>
        <v>0</v>
      </c>
      <c r="O317" s="28">
        <f t="shared" si="33"/>
        <v>0</v>
      </c>
      <c r="P317" s="69">
        <f t="shared" si="33"/>
        <v>0</v>
      </c>
    </row>
    <row r="318" spans="1:21" ht="13" thickBot="1">
      <c r="A318" s="59"/>
      <c r="B318" s="255"/>
      <c r="C318" s="256"/>
      <c r="D318" s="257"/>
      <c r="E318" s="33"/>
      <c r="F318" s="29"/>
      <c r="G318" s="77"/>
      <c r="H318" s="272"/>
      <c r="I318" s="256"/>
      <c r="J318" s="272"/>
      <c r="K318" s="357"/>
      <c r="L318" s="358"/>
      <c r="M318" s="359"/>
      <c r="N318" s="334"/>
      <c r="O318" s="335"/>
      <c r="P318" s="336"/>
    </row>
    <row r="319" spans="1:21" s="9" customFormat="1" ht="13" thickBot="1">
      <c r="A319" s="44" t="s">
        <v>99</v>
      </c>
      <c r="B319" s="223"/>
      <c r="C319" s="224"/>
      <c r="D319" s="225"/>
      <c r="E319" s="30"/>
      <c r="F319" s="25"/>
      <c r="G319" s="75"/>
      <c r="H319" s="226"/>
      <c r="I319" s="224"/>
      <c r="J319" s="226"/>
      <c r="K319" s="346"/>
      <c r="L319" s="233"/>
      <c r="M319" s="234"/>
      <c r="N319" s="320"/>
      <c r="O319" s="321"/>
      <c r="P319" s="322"/>
      <c r="Q319"/>
      <c r="R319"/>
      <c r="S319"/>
      <c r="T319"/>
      <c r="U319"/>
    </row>
    <row r="320" spans="1:21">
      <c r="A320" s="43" t="s">
        <v>235</v>
      </c>
      <c r="B320" s="241">
        <v>15037.71418779781</v>
      </c>
      <c r="C320" s="242">
        <v>0</v>
      </c>
      <c r="D320" s="243">
        <v>21.867008771186633</v>
      </c>
      <c r="E320" s="80">
        <v>18520.191081739111</v>
      </c>
      <c r="F320" s="81">
        <v>0</v>
      </c>
      <c r="G320" s="82">
        <v>0</v>
      </c>
      <c r="H320" s="268">
        <v>24942.290932340067</v>
      </c>
      <c r="I320" s="242">
        <v>0</v>
      </c>
      <c r="J320" s="268">
        <v>0</v>
      </c>
      <c r="K320" s="350">
        <v>4259.2790995645337</v>
      </c>
      <c r="L320" s="212">
        <v>0</v>
      </c>
      <c r="M320" s="235">
        <v>17.136758359759959</v>
      </c>
      <c r="N320" s="320">
        <f t="shared" ref="N320:P338" si="34">+B320+E320+H320+K320</f>
        <v>62759.475301441518</v>
      </c>
      <c r="O320" s="321">
        <f t="shared" si="34"/>
        <v>0</v>
      </c>
      <c r="P320" s="322">
        <f t="shared" si="34"/>
        <v>39.003767130946592</v>
      </c>
    </row>
    <row r="321" spans="1:21">
      <c r="A321" s="42" t="s">
        <v>236</v>
      </c>
      <c r="B321" s="241">
        <v>0</v>
      </c>
      <c r="C321" s="242">
        <v>0</v>
      </c>
      <c r="D321" s="243">
        <v>0</v>
      </c>
      <c r="E321" s="80">
        <v>0</v>
      </c>
      <c r="F321" s="81">
        <v>0</v>
      </c>
      <c r="G321" s="82">
        <v>0</v>
      </c>
      <c r="H321" s="268">
        <v>0</v>
      </c>
      <c r="I321" s="242">
        <v>0</v>
      </c>
      <c r="J321" s="268">
        <v>0</v>
      </c>
      <c r="K321" s="350">
        <v>0</v>
      </c>
      <c r="L321" s="212">
        <v>0</v>
      </c>
      <c r="M321" s="235">
        <v>0</v>
      </c>
      <c r="N321" s="320">
        <f t="shared" si="34"/>
        <v>0</v>
      </c>
      <c r="O321" s="321">
        <f t="shared" si="34"/>
        <v>0</v>
      </c>
      <c r="P321" s="322">
        <f t="shared" si="34"/>
        <v>0</v>
      </c>
    </row>
    <row r="322" spans="1:21">
      <c r="A322" s="93" t="s">
        <v>437</v>
      </c>
      <c r="B322" s="241"/>
      <c r="C322" s="242"/>
      <c r="D322" s="243"/>
      <c r="E322" s="80"/>
      <c r="F322" s="81"/>
      <c r="G322" s="82"/>
      <c r="H322" s="268">
        <v>9.2821230840662796</v>
      </c>
      <c r="I322" s="242">
        <v>0</v>
      </c>
      <c r="J322" s="268">
        <v>0</v>
      </c>
      <c r="K322" s="350">
        <v>0</v>
      </c>
      <c r="L322" s="212">
        <v>0</v>
      </c>
      <c r="M322" s="235">
        <v>0</v>
      </c>
      <c r="N322" s="320">
        <f t="shared" si="34"/>
        <v>9.2821230840662796</v>
      </c>
      <c r="O322" s="321">
        <f t="shared" si="34"/>
        <v>0</v>
      </c>
      <c r="P322" s="322">
        <f t="shared" si="34"/>
        <v>0</v>
      </c>
    </row>
    <row r="323" spans="1:21">
      <c r="A323" s="42" t="s">
        <v>237</v>
      </c>
      <c r="B323" s="241">
        <v>0</v>
      </c>
      <c r="C323" s="242">
        <v>0</v>
      </c>
      <c r="D323" s="243">
        <v>0</v>
      </c>
      <c r="E323" s="80">
        <v>0</v>
      </c>
      <c r="F323" s="81">
        <v>0</v>
      </c>
      <c r="G323" s="82">
        <v>0</v>
      </c>
      <c r="H323" s="268">
        <v>0</v>
      </c>
      <c r="I323" s="242">
        <v>0</v>
      </c>
      <c r="J323" s="268">
        <v>0</v>
      </c>
      <c r="K323" s="350">
        <v>0</v>
      </c>
      <c r="L323" s="212">
        <v>0</v>
      </c>
      <c r="M323" s="235">
        <v>0</v>
      </c>
      <c r="N323" s="320">
        <f t="shared" si="34"/>
        <v>0</v>
      </c>
      <c r="O323" s="321">
        <f t="shared" si="34"/>
        <v>0</v>
      </c>
      <c r="P323" s="322">
        <f t="shared" si="34"/>
        <v>0</v>
      </c>
    </row>
    <row r="324" spans="1:21">
      <c r="A324" s="42" t="s">
        <v>238</v>
      </c>
      <c r="B324" s="241">
        <v>0</v>
      </c>
      <c r="C324" s="242">
        <v>0</v>
      </c>
      <c r="D324" s="243">
        <v>0</v>
      </c>
      <c r="E324" s="80">
        <v>0</v>
      </c>
      <c r="F324" s="81">
        <v>0</v>
      </c>
      <c r="G324" s="82">
        <v>0</v>
      </c>
      <c r="H324" s="268">
        <v>84.715879058361494</v>
      </c>
      <c r="I324" s="242">
        <v>0</v>
      </c>
      <c r="J324" s="268">
        <v>0</v>
      </c>
      <c r="K324" s="350">
        <v>48.695066627532654</v>
      </c>
      <c r="L324" s="212">
        <v>0</v>
      </c>
      <c r="M324" s="235">
        <v>0</v>
      </c>
      <c r="N324" s="320">
        <f t="shared" si="34"/>
        <v>133.41094568589415</v>
      </c>
      <c r="O324" s="321">
        <f t="shared" si="34"/>
        <v>0</v>
      </c>
      <c r="P324" s="322">
        <f t="shared" si="34"/>
        <v>0</v>
      </c>
    </row>
    <row r="325" spans="1:21">
      <c r="A325" s="42" t="s">
        <v>367</v>
      </c>
      <c r="B325" s="241">
        <v>9674.9203291639733</v>
      </c>
      <c r="C325" s="242">
        <v>0</v>
      </c>
      <c r="D325" s="243">
        <v>0</v>
      </c>
      <c r="E325" s="80">
        <v>2649.3577596444129</v>
      </c>
      <c r="F325" s="81">
        <v>0</v>
      </c>
      <c r="G325" s="82">
        <v>0</v>
      </c>
      <c r="H325" s="268">
        <v>4430.6479248105861</v>
      </c>
      <c r="I325" s="242">
        <v>0</v>
      </c>
      <c r="J325" s="268">
        <v>0</v>
      </c>
      <c r="K325" s="350">
        <v>1119.0181484733564</v>
      </c>
      <c r="L325" s="212">
        <v>0</v>
      </c>
      <c r="M325" s="235">
        <v>0</v>
      </c>
      <c r="N325" s="320">
        <f t="shared" si="34"/>
        <v>17873.944162092328</v>
      </c>
      <c r="O325" s="321">
        <f t="shared" si="34"/>
        <v>0</v>
      </c>
      <c r="P325" s="322">
        <f t="shared" si="34"/>
        <v>0</v>
      </c>
    </row>
    <row r="326" spans="1:21">
      <c r="A326" s="42" t="s">
        <v>239</v>
      </c>
      <c r="B326" s="241">
        <v>0</v>
      </c>
      <c r="C326" s="242">
        <v>0</v>
      </c>
      <c r="D326" s="243">
        <v>0</v>
      </c>
      <c r="E326" s="80">
        <v>0</v>
      </c>
      <c r="F326" s="81">
        <v>0</v>
      </c>
      <c r="G326" s="82">
        <v>0</v>
      </c>
      <c r="H326" s="268">
        <v>0</v>
      </c>
      <c r="I326" s="242">
        <v>0</v>
      </c>
      <c r="J326" s="268">
        <v>0</v>
      </c>
      <c r="K326" s="350">
        <v>0</v>
      </c>
      <c r="L326" s="212">
        <v>0</v>
      </c>
      <c r="M326" s="235">
        <v>0</v>
      </c>
      <c r="N326" s="320">
        <f t="shared" si="34"/>
        <v>0</v>
      </c>
      <c r="O326" s="321">
        <f t="shared" si="34"/>
        <v>0</v>
      </c>
      <c r="P326" s="322">
        <f t="shared" si="34"/>
        <v>0</v>
      </c>
    </row>
    <row r="327" spans="1:21" s="9" customFormat="1">
      <c r="A327" s="42" t="s">
        <v>240</v>
      </c>
      <c r="B327" s="241">
        <v>0</v>
      </c>
      <c r="C327" s="242">
        <v>0</v>
      </c>
      <c r="D327" s="243">
        <v>0</v>
      </c>
      <c r="E327" s="80">
        <v>36.804468396302887</v>
      </c>
      <c r="F327" s="81">
        <v>0</v>
      </c>
      <c r="G327" s="82">
        <v>0</v>
      </c>
      <c r="H327" s="268">
        <v>0</v>
      </c>
      <c r="I327" s="242">
        <v>0</v>
      </c>
      <c r="J327" s="268">
        <v>0</v>
      </c>
      <c r="K327" s="350">
        <v>40.016587470375661</v>
      </c>
      <c r="L327" s="212">
        <v>0</v>
      </c>
      <c r="M327" s="235">
        <v>0</v>
      </c>
      <c r="N327" s="320">
        <f t="shared" si="34"/>
        <v>76.821055866678549</v>
      </c>
      <c r="O327" s="321">
        <f t="shared" si="34"/>
        <v>0</v>
      </c>
      <c r="P327" s="322">
        <f t="shared" si="34"/>
        <v>0</v>
      </c>
      <c r="Q327"/>
      <c r="R327"/>
      <c r="S327"/>
      <c r="T327"/>
      <c r="U327"/>
    </row>
    <row r="328" spans="1:21">
      <c r="A328" s="60" t="s">
        <v>368</v>
      </c>
      <c r="B328" s="241">
        <v>0</v>
      </c>
      <c r="C328" s="242">
        <v>0</v>
      </c>
      <c r="D328" s="243">
        <v>0</v>
      </c>
      <c r="E328" s="80">
        <v>0</v>
      </c>
      <c r="F328" s="81">
        <v>0</v>
      </c>
      <c r="G328" s="82">
        <v>0</v>
      </c>
      <c r="H328" s="268">
        <v>0</v>
      </c>
      <c r="I328" s="242">
        <v>0</v>
      </c>
      <c r="J328" s="268">
        <v>0</v>
      </c>
      <c r="K328" s="350">
        <v>0</v>
      </c>
      <c r="L328" s="212">
        <v>0</v>
      </c>
      <c r="M328" s="235">
        <v>0</v>
      </c>
      <c r="N328" s="320">
        <f t="shared" si="34"/>
        <v>0</v>
      </c>
      <c r="O328" s="321">
        <f t="shared" si="34"/>
        <v>0</v>
      </c>
      <c r="P328" s="322">
        <f t="shared" si="34"/>
        <v>0</v>
      </c>
    </row>
    <row r="329" spans="1:21">
      <c r="A329" s="42" t="s">
        <v>241</v>
      </c>
      <c r="B329" s="241">
        <v>7466.5749312629905</v>
      </c>
      <c r="C329" s="242">
        <v>0</v>
      </c>
      <c r="D329" s="243">
        <v>7.7341835945491475</v>
      </c>
      <c r="E329" s="80">
        <v>12491.332104311299</v>
      </c>
      <c r="F329" s="81">
        <v>0</v>
      </c>
      <c r="G329" s="82">
        <v>175.3897132677624</v>
      </c>
      <c r="H329" s="268">
        <v>21072.523727580654</v>
      </c>
      <c r="I329" s="242">
        <v>0</v>
      </c>
      <c r="J329" s="268">
        <v>58.967362731257083</v>
      </c>
      <c r="K329" s="350">
        <v>2645.7317185534125</v>
      </c>
      <c r="L329" s="212">
        <v>0</v>
      </c>
      <c r="M329" s="235">
        <v>120.9909755164682</v>
      </c>
      <c r="N329" s="320">
        <f t="shared" si="34"/>
        <v>43676.162481708358</v>
      </c>
      <c r="O329" s="321">
        <f t="shared" si="34"/>
        <v>0</v>
      </c>
      <c r="P329" s="322">
        <f t="shared" si="34"/>
        <v>363.08223511003683</v>
      </c>
    </row>
    <row r="330" spans="1:21">
      <c r="A330" s="42" t="s">
        <v>369</v>
      </c>
      <c r="B330" s="241">
        <v>0</v>
      </c>
      <c r="C330" s="242">
        <v>0</v>
      </c>
      <c r="D330" s="243">
        <v>0</v>
      </c>
      <c r="E330" s="80">
        <v>2.969642287707206</v>
      </c>
      <c r="F330" s="81">
        <v>0</v>
      </c>
      <c r="G330" s="82">
        <v>0</v>
      </c>
      <c r="H330" s="268">
        <v>0</v>
      </c>
      <c r="I330" s="242">
        <v>0</v>
      </c>
      <c r="J330" s="268">
        <v>0</v>
      </c>
      <c r="K330" s="350">
        <v>0</v>
      </c>
      <c r="L330" s="212">
        <v>0</v>
      </c>
      <c r="M330" s="235">
        <v>0</v>
      </c>
      <c r="N330" s="320">
        <f t="shared" si="34"/>
        <v>2.969642287707206</v>
      </c>
      <c r="O330" s="321">
        <f t="shared" si="34"/>
        <v>0</v>
      </c>
      <c r="P330" s="322">
        <f t="shared" si="34"/>
        <v>0</v>
      </c>
    </row>
    <row r="331" spans="1:21">
      <c r="A331" s="42" t="s">
        <v>242</v>
      </c>
      <c r="B331" s="241">
        <v>0</v>
      </c>
      <c r="C331" s="242">
        <v>0</v>
      </c>
      <c r="D331" s="243">
        <v>0</v>
      </c>
      <c r="E331" s="80">
        <v>0</v>
      </c>
      <c r="F331" s="81">
        <v>0</v>
      </c>
      <c r="G331" s="82">
        <v>0</v>
      </c>
      <c r="H331" s="268">
        <v>0</v>
      </c>
      <c r="I331" s="242">
        <v>0</v>
      </c>
      <c r="J331" s="268">
        <v>0</v>
      </c>
      <c r="K331" s="350">
        <v>0</v>
      </c>
      <c r="L331" s="212">
        <v>0</v>
      </c>
      <c r="M331" s="235">
        <v>0</v>
      </c>
      <c r="N331" s="320">
        <f t="shared" si="34"/>
        <v>0</v>
      </c>
      <c r="O331" s="321">
        <f t="shared" si="34"/>
        <v>0</v>
      </c>
      <c r="P331" s="322">
        <f t="shared" si="34"/>
        <v>0</v>
      </c>
    </row>
    <row r="332" spans="1:21">
      <c r="A332" s="42" t="s">
        <v>243</v>
      </c>
      <c r="B332" s="241">
        <v>0</v>
      </c>
      <c r="C332" s="242">
        <v>0</v>
      </c>
      <c r="D332" s="243">
        <v>0</v>
      </c>
      <c r="E332" s="80">
        <v>0</v>
      </c>
      <c r="F332" s="81">
        <v>0</v>
      </c>
      <c r="G332" s="82">
        <v>0</v>
      </c>
      <c r="H332" s="268">
        <v>0</v>
      </c>
      <c r="I332" s="242">
        <v>0</v>
      </c>
      <c r="J332" s="268">
        <v>0</v>
      </c>
      <c r="K332" s="350">
        <v>0</v>
      </c>
      <c r="L332" s="212">
        <v>0</v>
      </c>
      <c r="M332" s="235">
        <v>0</v>
      </c>
      <c r="N332" s="320">
        <f t="shared" si="34"/>
        <v>0</v>
      </c>
      <c r="O332" s="321">
        <f t="shared" si="34"/>
        <v>0</v>
      </c>
      <c r="P332" s="322">
        <f t="shared" si="34"/>
        <v>0</v>
      </c>
    </row>
    <row r="333" spans="1:21">
      <c r="A333" s="42" t="s">
        <v>244</v>
      </c>
      <c r="B333" s="241">
        <v>0</v>
      </c>
      <c r="C333" s="242">
        <v>0</v>
      </c>
      <c r="D333" s="243">
        <v>0</v>
      </c>
      <c r="E333" s="80">
        <v>0</v>
      </c>
      <c r="F333" s="81">
        <v>0</v>
      </c>
      <c r="G333" s="82">
        <v>0</v>
      </c>
      <c r="H333" s="268">
        <v>0</v>
      </c>
      <c r="I333" s="242">
        <v>0</v>
      </c>
      <c r="J333" s="268">
        <v>0</v>
      </c>
      <c r="K333" s="350">
        <v>0</v>
      </c>
      <c r="L333" s="212">
        <v>0</v>
      </c>
      <c r="M333" s="235">
        <v>0</v>
      </c>
      <c r="N333" s="320">
        <f t="shared" si="34"/>
        <v>0</v>
      </c>
      <c r="O333" s="321">
        <f t="shared" si="34"/>
        <v>0</v>
      </c>
      <c r="P333" s="322">
        <f t="shared" si="34"/>
        <v>0</v>
      </c>
    </row>
    <row r="334" spans="1:21">
      <c r="A334" s="42" t="s">
        <v>245</v>
      </c>
      <c r="B334" s="241">
        <v>4167.3965092325279</v>
      </c>
      <c r="C334" s="242">
        <v>0</v>
      </c>
      <c r="D334" s="243">
        <v>0</v>
      </c>
      <c r="E334" s="80">
        <v>5486.1327820195547</v>
      </c>
      <c r="F334" s="81">
        <v>0</v>
      </c>
      <c r="G334" s="82">
        <v>0</v>
      </c>
      <c r="H334" s="268">
        <v>7554.9706373259469</v>
      </c>
      <c r="I334" s="242">
        <v>0</v>
      </c>
      <c r="J334" s="268">
        <v>0</v>
      </c>
      <c r="K334" s="350">
        <v>3453.973307705603</v>
      </c>
      <c r="L334" s="212">
        <v>0</v>
      </c>
      <c r="M334" s="235">
        <v>0</v>
      </c>
      <c r="N334" s="320">
        <f t="shared" si="34"/>
        <v>20662.473236283633</v>
      </c>
      <c r="O334" s="321">
        <f t="shared" si="34"/>
        <v>0</v>
      </c>
      <c r="P334" s="322">
        <f t="shared" si="34"/>
        <v>0</v>
      </c>
    </row>
    <row r="335" spans="1:21">
      <c r="A335" s="42" t="s">
        <v>246</v>
      </c>
      <c r="B335" s="241">
        <v>0</v>
      </c>
      <c r="C335" s="242">
        <v>0</v>
      </c>
      <c r="D335" s="243">
        <v>0</v>
      </c>
      <c r="E335" s="80">
        <v>0</v>
      </c>
      <c r="F335" s="81">
        <v>0</v>
      </c>
      <c r="G335" s="82">
        <v>0</v>
      </c>
      <c r="H335" s="268">
        <v>0</v>
      </c>
      <c r="I335" s="242">
        <v>0</v>
      </c>
      <c r="J335" s="268">
        <v>0</v>
      </c>
      <c r="K335" s="350">
        <v>0</v>
      </c>
      <c r="L335" s="212">
        <v>0</v>
      </c>
      <c r="M335" s="235">
        <v>0</v>
      </c>
      <c r="N335" s="320">
        <f t="shared" si="34"/>
        <v>0</v>
      </c>
      <c r="O335" s="321">
        <f t="shared" si="34"/>
        <v>0</v>
      </c>
      <c r="P335" s="322">
        <f t="shared" si="34"/>
        <v>0</v>
      </c>
    </row>
    <row r="336" spans="1:21" s="9" customFormat="1">
      <c r="A336" s="42" t="s">
        <v>247</v>
      </c>
      <c r="B336" s="241">
        <v>17840.894558771641</v>
      </c>
      <c r="C336" s="242">
        <v>0</v>
      </c>
      <c r="D336" s="243">
        <v>11.78292710993647</v>
      </c>
      <c r="E336" s="80">
        <v>3843.7587905573014</v>
      </c>
      <c r="F336" s="81">
        <v>0</v>
      </c>
      <c r="G336" s="82">
        <v>0</v>
      </c>
      <c r="H336" s="268">
        <v>8197.4384184230912</v>
      </c>
      <c r="I336" s="242">
        <v>0</v>
      </c>
      <c r="J336" s="268">
        <v>0</v>
      </c>
      <c r="K336" s="350">
        <v>21597.332047390988</v>
      </c>
      <c r="L336" s="212">
        <v>0</v>
      </c>
      <c r="M336" s="235">
        <v>0</v>
      </c>
      <c r="N336" s="320">
        <f t="shared" si="34"/>
        <v>51479.423815143018</v>
      </c>
      <c r="O336" s="321">
        <f t="shared" si="34"/>
        <v>0</v>
      </c>
      <c r="P336" s="322">
        <f t="shared" si="34"/>
        <v>11.78292710993647</v>
      </c>
      <c r="Q336"/>
      <c r="R336"/>
      <c r="S336"/>
      <c r="T336"/>
      <c r="U336"/>
    </row>
    <row r="337" spans="1:21">
      <c r="A337" s="42" t="s">
        <v>248</v>
      </c>
      <c r="B337" s="241">
        <v>0</v>
      </c>
      <c r="C337" s="242">
        <v>0</v>
      </c>
      <c r="D337" s="243">
        <v>0</v>
      </c>
      <c r="E337" s="80">
        <v>660.24944725214777</v>
      </c>
      <c r="F337" s="81">
        <v>0</v>
      </c>
      <c r="G337" s="82">
        <v>0</v>
      </c>
      <c r="H337" s="268">
        <v>67.018044436112689</v>
      </c>
      <c r="I337" s="242">
        <v>0</v>
      </c>
      <c r="J337" s="268">
        <v>0</v>
      </c>
      <c r="K337" s="350">
        <v>19.071241579012156</v>
      </c>
      <c r="L337" s="212">
        <v>0</v>
      </c>
      <c r="M337" s="235">
        <v>0</v>
      </c>
      <c r="N337" s="320">
        <f t="shared" si="34"/>
        <v>746.33873326727257</v>
      </c>
      <c r="O337" s="321">
        <f t="shared" si="34"/>
        <v>0</v>
      </c>
      <c r="P337" s="322">
        <f t="shared" si="34"/>
        <v>0</v>
      </c>
    </row>
    <row r="338" spans="1:21">
      <c r="A338" s="50" t="s">
        <v>249</v>
      </c>
      <c r="B338" s="241">
        <v>0</v>
      </c>
      <c r="C338" s="242">
        <v>0</v>
      </c>
      <c r="D338" s="243">
        <v>0</v>
      </c>
      <c r="E338" s="80">
        <v>0</v>
      </c>
      <c r="F338" s="81">
        <v>0</v>
      </c>
      <c r="G338" s="82">
        <v>0</v>
      </c>
      <c r="H338" s="268">
        <v>5330.1410220660246</v>
      </c>
      <c r="I338" s="242">
        <v>0</v>
      </c>
      <c r="J338" s="268">
        <v>0</v>
      </c>
      <c r="K338" s="350">
        <v>40379.150764175356</v>
      </c>
      <c r="L338" s="212">
        <v>0</v>
      </c>
      <c r="M338" s="235">
        <v>0</v>
      </c>
      <c r="N338" s="320">
        <f t="shared" si="34"/>
        <v>45709.291786241381</v>
      </c>
      <c r="O338" s="321">
        <f t="shared" si="34"/>
        <v>0</v>
      </c>
      <c r="P338" s="322">
        <f t="shared" si="34"/>
        <v>0</v>
      </c>
    </row>
    <row r="339" spans="1:21" ht="13" thickBot="1">
      <c r="A339" s="50"/>
      <c r="B339" s="241"/>
      <c r="C339" s="242"/>
      <c r="D339" s="243"/>
      <c r="E339" s="80"/>
      <c r="F339" s="81"/>
      <c r="G339" s="82"/>
      <c r="H339" s="268"/>
      <c r="I339" s="242"/>
      <c r="J339" s="268"/>
      <c r="K339" s="354"/>
      <c r="L339" s="355"/>
      <c r="M339" s="356"/>
      <c r="N339" s="325"/>
      <c r="O339" s="326"/>
      <c r="P339" s="327"/>
    </row>
    <row r="340" spans="1:21" ht="13" thickBot="1">
      <c r="A340" s="55" t="s">
        <v>323</v>
      </c>
      <c r="B340" s="32">
        <f t="shared" ref="B340:P340" si="35">SUM(B320:B338)</f>
        <v>54187.500516228945</v>
      </c>
      <c r="C340" s="28">
        <f t="shared" si="35"/>
        <v>0</v>
      </c>
      <c r="D340" s="69">
        <f t="shared" si="35"/>
        <v>41.38411947567225</v>
      </c>
      <c r="E340" s="32">
        <f t="shared" si="35"/>
        <v>43690.796076207844</v>
      </c>
      <c r="F340" s="28">
        <f t="shared" si="35"/>
        <v>0</v>
      </c>
      <c r="G340" s="69">
        <f t="shared" si="35"/>
        <v>175.3897132677624</v>
      </c>
      <c r="H340" s="32">
        <f t="shared" si="35"/>
        <v>71689.028709124905</v>
      </c>
      <c r="I340" s="28">
        <f t="shared" si="35"/>
        <v>0</v>
      </c>
      <c r="J340" s="73">
        <f t="shared" si="35"/>
        <v>58.967362731257083</v>
      </c>
      <c r="K340" s="32">
        <f t="shared" si="35"/>
        <v>73562.267981540179</v>
      </c>
      <c r="L340" s="28">
        <f t="shared" si="35"/>
        <v>0</v>
      </c>
      <c r="M340" s="73">
        <f t="shared" si="35"/>
        <v>138.12773387622815</v>
      </c>
      <c r="N340" s="32">
        <f t="shared" si="35"/>
        <v>243129.59328310183</v>
      </c>
      <c r="O340" s="28">
        <f t="shared" si="35"/>
        <v>0</v>
      </c>
      <c r="P340" s="69">
        <f t="shared" si="35"/>
        <v>413.86892935091987</v>
      </c>
    </row>
    <row r="341" spans="1:21" ht="13" thickBot="1">
      <c r="A341" s="43"/>
      <c r="B341" s="218"/>
      <c r="C341" s="222"/>
      <c r="D341" s="240"/>
      <c r="E341" s="31"/>
      <c r="F341" s="27"/>
      <c r="G341" s="76"/>
      <c r="H341" s="221"/>
      <c r="I341" s="222"/>
      <c r="J341" s="221"/>
      <c r="K341" s="343"/>
      <c r="L341" s="344"/>
      <c r="M341" s="345"/>
      <c r="N341" s="317"/>
      <c r="O341" s="323"/>
      <c r="P341" s="324"/>
    </row>
    <row r="342" spans="1:21" ht="13" thickBot="1">
      <c r="A342" s="40" t="s">
        <v>334</v>
      </c>
      <c r="B342" s="223"/>
      <c r="C342" s="224"/>
      <c r="D342" s="225"/>
      <c r="E342" s="30"/>
      <c r="F342" s="25"/>
      <c r="G342" s="75"/>
      <c r="H342" s="226"/>
      <c r="I342" s="224"/>
      <c r="J342" s="226"/>
      <c r="K342" s="346"/>
      <c r="L342" s="233"/>
      <c r="M342" s="234"/>
      <c r="N342" s="320"/>
      <c r="O342" s="321"/>
      <c r="P342" s="322"/>
    </row>
    <row r="343" spans="1:21" s="9" customFormat="1">
      <c r="A343" s="41" t="s">
        <v>335</v>
      </c>
      <c r="B343" s="223">
        <v>0</v>
      </c>
      <c r="C343" s="224">
        <v>0</v>
      </c>
      <c r="D343" s="225">
        <v>0</v>
      </c>
      <c r="E343" s="30">
        <v>0</v>
      </c>
      <c r="F343" s="25">
        <v>0</v>
      </c>
      <c r="G343" s="75">
        <v>0</v>
      </c>
      <c r="H343" s="226">
        <v>0</v>
      </c>
      <c r="I343" s="224">
        <v>0</v>
      </c>
      <c r="J343" s="226">
        <v>0</v>
      </c>
      <c r="K343" s="346"/>
      <c r="L343" s="233"/>
      <c r="M343" s="234"/>
      <c r="N343" s="320">
        <f t="shared" ref="N343:P344" si="36">+B343+E343+H343+K343</f>
        <v>0</v>
      </c>
      <c r="O343" s="321">
        <f t="shared" si="36"/>
        <v>0</v>
      </c>
      <c r="P343" s="322">
        <f t="shared" si="36"/>
        <v>0</v>
      </c>
      <c r="Q343"/>
      <c r="R343"/>
      <c r="S343"/>
      <c r="T343"/>
      <c r="U343"/>
    </row>
    <row r="344" spans="1:21" ht="13" thickBot="1">
      <c r="A344" s="43" t="s">
        <v>358</v>
      </c>
      <c r="B344" s="223">
        <v>0</v>
      </c>
      <c r="C344" s="224">
        <v>0</v>
      </c>
      <c r="D344" s="225">
        <v>0</v>
      </c>
      <c r="E344" s="30">
        <v>0</v>
      </c>
      <c r="F344" s="25">
        <v>0</v>
      </c>
      <c r="G344" s="75">
        <v>0</v>
      </c>
      <c r="H344" s="226">
        <v>0</v>
      </c>
      <c r="I344" s="224">
        <v>0</v>
      </c>
      <c r="J344" s="226">
        <v>0</v>
      </c>
      <c r="K344" s="347"/>
      <c r="L344" s="348"/>
      <c r="M344" s="349"/>
      <c r="N344" s="320">
        <f t="shared" si="36"/>
        <v>0</v>
      </c>
      <c r="O344" s="321">
        <f t="shared" si="36"/>
        <v>0</v>
      </c>
      <c r="P344" s="322">
        <f t="shared" si="36"/>
        <v>0</v>
      </c>
    </row>
    <row r="345" spans="1:21" ht="13" thickBot="1">
      <c r="A345" s="55" t="s">
        <v>323</v>
      </c>
      <c r="B345" s="32">
        <f t="shared" ref="B345:P345" si="37">SUM(B343:B344)</f>
        <v>0</v>
      </c>
      <c r="C345" s="28">
        <f t="shared" si="37"/>
        <v>0</v>
      </c>
      <c r="D345" s="69">
        <f t="shared" si="37"/>
        <v>0</v>
      </c>
      <c r="E345" s="32">
        <f t="shared" si="37"/>
        <v>0</v>
      </c>
      <c r="F345" s="28">
        <f t="shared" si="37"/>
        <v>0</v>
      </c>
      <c r="G345" s="69">
        <f t="shared" si="37"/>
        <v>0</v>
      </c>
      <c r="H345" s="32">
        <f t="shared" si="37"/>
        <v>0</v>
      </c>
      <c r="I345" s="28">
        <f t="shared" si="37"/>
        <v>0</v>
      </c>
      <c r="J345" s="73">
        <f t="shared" si="37"/>
        <v>0</v>
      </c>
      <c r="K345" s="32">
        <f t="shared" si="37"/>
        <v>0</v>
      </c>
      <c r="L345" s="28">
        <f t="shared" si="37"/>
        <v>0</v>
      </c>
      <c r="M345" s="73">
        <f t="shared" si="37"/>
        <v>0</v>
      </c>
      <c r="N345" s="32">
        <f t="shared" si="37"/>
        <v>0</v>
      </c>
      <c r="O345" s="28">
        <f t="shared" si="37"/>
        <v>0</v>
      </c>
      <c r="P345" s="69">
        <f t="shared" si="37"/>
        <v>0</v>
      </c>
    </row>
    <row r="346" spans="1:21" ht="13" thickBot="1">
      <c r="A346" s="43"/>
      <c r="B346" s="218"/>
      <c r="C346" s="222"/>
      <c r="D346" s="240"/>
      <c r="E346" s="31"/>
      <c r="F346" s="27"/>
      <c r="G346" s="76"/>
      <c r="H346" s="221"/>
      <c r="I346" s="222"/>
      <c r="J346" s="221"/>
      <c r="K346" s="343"/>
      <c r="L346" s="344"/>
      <c r="M346" s="345"/>
      <c r="N346" s="317"/>
      <c r="O346" s="323"/>
      <c r="P346" s="324"/>
    </row>
    <row r="347" spans="1:21" ht="13" thickBot="1">
      <c r="A347" s="40" t="s">
        <v>250</v>
      </c>
      <c r="B347" s="223"/>
      <c r="C347" s="224"/>
      <c r="D347" s="225"/>
      <c r="E347" s="30"/>
      <c r="F347" s="25"/>
      <c r="G347" s="75"/>
      <c r="H347" s="226"/>
      <c r="I347" s="224"/>
      <c r="J347" s="226"/>
      <c r="K347" s="346"/>
      <c r="L347" s="233"/>
      <c r="M347" s="234"/>
      <c r="N347" s="320"/>
      <c r="O347" s="321"/>
      <c r="P347" s="322"/>
    </row>
    <row r="348" spans="1:21">
      <c r="A348" s="84" t="s">
        <v>384</v>
      </c>
      <c r="B348" s="241">
        <v>0</v>
      </c>
      <c r="C348" s="242">
        <v>0</v>
      </c>
      <c r="D348" s="243">
        <v>0</v>
      </c>
      <c r="E348" s="80">
        <v>0</v>
      </c>
      <c r="F348" s="81">
        <v>0</v>
      </c>
      <c r="G348" s="82">
        <v>0</v>
      </c>
      <c r="H348" s="268">
        <v>0</v>
      </c>
      <c r="I348" s="242">
        <v>0</v>
      </c>
      <c r="J348" s="268">
        <v>0</v>
      </c>
      <c r="K348" s="350">
        <v>0</v>
      </c>
      <c r="L348" s="212">
        <v>0</v>
      </c>
      <c r="M348" s="235">
        <v>0</v>
      </c>
      <c r="N348" s="320">
        <f t="shared" ref="N348:P356" si="38">+B348+E348+H348+K348</f>
        <v>0</v>
      </c>
      <c r="O348" s="321">
        <f t="shared" si="38"/>
        <v>0</v>
      </c>
      <c r="P348" s="322">
        <f t="shared" si="38"/>
        <v>0</v>
      </c>
    </row>
    <row r="349" spans="1:21" s="9" customFormat="1">
      <c r="A349" s="41" t="s">
        <v>317</v>
      </c>
      <c r="B349" s="241">
        <v>0</v>
      </c>
      <c r="C349" s="242">
        <v>0</v>
      </c>
      <c r="D349" s="243">
        <v>0</v>
      </c>
      <c r="E349" s="80">
        <v>0</v>
      </c>
      <c r="F349" s="81">
        <v>0</v>
      </c>
      <c r="G349" s="82">
        <v>0</v>
      </c>
      <c r="H349" s="268">
        <v>0</v>
      </c>
      <c r="I349" s="242">
        <v>0</v>
      </c>
      <c r="J349" s="268">
        <v>0</v>
      </c>
      <c r="K349" s="350">
        <v>0</v>
      </c>
      <c r="L349" s="212">
        <v>0</v>
      </c>
      <c r="M349" s="235">
        <v>0</v>
      </c>
      <c r="N349" s="320">
        <f t="shared" si="38"/>
        <v>0</v>
      </c>
      <c r="O349" s="321">
        <f t="shared" si="38"/>
        <v>0</v>
      </c>
      <c r="P349" s="322">
        <f t="shared" si="38"/>
        <v>0</v>
      </c>
      <c r="Q349"/>
      <c r="R349"/>
      <c r="S349"/>
      <c r="T349"/>
      <c r="U349"/>
    </row>
    <row r="350" spans="1:21">
      <c r="A350" s="41" t="s">
        <v>251</v>
      </c>
      <c r="B350" s="241">
        <v>0</v>
      </c>
      <c r="C350" s="242">
        <v>0</v>
      </c>
      <c r="D350" s="243">
        <v>0</v>
      </c>
      <c r="E350" s="80">
        <v>120.15432949926678</v>
      </c>
      <c r="F350" s="81">
        <v>0</v>
      </c>
      <c r="G350" s="82">
        <v>0</v>
      </c>
      <c r="H350" s="268">
        <v>8.4657866930169039</v>
      </c>
      <c r="I350" s="242">
        <v>0</v>
      </c>
      <c r="J350" s="268">
        <v>0</v>
      </c>
      <c r="K350" s="350">
        <v>0</v>
      </c>
      <c r="L350" s="212">
        <v>0</v>
      </c>
      <c r="M350" s="235">
        <v>0</v>
      </c>
      <c r="N350" s="320">
        <f t="shared" si="38"/>
        <v>128.62011619228369</v>
      </c>
      <c r="O350" s="321">
        <f t="shared" si="38"/>
        <v>0</v>
      </c>
      <c r="P350" s="322">
        <f t="shared" si="38"/>
        <v>0</v>
      </c>
    </row>
    <row r="351" spans="1:21">
      <c r="A351" s="41" t="s">
        <v>252</v>
      </c>
      <c r="B351" s="241">
        <v>0</v>
      </c>
      <c r="C351" s="242">
        <v>0</v>
      </c>
      <c r="D351" s="243">
        <v>0</v>
      </c>
      <c r="E351" s="80">
        <v>0</v>
      </c>
      <c r="F351" s="81">
        <v>0</v>
      </c>
      <c r="G351" s="82">
        <v>0</v>
      </c>
      <c r="H351" s="268">
        <v>0</v>
      </c>
      <c r="I351" s="242">
        <v>0</v>
      </c>
      <c r="J351" s="268">
        <v>0</v>
      </c>
      <c r="K351" s="350">
        <v>0</v>
      </c>
      <c r="L351" s="212">
        <v>0</v>
      </c>
      <c r="M351" s="235">
        <v>0</v>
      </c>
      <c r="N351" s="320">
        <f t="shared" si="38"/>
        <v>0</v>
      </c>
      <c r="O351" s="321">
        <f t="shared" si="38"/>
        <v>0</v>
      </c>
      <c r="P351" s="322">
        <f t="shared" si="38"/>
        <v>0</v>
      </c>
    </row>
    <row r="352" spans="1:21">
      <c r="A352" s="41" t="s">
        <v>253</v>
      </c>
      <c r="B352" s="241">
        <v>0</v>
      </c>
      <c r="C352" s="242">
        <v>0</v>
      </c>
      <c r="D352" s="243">
        <v>0</v>
      </c>
      <c r="E352" s="80">
        <v>0</v>
      </c>
      <c r="F352" s="81">
        <v>0</v>
      </c>
      <c r="G352" s="82">
        <v>0</v>
      </c>
      <c r="H352" s="268">
        <v>0</v>
      </c>
      <c r="I352" s="242">
        <v>0</v>
      </c>
      <c r="J352" s="268">
        <v>0</v>
      </c>
      <c r="K352" s="350">
        <v>0</v>
      </c>
      <c r="L352" s="212">
        <v>0</v>
      </c>
      <c r="M352" s="235">
        <v>0</v>
      </c>
      <c r="N352" s="320">
        <f t="shared" si="38"/>
        <v>0</v>
      </c>
      <c r="O352" s="321">
        <f t="shared" si="38"/>
        <v>0</v>
      </c>
      <c r="P352" s="322">
        <f t="shared" si="38"/>
        <v>0</v>
      </c>
    </row>
    <row r="353" spans="1:16">
      <c r="A353" s="41" t="s">
        <v>364</v>
      </c>
      <c r="B353" s="241">
        <v>0</v>
      </c>
      <c r="C353" s="242">
        <v>0</v>
      </c>
      <c r="D353" s="243">
        <v>0</v>
      </c>
      <c r="E353" s="80">
        <v>255.03577143504424</v>
      </c>
      <c r="F353" s="81">
        <v>0</v>
      </c>
      <c r="G353" s="82">
        <v>0</v>
      </c>
      <c r="H353" s="268">
        <v>107.40021761811531</v>
      </c>
      <c r="I353" s="242">
        <v>0</v>
      </c>
      <c r="J353" s="268">
        <v>0</v>
      </c>
      <c r="K353" s="350">
        <v>142.24043091542745</v>
      </c>
      <c r="L353" s="212">
        <v>0</v>
      </c>
      <c r="M353" s="235">
        <v>0</v>
      </c>
      <c r="N353" s="320">
        <f t="shared" si="38"/>
        <v>504.67641996858703</v>
      </c>
      <c r="O353" s="321">
        <f t="shared" si="38"/>
        <v>0</v>
      </c>
      <c r="P353" s="322">
        <f t="shared" si="38"/>
        <v>0</v>
      </c>
    </row>
    <row r="354" spans="1:16">
      <c r="A354" s="42" t="s">
        <v>254</v>
      </c>
      <c r="B354" s="241">
        <v>0</v>
      </c>
      <c r="C354" s="242">
        <v>0</v>
      </c>
      <c r="D354" s="243">
        <v>0</v>
      </c>
      <c r="E354" s="80">
        <v>425.77379323715991</v>
      </c>
      <c r="F354" s="81">
        <v>0</v>
      </c>
      <c r="G354" s="82">
        <v>0</v>
      </c>
      <c r="H354" s="268">
        <v>19.02683593237397</v>
      </c>
      <c r="I354" s="242">
        <v>0</v>
      </c>
      <c r="J354" s="268">
        <v>0</v>
      </c>
      <c r="K354" s="350">
        <v>6.2385308641765729</v>
      </c>
      <c r="L354" s="212">
        <v>0</v>
      </c>
      <c r="M354" s="235">
        <v>0</v>
      </c>
      <c r="N354" s="320">
        <f t="shared" si="38"/>
        <v>451.03916003371046</v>
      </c>
      <c r="O354" s="321">
        <f t="shared" si="38"/>
        <v>0</v>
      </c>
      <c r="P354" s="322">
        <f t="shared" si="38"/>
        <v>0</v>
      </c>
    </row>
    <row r="355" spans="1:16">
      <c r="A355" s="47" t="s">
        <v>255</v>
      </c>
      <c r="B355" s="241">
        <v>0</v>
      </c>
      <c r="C355" s="242">
        <v>0</v>
      </c>
      <c r="D355" s="243">
        <v>0</v>
      </c>
      <c r="E355" s="80">
        <v>0</v>
      </c>
      <c r="F355" s="81">
        <v>0</v>
      </c>
      <c r="G355" s="82">
        <v>0</v>
      </c>
      <c r="H355" s="268">
        <v>0</v>
      </c>
      <c r="I355" s="242">
        <v>0</v>
      </c>
      <c r="J355" s="268">
        <v>0</v>
      </c>
      <c r="K355" s="350">
        <v>0</v>
      </c>
      <c r="L355" s="212">
        <v>0</v>
      </c>
      <c r="M355" s="235">
        <v>0</v>
      </c>
      <c r="N355" s="320">
        <f t="shared" si="38"/>
        <v>0</v>
      </c>
      <c r="O355" s="321">
        <f t="shared" si="38"/>
        <v>0</v>
      </c>
      <c r="P355" s="322">
        <f t="shared" si="38"/>
        <v>0</v>
      </c>
    </row>
    <row r="356" spans="1:16" ht="13" thickBot="1">
      <c r="A356" s="50" t="s">
        <v>256</v>
      </c>
      <c r="B356" s="241">
        <v>0</v>
      </c>
      <c r="C356" s="242">
        <v>0</v>
      </c>
      <c r="D356" s="243">
        <v>0</v>
      </c>
      <c r="E356" s="80">
        <v>0</v>
      </c>
      <c r="F356" s="81">
        <v>0</v>
      </c>
      <c r="G356" s="82">
        <v>0</v>
      </c>
      <c r="H356" s="268">
        <v>0</v>
      </c>
      <c r="I356" s="242">
        <v>0</v>
      </c>
      <c r="J356" s="268">
        <v>0</v>
      </c>
      <c r="K356" s="354">
        <v>0</v>
      </c>
      <c r="L356" s="355">
        <v>0</v>
      </c>
      <c r="M356" s="356">
        <v>0</v>
      </c>
      <c r="N356" s="320">
        <f t="shared" si="38"/>
        <v>0</v>
      </c>
      <c r="O356" s="321">
        <f t="shared" si="38"/>
        <v>0</v>
      </c>
      <c r="P356" s="322">
        <f t="shared" si="38"/>
        <v>0</v>
      </c>
    </row>
    <row r="357" spans="1:16" ht="13" thickBot="1">
      <c r="A357" s="55" t="s">
        <v>323</v>
      </c>
      <c r="B357" s="32">
        <f t="shared" ref="B357:P357" si="39">SUM(B348:B356)</f>
        <v>0</v>
      </c>
      <c r="C357" s="28">
        <f t="shared" si="39"/>
        <v>0</v>
      </c>
      <c r="D357" s="69">
        <f t="shared" si="39"/>
        <v>0</v>
      </c>
      <c r="E357" s="32">
        <f t="shared" si="39"/>
        <v>800.96389417147088</v>
      </c>
      <c r="F357" s="28">
        <f t="shared" si="39"/>
        <v>0</v>
      </c>
      <c r="G357" s="69">
        <f t="shared" si="39"/>
        <v>0</v>
      </c>
      <c r="H357" s="32">
        <f t="shared" si="39"/>
        <v>134.89284024350619</v>
      </c>
      <c r="I357" s="28">
        <f t="shared" si="39"/>
        <v>0</v>
      </c>
      <c r="J357" s="73">
        <f t="shared" si="39"/>
        <v>0</v>
      </c>
      <c r="K357" s="32">
        <f t="shared" si="39"/>
        <v>148.47896177960402</v>
      </c>
      <c r="L357" s="28">
        <f t="shared" si="39"/>
        <v>0</v>
      </c>
      <c r="M357" s="73">
        <f t="shared" si="39"/>
        <v>0</v>
      </c>
      <c r="N357" s="108">
        <f t="shared" si="39"/>
        <v>1084.335696194581</v>
      </c>
      <c r="O357" s="28">
        <f t="shared" si="39"/>
        <v>0</v>
      </c>
      <c r="P357" s="69">
        <f t="shared" si="39"/>
        <v>0</v>
      </c>
    </row>
    <row r="358" spans="1:16" ht="13" thickBot="1">
      <c r="A358" s="43"/>
      <c r="B358" s="218"/>
      <c r="C358" s="222"/>
      <c r="D358" s="240"/>
      <c r="E358" s="31"/>
      <c r="F358" s="27"/>
      <c r="G358" s="76"/>
      <c r="H358" s="221"/>
      <c r="I358" s="222"/>
      <c r="J358" s="221"/>
      <c r="K358" s="343"/>
      <c r="L358" s="344"/>
      <c r="M358" s="345"/>
      <c r="N358" s="325"/>
      <c r="O358" s="326"/>
      <c r="P358" s="324"/>
    </row>
    <row r="359" spans="1:16" ht="13" thickBot="1">
      <c r="A359" s="44" t="s">
        <v>257</v>
      </c>
      <c r="B359" s="241"/>
      <c r="C359" s="242"/>
      <c r="D359" s="243"/>
      <c r="E359" s="80"/>
      <c r="F359" s="81"/>
      <c r="G359" s="82"/>
      <c r="H359" s="268"/>
      <c r="I359" s="242"/>
      <c r="J359" s="268"/>
      <c r="K359" s="350"/>
      <c r="L359" s="212"/>
      <c r="M359" s="235"/>
      <c r="N359" s="325"/>
      <c r="O359" s="326"/>
      <c r="P359" s="327"/>
    </row>
    <row r="360" spans="1:16">
      <c r="A360" s="51" t="s">
        <v>336</v>
      </c>
      <c r="B360" s="241">
        <v>1053.0761628552086</v>
      </c>
      <c r="C360" s="242">
        <v>0</v>
      </c>
      <c r="D360" s="247">
        <v>0</v>
      </c>
      <c r="E360" s="80">
        <v>1146.5572111064039</v>
      </c>
      <c r="F360" s="81">
        <v>0</v>
      </c>
      <c r="G360" s="89">
        <v>0</v>
      </c>
      <c r="H360" s="268">
        <v>333.8367985474232</v>
      </c>
      <c r="I360" s="242">
        <v>0</v>
      </c>
      <c r="J360" s="268">
        <v>0</v>
      </c>
      <c r="K360" s="350">
        <v>0</v>
      </c>
      <c r="L360" s="212">
        <v>0</v>
      </c>
      <c r="M360" s="235">
        <v>0</v>
      </c>
      <c r="N360" s="320">
        <f t="shared" ref="N360:P365" si="40">+B360+E360+H360+K360</f>
        <v>2533.4701725090358</v>
      </c>
      <c r="O360" s="321">
        <f t="shared" si="40"/>
        <v>0</v>
      </c>
      <c r="P360" s="322">
        <f t="shared" si="40"/>
        <v>0</v>
      </c>
    </row>
    <row r="361" spans="1:16">
      <c r="A361" s="51" t="s">
        <v>258</v>
      </c>
      <c r="B361" s="223">
        <v>0</v>
      </c>
      <c r="C361" s="224">
        <v>0</v>
      </c>
      <c r="D361" s="225">
        <v>0</v>
      </c>
      <c r="E361" s="30">
        <v>5.0800278832564469</v>
      </c>
      <c r="F361" s="25">
        <v>0</v>
      </c>
      <c r="G361" s="75">
        <v>0</v>
      </c>
      <c r="H361" s="226">
        <v>3.1693311343163479</v>
      </c>
      <c r="I361" s="224">
        <v>0</v>
      </c>
      <c r="J361" s="226">
        <v>0</v>
      </c>
      <c r="K361" s="346">
        <v>0</v>
      </c>
      <c r="L361" s="233">
        <v>0</v>
      </c>
      <c r="M361" s="234">
        <v>0</v>
      </c>
      <c r="N361" s="320">
        <f t="shared" si="40"/>
        <v>8.2493590175727949</v>
      </c>
      <c r="O361" s="321">
        <f t="shared" si="40"/>
        <v>0</v>
      </c>
      <c r="P361" s="322">
        <f t="shared" si="40"/>
        <v>0</v>
      </c>
    </row>
    <row r="362" spans="1:16">
      <c r="A362" s="51" t="s">
        <v>337</v>
      </c>
      <c r="B362" s="223">
        <v>0</v>
      </c>
      <c r="C362" s="224">
        <v>0</v>
      </c>
      <c r="D362" s="258">
        <v>0</v>
      </c>
      <c r="E362" s="30">
        <v>0</v>
      </c>
      <c r="F362" s="25">
        <v>0</v>
      </c>
      <c r="G362" s="100">
        <v>0</v>
      </c>
      <c r="H362" s="273">
        <v>0</v>
      </c>
      <c r="I362" s="261">
        <v>0</v>
      </c>
      <c r="J362" s="273">
        <v>0</v>
      </c>
      <c r="K362" s="346">
        <v>0</v>
      </c>
      <c r="L362" s="233">
        <v>0</v>
      </c>
      <c r="M362" s="234">
        <v>0</v>
      </c>
      <c r="N362" s="320">
        <f t="shared" si="40"/>
        <v>0</v>
      </c>
      <c r="O362" s="321">
        <f t="shared" si="40"/>
        <v>0</v>
      </c>
      <c r="P362" s="322">
        <f t="shared" si="40"/>
        <v>0</v>
      </c>
    </row>
    <row r="363" spans="1:16">
      <c r="A363" s="51" t="s">
        <v>318</v>
      </c>
      <c r="B363" s="223">
        <v>0</v>
      </c>
      <c r="C363" s="224">
        <v>0</v>
      </c>
      <c r="D363" s="259">
        <v>0</v>
      </c>
      <c r="E363" s="30">
        <v>38.385059972540446</v>
      </c>
      <c r="F363" s="25">
        <v>0</v>
      </c>
      <c r="G363" s="102">
        <v>0</v>
      </c>
      <c r="H363" s="226">
        <v>15.433161972885438</v>
      </c>
      <c r="I363" s="224">
        <v>0</v>
      </c>
      <c r="J363" s="226">
        <v>0</v>
      </c>
      <c r="K363" s="346">
        <v>0</v>
      </c>
      <c r="L363" s="233">
        <v>0</v>
      </c>
      <c r="M363" s="234">
        <v>0</v>
      </c>
      <c r="N363" s="320">
        <f t="shared" si="40"/>
        <v>53.818221945425883</v>
      </c>
      <c r="O363" s="321">
        <f t="shared" si="40"/>
        <v>0</v>
      </c>
      <c r="P363" s="322">
        <f t="shared" si="40"/>
        <v>0</v>
      </c>
    </row>
    <row r="364" spans="1:16">
      <c r="A364" s="50" t="s">
        <v>259</v>
      </c>
      <c r="B364" s="223">
        <v>0</v>
      </c>
      <c r="C364" s="224">
        <v>0</v>
      </c>
      <c r="D364" s="259">
        <v>0</v>
      </c>
      <c r="E364" s="30">
        <v>0</v>
      </c>
      <c r="F364" s="25">
        <v>0</v>
      </c>
      <c r="G364" s="102">
        <v>0</v>
      </c>
      <c r="H364" s="226">
        <v>0</v>
      </c>
      <c r="I364" s="224">
        <v>0</v>
      </c>
      <c r="J364" s="226">
        <v>0</v>
      </c>
      <c r="K364" s="346">
        <v>0</v>
      </c>
      <c r="L364" s="233">
        <v>0</v>
      </c>
      <c r="M364" s="234">
        <v>0</v>
      </c>
      <c r="N364" s="320">
        <f t="shared" si="40"/>
        <v>0</v>
      </c>
      <c r="O364" s="321">
        <f t="shared" si="40"/>
        <v>0</v>
      </c>
      <c r="P364" s="322">
        <f t="shared" si="40"/>
        <v>0</v>
      </c>
    </row>
    <row r="365" spans="1:16" ht="13" thickBot="1">
      <c r="A365" s="50" t="s">
        <v>260</v>
      </c>
      <c r="B365" s="260">
        <v>0</v>
      </c>
      <c r="C365" s="261">
        <v>0</v>
      </c>
      <c r="D365" s="251">
        <v>0</v>
      </c>
      <c r="E365" s="98">
        <v>50.169139893791552</v>
      </c>
      <c r="F365" s="99">
        <v>0</v>
      </c>
      <c r="G365" s="101">
        <v>0</v>
      </c>
      <c r="H365" s="270">
        <v>36.17167740019206</v>
      </c>
      <c r="I365" s="250">
        <v>0</v>
      </c>
      <c r="J365" s="270">
        <v>0</v>
      </c>
      <c r="K365" s="347">
        <v>0</v>
      </c>
      <c r="L365" s="348">
        <v>0</v>
      </c>
      <c r="M365" s="349">
        <v>0</v>
      </c>
      <c r="N365" s="320">
        <f t="shared" si="40"/>
        <v>86.340817293983605</v>
      </c>
      <c r="O365" s="321">
        <f t="shared" si="40"/>
        <v>0</v>
      </c>
      <c r="P365" s="322">
        <f t="shared" si="40"/>
        <v>0</v>
      </c>
    </row>
    <row r="366" spans="1:16" ht="13" thickBot="1">
      <c r="A366" s="55" t="s">
        <v>323</v>
      </c>
      <c r="B366" s="32">
        <f t="shared" ref="B366:P366" si="41">SUM(B360:B365)</f>
        <v>1053.0761628552086</v>
      </c>
      <c r="C366" s="28">
        <f t="shared" si="41"/>
        <v>0</v>
      </c>
      <c r="D366" s="277">
        <f t="shared" si="41"/>
        <v>0</v>
      </c>
      <c r="E366" s="32">
        <f t="shared" si="41"/>
        <v>1240.1914388559921</v>
      </c>
      <c r="F366" s="28">
        <f t="shared" si="41"/>
        <v>0</v>
      </c>
      <c r="G366" s="277">
        <f t="shared" si="41"/>
        <v>0</v>
      </c>
      <c r="H366" s="32">
        <f t="shared" si="41"/>
        <v>388.61096905481702</v>
      </c>
      <c r="I366" s="28">
        <f t="shared" si="41"/>
        <v>0</v>
      </c>
      <c r="J366" s="304">
        <f t="shared" si="41"/>
        <v>0</v>
      </c>
      <c r="K366" s="32">
        <f t="shared" si="41"/>
        <v>0</v>
      </c>
      <c r="L366" s="28">
        <f t="shared" si="41"/>
        <v>0</v>
      </c>
      <c r="M366" s="304">
        <f t="shared" si="41"/>
        <v>0</v>
      </c>
      <c r="N366" s="108">
        <f t="shared" si="41"/>
        <v>2681.8785707660181</v>
      </c>
      <c r="O366" s="109">
        <f t="shared" si="41"/>
        <v>0</v>
      </c>
      <c r="P366" s="205">
        <f t="shared" si="41"/>
        <v>0</v>
      </c>
    </row>
    <row r="367" spans="1:16" ht="13" thickBot="1">
      <c r="A367" s="43"/>
      <c r="B367" s="218"/>
      <c r="C367" s="222"/>
      <c r="D367" s="240"/>
      <c r="E367" s="31"/>
      <c r="F367" s="27"/>
      <c r="G367" s="76"/>
      <c r="H367" s="221"/>
      <c r="I367" s="222"/>
      <c r="J367" s="221"/>
      <c r="K367" s="343"/>
      <c r="L367" s="344"/>
      <c r="M367" s="345"/>
      <c r="N367" s="317"/>
      <c r="O367" s="323"/>
      <c r="P367" s="324"/>
    </row>
    <row r="368" spans="1:16" ht="13" thickBot="1">
      <c r="A368" s="44" t="s">
        <v>164</v>
      </c>
      <c r="B368" s="223"/>
      <c r="C368" s="224"/>
      <c r="D368" s="225"/>
      <c r="E368" s="30"/>
      <c r="F368" s="25"/>
      <c r="G368" s="75"/>
      <c r="H368" s="226"/>
      <c r="I368" s="224"/>
      <c r="J368" s="226"/>
      <c r="K368" s="346"/>
      <c r="L368" s="233"/>
      <c r="M368" s="234"/>
      <c r="N368" s="320"/>
      <c r="O368" s="321"/>
      <c r="P368" s="322"/>
    </row>
    <row r="369" spans="1:21">
      <c r="A369" s="66" t="s">
        <v>438</v>
      </c>
      <c r="B369" s="241">
        <v>0</v>
      </c>
      <c r="C369" s="242">
        <v>0</v>
      </c>
      <c r="D369" s="243">
        <v>0</v>
      </c>
      <c r="E369" s="80">
        <v>0</v>
      </c>
      <c r="F369" s="81">
        <v>0</v>
      </c>
      <c r="G369" s="82">
        <v>0</v>
      </c>
      <c r="H369" s="268">
        <v>0</v>
      </c>
      <c r="I369" s="242">
        <v>0</v>
      </c>
      <c r="J369" s="268">
        <v>0</v>
      </c>
      <c r="K369" s="350">
        <v>0</v>
      </c>
      <c r="L369" s="212">
        <v>0</v>
      </c>
      <c r="M369" s="235">
        <v>0</v>
      </c>
      <c r="N369" s="320">
        <f t="shared" ref="N369:P377" si="42">+B369+E369+H369+K369</f>
        <v>0</v>
      </c>
      <c r="O369" s="321">
        <f t="shared" si="42"/>
        <v>0</v>
      </c>
      <c r="P369" s="322">
        <f t="shared" si="42"/>
        <v>0</v>
      </c>
    </row>
    <row r="370" spans="1:21" s="9" customFormat="1">
      <c r="A370" s="46" t="s">
        <v>261</v>
      </c>
      <c r="B370" s="241">
        <v>0</v>
      </c>
      <c r="C370" s="242">
        <v>0</v>
      </c>
      <c r="D370" s="243">
        <v>0</v>
      </c>
      <c r="E370" s="80">
        <v>0</v>
      </c>
      <c r="F370" s="81">
        <v>0</v>
      </c>
      <c r="G370" s="82">
        <v>0</v>
      </c>
      <c r="H370" s="268">
        <v>0</v>
      </c>
      <c r="I370" s="242">
        <v>0</v>
      </c>
      <c r="J370" s="268">
        <v>0</v>
      </c>
      <c r="K370" s="350">
        <v>0</v>
      </c>
      <c r="L370" s="212">
        <v>0</v>
      </c>
      <c r="M370" s="235">
        <v>0</v>
      </c>
      <c r="N370" s="320">
        <f t="shared" si="42"/>
        <v>0</v>
      </c>
      <c r="O370" s="321">
        <f t="shared" si="42"/>
        <v>0</v>
      </c>
      <c r="P370" s="322">
        <f t="shared" si="42"/>
        <v>0</v>
      </c>
      <c r="Q370"/>
      <c r="R370"/>
      <c r="S370"/>
      <c r="T370"/>
      <c r="U370"/>
    </row>
    <row r="371" spans="1:21" s="9" customFormat="1">
      <c r="A371" s="208" t="s">
        <v>435</v>
      </c>
      <c r="B371" s="241"/>
      <c r="C371" s="242"/>
      <c r="D371" s="243"/>
      <c r="E371" s="80">
        <v>0</v>
      </c>
      <c r="F371" s="81">
        <v>0</v>
      </c>
      <c r="G371" s="82">
        <v>0</v>
      </c>
      <c r="H371" s="268">
        <v>1364.1580191446637</v>
      </c>
      <c r="I371" s="242">
        <v>3.3933505465858427</v>
      </c>
      <c r="J371" s="268">
        <v>0</v>
      </c>
      <c r="K371" s="350">
        <v>642.62329927051769</v>
      </c>
      <c r="L371" s="212">
        <v>79.17473264596579</v>
      </c>
      <c r="M371" s="235">
        <v>0</v>
      </c>
      <c r="N371" s="320">
        <f t="shared" si="42"/>
        <v>2006.7813184151814</v>
      </c>
      <c r="O371" s="321">
        <f t="shared" si="42"/>
        <v>82.568083192551626</v>
      </c>
      <c r="P371" s="322">
        <f t="shared" si="42"/>
        <v>0</v>
      </c>
      <c r="Q371"/>
      <c r="R371"/>
      <c r="S371"/>
      <c r="T371"/>
      <c r="U371"/>
    </row>
    <row r="372" spans="1:21">
      <c r="A372" s="51" t="s">
        <v>262</v>
      </c>
      <c r="B372" s="241">
        <v>0</v>
      </c>
      <c r="C372" s="242">
        <v>0</v>
      </c>
      <c r="D372" s="243">
        <v>0</v>
      </c>
      <c r="E372" s="80">
        <v>0</v>
      </c>
      <c r="F372" s="81">
        <v>0</v>
      </c>
      <c r="G372" s="82">
        <v>0</v>
      </c>
      <c r="H372" s="268">
        <v>161.51751808738624</v>
      </c>
      <c r="I372" s="242">
        <v>0</v>
      </c>
      <c r="J372" s="268">
        <v>0</v>
      </c>
      <c r="K372" s="350">
        <v>160.73026610372801</v>
      </c>
      <c r="L372" s="212">
        <v>0</v>
      </c>
      <c r="M372" s="235">
        <v>0</v>
      </c>
      <c r="N372" s="320">
        <f t="shared" si="42"/>
        <v>322.24778419111425</v>
      </c>
      <c r="O372" s="321">
        <f t="shared" si="42"/>
        <v>0</v>
      </c>
      <c r="P372" s="322">
        <f t="shared" si="42"/>
        <v>0</v>
      </c>
    </row>
    <row r="373" spans="1:21">
      <c r="A373" s="51" t="s">
        <v>263</v>
      </c>
      <c r="B373" s="241">
        <v>0</v>
      </c>
      <c r="C373" s="242">
        <v>0</v>
      </c>
      <c r="D373" s="243">
        <v>0</v>
      </c>
      <c r="E373" s="80">
        <v>1.568274464911267</v>
      </c>
      <c r="F373" s="81">
        <v>0</v>
      </c>
      <c r="G373" s="82">
        <v>0</v>
      </c>
      <c r="H373" s="268">
        <v>8.9831195655914584</v>
      </c>
      <c r="I373" s="242">
        <v>0</v>
      </c>
      <c r="J373" s="268">
        <v>0</v>
      </c>
      <c r="K373" s="350">
        <v>0</v>
      </c>
      <c r="L373" s="212">
        <v>0</v>
      </c>
      <c r="M373" s="235">
        <v>0</v>
      </c>
      <c r="N373" s="320">
        <f t="shared" si="42"/>
        <v>10.551394030502726</v>
      </c>
      <c r="O373" s="321">
        <f t="shared" si="42"/>
        <v>0</v>
      </c>
      <c r="P373" s="322">
        <f t="shared" si="42"/>
        <v>0</v>
      </c>
    </row>
    <row r="374" spans="1:21">
      <c r="A374" s="46" t="s">
        <v>264</v>
      </c>
      <c r="B374" s="241">
        <v>0</v>
      </c>
      <c r="C374" s="242">
        <v>0</v>
      </c>
      <c r="D374" s="243">
        <v>0</v>
      </c>
      <c r="E374" s="80">
        <v>244.21583956170454</v>
      </c>
      <c r="F374" s="81">
        <v>1.607537328431399</v>
      </c>
      <c r="G374" s="82">
        <v>2.2807739615784688</v>
      </c>
      <c r="H374" s="268">
        <v>4.6239203715000761</v>
      </c>
      <c r="I374" s="242">
        <v>0</v>
      </c>
      <c r="J374" s="268">
        <v>0</v>
      </c>
      <c r="K374" s="350">
        <v>8.2115467956609152</v>
      </c>
      <c r="L374" s="212">
        <v>0</v>
      </c>
      <c r="M374" s="235">
        <v>0</v>
      </c>
      <c r="N374" s="320">
        <f t="shared" si="42"/>
        <v>257.05130672886554</v>
      </c>
      <c r="O374" s="321">
        <f t="shared" si="42"/>
        <v>1.607537328431399</v>
      </c>
      <c r="P374" s="322">
        <f t="shared" si="42"/>
        <v>2.2807739615784688</v>
      </c>
    </row>
    <row r="375" spans="1:21">
      <c r="A375" s="47" t="s">
        <v>265</v>
      </c>
      <c r="B375" s="241">
        <v>0</v>
      </c>
      <c r="C375" s="242">
        <v>0</v>
      </c>
      <c r="D375" s="243">
        <v>0</v>
      </c>
      <c r="E375" s="80">
        <v>0</v>
      </c>
      <c r="F375" s="81">
        <v>0</v>
      </c>
      <c r="G375" s="82">
        <v>0</v>
      </c>
      <c r="H375" s="268">
        <v>0</v>
      </c>
      <c r="I375" s="242">
        <v>0</v>
      </c>
      <c r="J375" s="268">
        <v>0</v>
      </c>
      <c r="K375" s="350">
        <v>64.485517580465483</v>
      </c>
      <c r="L375" s="212">
        <v>6.1201518153108871</v>
      </c>
      <c r="M375" s="235">
        <v>0</v>
      </c>
      <c r="N375" s="320">
        <f t="shared" si="42"/>
        <v>64.485517580465483</v>
      </c>
      <c r="O375" s="321">
        <f t="shared" si="42"/>
        <v>6.1201518153108871</v>
      </c>
      <c r="P375" s="322">
        <f t="shared" si="42"/>
        <v>0</v>
      </c>
    </row>
    <row r="376" spans="1:21">
      <c r="A376" s="50" t="s">
        <v>266</v>
      </c>
      <c r="B376" s="241">
        <v>474.62925430895882</v>
      </c>
      <c r="C376" s="242">
        <v>52.287402159491059</v>
      </c>
      <c r="D376" s="243">
        <v>0</v>
      </c>
      <c r="E376" s="80">
        <v>541.83125598357549</v>
      </c>
      <c r="F376" s="81">
        <v>138.51891953120816</v>
      </c>
      <c r="G376" s="82">
        <v>0</v>
      </c>
      <c r="H376" s="268">
        <v>726.78907104823327</v>
      </c>
      <c r="I376" s="242">
        <v>102.0278221758154</v>
      </c>
      <c r="J376" s="268">
        <v>0</v>
      </c>
      <c r="K376" s="350">
        <v>794.18189383090407</v>
      </c>
      <c r="L376" s="212">
        <v>83.617983183153342</v>
      </c>
      <c r="M376" s="235">
        <v>0</v>
      </c>
      <c r="N376" s="320">
        <f t="shared" si="42"/>
        <v>2537.431475171672</v>
      </c>
      <c r="O376" s="321">
        <f t="shared" si="42"/>
        <v>376.45212704966798</v>
      </c>
      <c r="P376" s="322">
        <f t="shared" si="42"/>
        <v>0</v>
      </c>
    </row>
    <row r="377" spans="1:21" ht="13" thickBot="1">
      <c r="A377" s="94" t="s">
        <v>388</v>
      </c>
      <c r="B377" s="262">
        <v>0</v>
      </c>
      <c r="C377" s="263">
        <v>0</v>
      </c>
      <c r="D377" s="264">
        <v>0</v>
      </c>
      <c r="E377" s="95">
        <v>0</v>
      </c>
      <c r="F377" s="96">
        <v>0</v>
      </c>
      <c r="G377" s="97">
        <v>0</v>
      </c>
      <c r="H377" s="274">
        <v>0</v>
      </c>
      <c r="I377" s="263">
        <v>0</v>
      </c>
      <c r="J377" s="274">
        <v>0</v>
      </c>
      <c r="K377" s="354">
        <v>2193.1869687314183</v>
      </c>
      <c r="L377" s="355">
        <v>0</v>
      </c>
      <c r="M377" s="356">
        <v>0.76904585792158142</v>
      </c>
      <c r="N377" s="320">
        <f t="shared" si="42"/>
        <v>2193.1869687314183</v>
      </c>
      <c r="O377" s="321">
        <f t="shared" si="42"/>
        <v>0</v>
      </c>
      <c r="P377" s="322">
        <f t="shared" si="42"/>
        <v>0.76904585792158142</v>
      </c>
    </row>
    <row r="378" spans="1:21" ht="13" thickBot="1">
      <c r="A378" s="55" t="s">
        <v>323</v>
      </c>
      <c r="B378" s="32">
        <f t="shared" ref="B378:P378" si="43">SUM(B369:B377)</f>
        <v>474.62925430895882</v>
      </c>
      <c r="C378" s="28">
        <f t="shared" si="43"/>
        <v>52.287402159491059</v>
      </c>
      <c r="D378" s="69">
        <f t="shared" si="43"/>
        <v>0</v>
      </c>
      <c r="E378" s="32">
        <f t="shared" si="43"/>
        <v>787.61537001019133</v>
      </c>
      <c r="F378" s="28">
        <f t="shared" si="43"/>
        <v>140.12645685963955</v>
      </c>
      <c r="G378" s="69">
        <f t="shared" si="43"/>
        <v>2.2807739615784688</v>
      </c>
      <c r="H378" s="32">
        <f t="shared" si="43"/>
        <v>2266.0716482173748</v>
      </c>
      <c r="I378" s="28">
        <f t="shared" si="43"/>
        <v>105.42117272240124</v>
      </c>
      <c r="J378" s="73">
        <f t="shared" si="43"/>
        <v>0</v>
      </c>
      <c r="K378" s="32">
        <f t="shared" si="43"/>
        <v>3863.4194923126943</v>
      </c>
      <c r="L378" s="28">
        <f t="shared" si="43"/>
        <v>168.91286764443004</v>
      </c>
      <c r="M378" s="73">
        <f t="shared" si="43"/>
        <v>0.76904585792158142</v>
      </c>
      <c r="N378" s="32">
        <f t="shared" si="43"/>
        <v>7391.7357648492198</v>
      </c>
      <c r="O378" s="28">
        <f t="shared" si="43"/>
        <v>466.74789938596189</v>
      </c>
      <c r="P378" s="69">
        <f t="shared" si="43"/>
        <v>3.0498198195000503</v>
      </c>
    </row>
    <row r="379" spans="1:21" ht="13" thickBot="1">
      <c r="A379" s="43"/>
      <c r="B379" s="218"/>
      <c r="C379" s="222"/>
      <c r="D379" s="240"/>
      <c r="E379" s="31"/>
      <c r="F379" s="27"/>
      <c r="G379" s="76"/>
      <c r="H379" s="221"/>
      <c r="I379" s="222"/>
      <c r="J379" s="221"/>
      <c r="K379" s="343"/>
      <c r="L379" s="344"/>
      <c r="M379" s="345"/>
      <c r="N379" s="317"/>
      <c r="O379" s="323"/>
      <c r="P379" s="324"/>
    </row>
    <row r="380" spans="1:21" ht="13" thickBot="1">
      <c r="A380" s="44" t="s">
        <v>9</v>
      </c>
      <c r="B380" s="223"/>
      <c r="C380" s="224"/>
      <c r="D380" s="225"/>
      <c r="E380" s="30"/>
      <c r="F380" s="25"/>
      <c r="G380" s="75"/>
      <c r="H380" s="226"/>
      <c r="I380" s="224"/>
      <c r="J380" s="226"/>
      <c r="K380" s="346"/>
      <c r="L380" s="233"/>
      <c r="M380" s="234"/>
      <c r="N380" s="320"/>
      <c r="O380" s="321"/>
      <c r="P380" s="322"/>
    </row>
    <row r="381" spans="1:21">
      <c r="A381" s="51" t="s">
        <v>54</v>
      </c>
      <c r="B381" s="241">
        <v>0</v>
      </c>
      <c r="C381" s="242">
        <v>0</v>
      </c>
      <c r="D381" s="243">
        <v>0</v>
      </c>
      <c r="E381" s="80">
        <v>0</v>
      </c>
      <c r="F381" s="81">
        <v>0</v>
      </c>
      <c r="G381" s="82">
        <v>0</v>
      </c>
      <c r="H381" s="268">
        <v>0</v>
      </c>
      <c r="I381" s="242">
        <v>0</v>
      </c>
      <c r="J381" s="268">
        <v>0</v>
      </c>
      <c r="K381" s="350">
        <v>0</v>
      </c>
      <c r="L381" s="212">
        <v>0</v>
      </c>
      <c r="M381" s="235">
        <v>0</v>
      </c>
      <c r="N381" s="320">
        <f t="shared" ref="N381:P387" si="44">+B381+E381+H381+K381</f>
        <v>0</v>
      </c>
      <c r="O381" s="321">
        <f t="shared" si="44"/>
        <v>0</v>
      </c>
      <c r="P381" s="322">
        <f t="shared" si="44"/>
        <v>0</v>
      </c>
    </row>
    <row r="382" spans="1:21">
      <c r="A382" s="51" t="s">
        <v>347</v>
      </c>
      <c r="B382" s="241">
        <v>0</v>
      </c>
      <c r="C382" s="242">
        <v>0</v>
      </c>
      <c r="D382" s="243">
        <v>0</v>
      </c>
      <c r="E382" s="80">
        <v>0</v>
      </c>
      <c r="F382" s="81">
        <v>0</v>
      </c>
      <c r="G382" s="82">
        <v>0</v>
      </c>
      <c r="H382" s="268">
        <v>0</v>
      </c>
      <c r="I382" s="242">
        <v>0</v>
      </c>
      <c r="J382" s="268">
        <v>0</v>
      </c>
      <c r="K382" s="350">
        <v>0</v>
      </c>
      <c r="L382" s="212">
        <v>0</v>
      </c>
      <c r="M382" s="235">
        <v>0</v>
      </c>
      <c r="N382" s="320">
        <f t="shared" si="44"/>
        <v>0</v>
      </c>
      <c r="O382" s="321">
        <f t="shared" si="44"/>
        <v>0</v>
      </c>
      <c r="P382" s="322">
        <f t="shared" si="44"/>
        <v>0</v>
      </c>
    </row>
    <row r="383" spans="1:21">
      <c r="A383" s="51" t="s">
        <v>267</v>
      </c>
      <c r="B383" s="241">
        <v>0</v>
      </c>
      <c r="C383" s="242">
        <v>0</v>
      </c>
      <c r="D383" s="243">
        <v>0</v>
      </c>
      <c r="E383" s="80">
        <v>0</v>
      </c>
      <c r="F383" s="81">
        <v>0</v>
      </c>
      <c r="G383" s="82">
        <v>0</v>
      </c>
      <c r="H383" s="268">
        <v>0</v>
      </c>
      <c r="I383" s="242">
        <v>0</v>
      </c>
      <c r="J383" s="268">
        <v>0</v>
      </c>
      <c r="K383" s="350">
        <v>0</v>
      </c>
      <c r="L383" s="212">
        <v>0</v>
      </c>
      <c r="M383" s="235">
        <v>0</v>
      </c>
      <c r="N383" s="320">
        <f t="shared" si="44"/>
        <v>0</v>
      </c>
      <c r="O383" s="321">
        <f t="shared" si="44"/>
        <v>0</v>
      </c>
      <c r="P383" s="322">
        <f t="shared" si="44"/>
        <v>0</v>
      </c>
    </row>
    <row r="384" spans="1:21">
      <c r="A384" s="42" t="s">
        <v>268</v>
      </c>
      <c r="B384" s="241">
        <v>0</v>
      </c>
      <c r="C384" s="242">
        <v>0</v>
      </c>
      <c r="D384" s="243">
        <v>0</v>
      </c>
      <c r="E384" s="80">
        <v>0</v>
      </c>
      <c r="F384" s="81">
        <v>0</v>
      </c>
      <c r="G384" s="82">
        <v>0</v>
      </c>
      <c r="H384" s="268">
        <v>0</v>
      </c>
      <c r="I384" s="242">
        <v>0</v>
      </c>
      <c r="J384" s="268">
        <v>0</v>
      </c>
      <c r="K384" s="350">
        <v>35.271141938704432</v>
      </c>
      <c r="L384" s="212">
        <v>0</v>
      </c>
      <c r="M384" s="235">
        <v>0</v>
      </c>
      <c r="N384" s="320">
        <f t="shared" si="44"/>
        <v>35.271141938704432</v>
      </c>
      <c r="O384" s="321">
        <f t="shared" si="44"/>
        <v>0</v>
      </c>
      <c r="P384" s="322">
        <f t="shared" si="44"/>
        <v>0</v>
      </c>
    </row>
    <row r="385" spans="1:21">
      <c r="A385" s="50" t="s">
        <v>107</v>
      </c>
      <c r="B385" s="241">
        <v>238.90898267681766</v>
      </c>
      <c r="C385" s="242">
        <v>14.96745855755907</v>
      </c>
      <c r="D385" s="243">
        <v>0</v>
      </c>
      <c r="E385" s="80">
        <v>768.658537877669</v>
      </c>
      <c r="F385" s="81">
        <v>27.726160825853398</v>
      </c>
      <c r="G385" s="82">
        <v>0</v>
      </c>
      <c r="H385" s="268">
        <v>189.5750413342858</v>
      </c>
      <c r="I385" s="242">
        <v>4.9386761804069446</v>
      </c>
      <c r="J385" s="268">
        <v>0</v>
      </c>
      <c r="K385" s="350">
        <v>156.92839586344894</v>
      </c>
      <c r="L385" s="212">
        <v>29.253362440818837</v>
      </c>
      <c r="M385" s="235">
        <v>0</v>
      </c>
      <c r="N385" s="320">
        <f t="shared" si="44"/>
        <v>1354.0709577522214</v>
      </c>
      <c r="O385" s="321">
        <f t="shared" si="44"/>
        <v>76.885658004638245</v>
      </c>
      <c r="P385" s="322">
        <f t="shared" si="44"/>
        <v>0</v>
      </c>
    </row>
    <row r="386" spans="1:21">
      <c r="A386" s="50" t="s">
        <v>348</v>
      </c>
      <c r="B386" s="241">
        <v>0</v>
      </c>
      <c r="C386" s="242">
        <v>0</v>
      </c>
      <c r="D386" s="243">
        <v>0</v>
      </c>
      <c r="E386" s="80">
        <v>0</v>
      </c>
      <c r="F386" s="81">
        <v>0</v>
      </c>
      <c r="G386" s="82">
        <v>0</v>
      </c>
      <c r="H386" s="268">
        <v>0</v>
      </c>
      <c r="I386" s="242">
        <v>0</v>
      </c>
      <c r="J386" s="268">
        <v>0</v>
      </c>
      <c r="K386" s="350">
        <v>0</v>
      </c>
      <c r="L386" s="212">
        <v>0</v>
      </c>
      <c r="M386" s="235">
        <v>0</v>
      </c>
      <c r="N386" s="320">
        <f t="shared" si="44"/>
        <v>0</v>
      </c>
      <c r="O386" s="321">
        <f t="shared" si="44"/>
        <v>0</v>
      </c>
      <c r="P386" s="322">
        <f t="shared" si="44"/>
        <v>0</v>
      </c>
    </row>
    <row r="387" spans="1:21" ht="13" thickBot="1">
      <c r="A387" s="50" t="s">
        <v>269</v>
      </c>
      <c r="B387" s="241">
        <v>273.62150073203389</v>
      </c>
      <c r="C387" s="242">
        <v>18.189606378666969</v>
      </c>
      <c r="D387" s="243">
        <v>0</v>
      </c>
      <c r="E387" s="80">
        <v>527.03143463369986</v>
      </c>
      <c r="F387" s="81">
        <v>40.969374844936951</v>
      </c>
      <c r="G387" s="82">
        <v>0</v>
      </c>
      <c r="H387" s="268">
        <v>272.05061525469074</v>
      </c>
      <c r="I387" s="242">
        <v>63.602214399388302</v>
      </c>
      <c r="J387" s="268">
        <v>0</v>
      </c>
      <c r="K387" s="354">
        <v>345.26686740049593</v>
      </c>
      <c r="L387" s="355">
        <v>131.7531164233061</v>
      </c>
      <c r="M387" s="356">
        <v>0</v>
      </c>
      <c r="N387" s="320">
        <f t="shared" si="44"/>
        <v>1417.9704180209205</v>
      </c>
      <c r="O387" s="321">
        <f t="shared" si="44"/>
        <v>254.5143120462983</v>
      </c>
      <c r="P387" s="322">
        <f t="shared" si="44"/>
        <v>0</v>
      </c>
    </row>
    <row r="388" spans="1:21" ht="13" thickBot="1">
      <c r="A388" s="55" t="s">
        <v>323</v>
      </c>
      <c r="B388" s="32">
        <f t="shared" ref="B388:P388" si="45">SUM(B381:B387)</f>
        <v>512.53048340885152</v>
      </c>
      <c r="C388" s="28">
        <f t="shared" si="45"/>
        <v>33.157064936226035</v>
      </c>
      <c r="D388" s="69">
        <f t="shared" si="45"/>
        <v>0</v>
      </c>
      <c r="E388" s="32">
        <f t="shared" si="45"/>
        <v>1295.689972511369</v>
      </c>
      <c r="F388" s="28">
        <f t="shared" si="45"/>
        <v>68.695535670790349</v>
      </c>
      <c r="G388" s="69">
        <f t="shared" si="45"/>
        <v>0</v>
      </c>
      <c r="H388" s="32">
        <f t="shared" si="45"/>
        <v>461.62565658897654</v>
      </c>
      <c r="I388" s="28">
        <f t="shared" si="45"/>
        <v>68.540890579795246</v>
      </c>
      <c r="J388" s="73">
        <f t="shared" si="45"/>
        <v>0</v>
      </c>
      <c r="K388" s="32">
        <f t="shared" si="45"/>
        <v>537.4664052026493</v>
      </c>
      <c r="L388" s="28">
        <f t="shared" si="45"/>
        <v>161.00647886412494</v>
      </c>
      <c r="M388" s="73">
        <f t="shared" si="45"/>
        <v>0</v>
      </c>
      <c r="N388" s="32">
        <f t="shared" si="45"/>
        <v>2807.3125177118463</v>
      </c>
      <c r="O388" s="28">
        <f t="shared" si="45"/>
        <v>331.39997005093653</v>
      </c>
      <c r="P388" s="69">
        <f t="shared" si="45"/>
        <v>0</v>
      </c>
    </row>
    <row r="389" spans="1:21" ht="13" thickBot="1">
      <c r="A389" s="43"/>
      <c r="B389" s="218"/>
      <c r="C389" s="222"/>
      <c r="D389" s="240"/>
      <c r="E389" s="31"/>
      <c r="F389" s="27"/>
      <c r="G389" s="76"/>
      <c r="H389" s="221"/>
      <c r="I389" s="222"/>
      <c r="J389" s="221"/>
      <c r="K389" s="343"/>
      <c r="L389" s="344"/>
      <c r="M389" s="345"/>
      <c r="N389" s="317"/>
      <c r="O389" s="323"/>
      <c r="P389" s="324"/>
    </row>
    <row r="390" spans="1:21" ht="13" thickBot="1">
      <c r="A390" s="44" t="s">
        <v>270</v>
      </c>
      <c r="B390" s="223"/>
      <c r="C390" s="224"/>
      <c r="D390" s="225"/>
      <c r="E390" s="30"/>
      <c r="F390" s="25"/>
      <c r="G390" s="75"/>
      <c r="H390" s="226"/>
      <c r="I390" s="224"/>
      <c r="J390" s="226"/>
      <c r="K390" s="346"/>
      <c r="L390" s="233"/>
      <c r="M390" s="234"/>
      <c r="N390" s="320"/>
      <c r="O390" s="321"/>
      <c r="P390" s="322"/>
    </row>
    <row r="391" spans="1:21">
      <c r="A391" s="41" t="s">
        <v>271</v>
      </c>
      <c r="B391" s="223">
        <v>0</v>
      </c>
      <c r="C391" s="224">
        <v>0</v>
      </c>
      <c r="D391" s="225">
        <v>0</v>
      </c>
      <c r="E391" s="30">
        <v>0</v>
      </c>
      <c r="F391" s="25">
        <v>0</v>
      </c>
      <c r="G391" s="75">
        <v>0</v>
      </c>
      <c r="H391" s="226">
        <v>0</v>
      </c>
      <c r="I391" s="224">
        <v>0</v>
      </c>
      <c r="J391" s="226">
        <v>0</v>
      </c>
      <c r="K391" s="346">
        <v>0</v>
      </c>
      <c r="L391" s="233">
        <v>0</v>
      </c>
      <c r="M391" s="234">
        <v>0</v>
      </c>
      <c r="N391" s="320">
        <f t="shared" ref="N391:P393" si="46">+B391+E391+H391+K391</f>
        <v>0</v>
      </c>
      <c r="O391" s="321">
        <f t="shared" si="46"/>
        <v>0</v>
      </c>
      <c r="P391" s="322">
        <f t="shared" si="46"/>
        <v>0</v>
      </c>
    </row>
    <row r="392" spans="1:21">
      <c r="A392" s="43" t="s">
        <v>272</v>
      </c>
      <c r="B392" s="223">
        <v>0</v>
      </c>
      <c r="C392" s="224">
        <v>0</v>
      </c>
      <c r="D392" s="225">
        <v>0</v>
      </c>
      <c r="E392" s="30">
        <v>0</v>
      </c>
      <c r="F392" s="25">
        <v>0</v>
      </c>
      <c r="G392" s="75">
        <v>0</v>
      </c>
      <c r="H392" s="226">
        <v>0</v>
      </c>
      <c r="I392" s="224">
        <v>0</v>
      </c>
      <c r="J392" s="226">
        <v>0</v>
      </c>
      <c r="K392" s="346">
        <v>0</v>
      </c>
      <c r="L392" s="233">
        <v>0</v>
      </c>
      <c r="M392" s="234">
        <v>0</v>
      </c>
      <c r="N392" s="320">
        <f t="shared" si="46"/>
        <v>0</v>
      </c>
      <c r="O392" s="321">
        <f t="shared" si="46"/>
        <v>0</v>
      </c>
      <c r="P392" s="322">
        <f t="shared" si="46"/>
        <v>0</v>
      </c>
    </row>
    <row r="393" spans="1:21" s="9" customFormat="1" ht="13" thickBot="1">
      <c r="A393" s="50" t="s">
        <v>273</v>
      </c>
      <c r="B393" s="223">
        <v>0</v>
      </c>
      <c r="C393" s="224">
        <v>0</v>
      </c>
      <c r="D393" s="225">
        <v>0</v>
      </c>
      <c r="E393" s="30">
        <v>0</v>
      </c>
      <c r="F393" s="25">
        <v>0</v>
      </c>
      <c r="G393" s="75">
        <v>0</v>
      </c>
      <c r="H393" s="226">
        <v>0</v>
      </c>
      <c r="I393" s="224">
        <v>0</v>
      </c>
      <c r="J393" s="226">
        <v>0</v>
      </c>
      <c r="K393" s="347">
        <v>0</v>
      </c>
      <c r="L393" s="348">
        <v>0</v>
      </c>
      <c r="M393" s="349">
        <v>0</v>
      </c>
      <c r="N393" s="320">
        <f t="shared" si="46"/>
        <v>0</v>
      </c>
      <c r="O393" s="321">
        <f t="shared" si="46"/>
        <v>0</v>
      </c>
      <c r="P393" s="322">
        <f t="shared" si="46"/>
        <v>0</v>
      </c>
      <c r="Q393"/>
      <c r="R393"/>
      <c r="S393"/>
      <c r="T393"/>
      <c r="U393"/>
    </row>
    <row r="394" spans="1:21" ht="13" thickBot="1">
      <c r="A394" s="55" t="s">
        <v>323</v>
      </c>
      <c r="B394" s="32">
        <f t="shared" ref="B394:P394" si="47">SUM(B391:B393)</f>
        <v>0</v>
      </c>
      <c r="C394" s="28">
        <f t="shared" si="47"/>
        <v>0</v>
      </c>
      <c r="D394" s="69">
        <f t="shared" si="47"/>
        <v>0</v>
      </c>
      <c r="E394" s="32">
        <f t="shared" si="47"/>
        <v>0</v>
      </c>
      <c r="F394" s="28">
        <f t="shared" si="47"/>
        <v>0</v>
      </c>
      <c r="G394" s="69">
        <f t="shared" si="47"/>
        <v>0</v>
      </c>
      <c r="H394" s="32">
        <f t="shared" si="47"/>
        <v>0</v>
      </c>
      <c r="I394" s="28">
        <f t="shared" si="47"/>
        <v>0</v>
      </c>
      <c r="J394" s="73">
        <f t="shared" si="47"/>
        <v>0</v>
      </c>
      <c r="K394" s="32">
        <f t="shared" si="47"/>
        <v>0</v>
      </c>
      <c r="L394" s="28">
        <f t="shared" si="47"/>
        <v>0</v>
      </c>
      <c r="M394" s="73">
        <f t="shared" si="47"/>
        <v>0</v>
      </c>
      <c r="N394" s="32">
        <f t="shared" si="47"/>
        <v>0</v>
      </c>
      <c r="O394" s="28">
        <f t="shared" si="47"/>
        <v>0</v>
      </c>
      <c r="P394" s="69">
        <f t="shared" si="47"/>
        <v>0</v>
      </c>
    </row>
    <row r="395" spans="1:21" ht="13" thickBot="1">
      <c r="A395" s="43"/>
      <c r="B395" s="218"/>
      <c r="C395" s="222"/>
      <c r="D395" s="240"/>
      <c r="E395" s="31"/>
      <c r="F395" s="27"/>
      <c r="G395" s="76"/>
      <c r="H395" s="221"/>
      <c r="I395" s="222"/>
      <c r="J395" s="221"/>
      <c r="K395" s="343"/>
      <c r="L395" s="344"/>
      <c r="M395" s="345"/>
      <c r="N395" s="317"/>
      <c r="O395" s="323"/>
      <c r="P395" s="324"/>
    </row>
    <row r="396" spans="1:21" ht="13" thickBot="1">
      <c r="A396" s="44" t="s">
        <v>274</v>
      </c>
      <c r="B396" s="223"/>
      <c r="C396" s="224"/>
      <c r="D396" s="225"/>
      <c r="E396" s="30"/>
      <c r="F396" s="25"/>
      <c r="G396" s="75"/>
      <c r="H396" s="226"/>
      <c r="I396" s="224"/>
      <c r="J396" s="226"/>
      <c r="K396" s="346"/>
      <c r="L396" s="233"/>
      <c r="M396" s="234"/>
      <c r="N396" s="320"/>
      <c r="O396" s="321"/>
      <c r="P396" s="322"/>
    </row>
    <row r="397" spans="1:21">
      <c r="A397" s="51" t="s">
        <v>275</v>
      </c>
      <c r="B397" s="241">
        <v>0</v>
      </c>
      <c r="C397" s="242">
        <v>0</v>
      </c>
      <c r="D397" s="243">
        <v>0</v>
      </c>
      <c r="E397" s="80">
        <v>0</v>
      </c>
      <c r="F397" s="81">
        <v>0</v>
      </c>
      <c r="G397" s="82">
        <v>0</v>
      </c>
      <c r="H397" s="268">
        <v>0</v>
      </c>
      <c r="I397" s="242">
        <v>0</v>
      </c>
      <c r="J397" s="268">
        <v>0</v>
      </c>
      <c r="K397" s="350">
        <v>0</v>
      </c>
      <c r="L397" s="212">
        <v>0</v>
      </c>
      <c r="M397" s="235">
        <v>0</v>
      </c>
      <c r="N397" s="320">
        <f t="shared" ref="N397:P415" si="48">+B397+E397+H397+K397</f>
        <v>0</v>
      </c>
      <c r="O397" s="321">
        <f t="shared" si="48"/>
        <v>0</v>
      </c>
      <c r="P397" s="322">
        <f t="shared" si="48"/>
        <v>0</v>
      </c>
    </row>
    <row r="398" spans="1:21" s="9" customFormat="1">
      <c r="A398" s="42" t="s">
        <v>276</v>
      </c>
      <c r="B398" s="241">
        <v>0</v>
      </c>
      <c r="C398" s="242">
        <v>0</v>
      </c>
      <c r="D398" s="243">
        <v>0</v>
      </c>
      <c r="E398" s="80">
        <v>0</v>
      </c>
      <c r="F398" s="81">
        <v>0</v>
      </c>
      <c r="G398" s="82">
        <v>0</v>
      </c>
      <c r="H398" s="268">
        <v>70.865607718812953</v>
      </c>
      <c r="I398" s="242">
        <v>0</v>
      </c>
      <c r="J398" s="268">
        <v>0</v>
      </c>
      <c r="K398" s="350">
        <v>0</v>
      </c>
      <c r="L398" s="212">
        <v>0</v>
      </c>
      <c r="M398" s="235">
        <v>0</v>
      </c>
      <c r="N398" s="320">
        <f t="shared" si="48"/>
        <v>70.865607718812953</v>
      </c>
      <c r="O398" s="321">
        <f t="shared" si="48"/>
        <v>0</v>
      </c>
      <c r="P398" s="322">
        <f t="shared" si="48"/>
        <v>0</v>
      </c>
      <c r="Q398"/>
      <c r="R398"/>
      <c r="S398"/>
      <c r="T398"/>
      <c r="U398"/>
    </row>
    <row r="399" spans="1:21">
      <c r="A399" s="42" t="s">
        <v>277</v>
      </c>
      <c r="B399" s="241">
        <v>0</v>
      </c>
      <c r="C399" s="242">
        <v>0</v>
      </c>
      <c r="D399" s="243">
        <v>0</v>
      </c>
      <c r="E399" s="80">
        <v>37.655182122962543</v>
      </c>
      <c r="F399" s="81">
        <v>0</v>
      </c>
      <c r="G399" s="82">
        <v>0</v>
      </c>
      <c r="H399" s="268">
        <v>20.548964435584473</v>
      </c>
      <c r="I399" s="242">
        <v>0</v>
      </c>
      <c r="J399" s="268">
        <v>0</v>
      </c>
      <c r="K399" s="350">
        <v>0</v>
      </c>
      <c r="L399" s="212">
        <v>0</v>
      </c>
      <c r="M399" s="235">
        <v>0</v>
      </c>
      <c r="N399" s="320">
        <f t="shared" si="48"/>
        <v>58.204146558547016</v>
      </c>
      <c r="O399" s="321">
        <f t="shared" si="48"/>
        <v>0</v>
      </c>
      <c r="P399" s="322">
        <f t="shared" si="48"/>
        <v>0</v>
      </c>
    </row>
    <row r="400" spans="1:21">
      <c r="A400" s="42" t="s">
        <v>312</v>
      </c>
      <c r="B400" s="241">
        <v>0</v>
      </c>
      <c r="C400" s="242">
        <v>0</v>
      </c>
      <c r="D400" s="243">
        <v>0</v>
      </c>
      <c r="E400" s="80">
        <v>0</v>
      </c>
      <c r="F400" s="81">
        <v>0</v>
      </c>
      <c r="G400" s="82">
        <v>0</v>
      </c>
      <c r="H400" s="268">
        <v>0</v>
      </c>
      <c r="I400" s="242">
        <v>0</v>
      </c>
      <c r="J400" s="268">
        <v>0</v>
      </c>
      <c r="K400" s="350">
        <v>0</v>
      </c>
      <c r="L400" s="212">
        <v>0</v>
      </c>
      <c r="M400" s="235">
        <v>0</v>
      </c>
      <c r="N400" s="320">
        <f t="shared" si="48"/>
        <v>0</v>
      </c>
      <c r="O400" s="321">
        <f t="shared" si="48"/>
        <v>0</v>
      </c>
      <c r="P400" s="322">
        <f t="shared" si="48"/>
        <v>0</v>
      </c>
    </row>
    <row r="401" spans="1:21">
      <c r="A401" s="42" t="s">
        <v>278</v>
      </c>
      <c r="B401" s="241">
        <v>0</v>
      </c>
      <c r="C401" s="242">
        <v>0</v>
      </c>
      <c r="D401" s="243">
        <v>0</v>
      </c>
      <c r="E401" s="80">
        <v>122.22366729111135</v>
      </c>
      <c r="F401" s="81">
        <v>0</v>
      </c>
      <c r="G401" s="82">
        <v>0</v>
      </c>
      <c r="H401" s="268">
        <v>161.55970604868199</v>
      </c>
      <c r="I401" s="242">
        <v>0</v>
      </c>
      <c r="J401" s="268">
        <v>0</v>
      </c>
      <c r="K401" s="350">
        <v>0</v>
      </c>
      <c r="L401" s="212">
        <v>0</v>
      </c>
      <c r="M401" s="235">
        <v>0</v>
      </c>
      <c r="N401" s="320">
        <f t="shared" si="48"/>
        <v>283.78337333979334</v>
      </c>
      <c r="O401" s="321">
        <f t="shared" si="48"/>
        <v>0</v>
      </c>
      <c r="P401" s="322">
        <f t="shared" si="48"/>
        <v>0</v>
      </c>
    </row>
    <row r="402" spans="1:21">
      <c r="A402" s="42" t="s">
        <v>279</v>
      </c>
      <c r="B402" s="241">
        <v>0</v>
      </c>
      <c r="C402" s="242">
        <v>0</v>
      </c>
      <c r="D402" s="243">
        <v>0</v>
      </c>
      <c r="E402" s="80">
        <v>0</v>
      </c>
      <c r="F402" s="81">
        <v>0</v>
      </c>
      <c r="G402" s="82">
        <v>0</v>
      </c>
      <c r="H402" s="268">
        <v>0</v>
      </c>
      <c r="I402" s="242">
        <v>0</v>
      </c>
      <c r="J402" s="268">
        <v>0</v>
      </c>
      <c r="K402" s="350">
        <v>0</v>
      </c>
      <c r="L402" s="212">
        <v>0</v>
      </c>
      <c r="M402" s="235">
        <v>0</v>
      </c>
      <c r="N402" s="320">
        <f t="shared" si="48"/>
        <v>0</v>
      </c>
      <c r="O402" s="321">
        <f t="shared" si="48"/>
        <v>0</v>
      </c>
      <c r="P402" s="322">
        <f t="shared" si="48"/>
        <v>0</v>
      </c>
    </row>
    <row r="403" spans="1:21" s="9" customFormat="1">
      <c r="A403" s="47" t="s">
        <v>280</v>
      </c>
      <c r="B403" s="241">
        <v>0</v>
      </c>
      <c r="C403" s="242">
        <v>0</v>
      </c>
      <c r="D403" s="243">
        <v>0</v>
      </c>
      <c r="E403" s="80">
        <v>0</v>
      </c>
      <c r="F403" s="81">
        <v>0</v>
      </c>
      <c r="G403" s="82">
        <v>0</v>
      </c>
      <c r="H403" s="268">
        <v>224.33934668205387</v>
      </c>
      <c r="I403" s="242">
        <v>0</v>
      </c>
      <c r="J403" s="268">
        <v>0</v>
      </c>
      <c r="K403" s="350">
        <v>257.63815855867176</v>
      </c>
      <c r="L403" s="212">
        <v>0</v>
      </c>
      <c r="M403" s="235">
        <v>0</v>
      </c>
      <c r="N403" s="320">
        <f t="shared" si="48"/>
        <v>481.97750524072563</v>
      </c>
      <c r="O403" s="321">
        <f t="shared" si="48"/>
        <v>0</v>
      </c>
      <c r="P403" s="322">
        <f t="shared" si="48"/>
        <v>0</v>
      </c>
      <c r="Q403"/>
      <c r="R403"/>
      <c r="S403"/>
      <c r="T403"/>
      <c r="U403"/>
    </row>
    <row r="404" spans="1:21" s="9" customFormat="1">
      <c r="A404" s="47" t="s">
        <v>281</v>
      </c>
      <c r="B404" s="241">
        <v>0</v>
      </c>
      <c r="C404" s="242">
        <v>0</v>
      </c>
      <c r="D404" s="243">
        <v>0</v>
      </c>
      <c r="E404" s="80">
        <v>0</v>
      </c>
      <c r="F404" s="81">
        <v>0</v>
      </c>
      <c r="G404" s="82">
        <v>0</v>
      </c>
      <c r="H404" s="268">
        <v>0</v>
      </c>
      <c r="I404" s="242">
        <v>0</v>
      </c>
      <c r="J404" s="268">
        <v>0</v>
      </c>
      <c r="K404" s="350">
        <v>0</v>
      </c>
      <c r="L404" s="212">
        <v>0</v>
      </c>
      <c r="M404" s="235">
        <v>0</v>
      </c>
      <c r="N404" s="320">
        <f t="shared" si="48"/>
        <v>0</v>
      </c>
      <c r="O404" s="321">
        <f t="shared" si="48"/>
        <v>0</v>
      </c>
      <c r="P404" s="322">
        <f t="shared" si="48"/>
        <v>0</v>
      </c>
      <c r="Q404"/>
      <c r="R404"/>
      <c r="S404"/>
      <c r="T404"/>
      <c r="U404"/>
    </row>
    <row r="405" spans="1:21">
      <c r="A405" s="42" t="s">
        <v>282</v>
      </c>
      <c r="B405" s="241">
        <v>0</v>
      </c>
      <c r="C405" s="242">
        <v>0</v>
      </c>
      <c r="D405" s="243">
        <v>0</v>
      </c>
      <c r="E405" s="80">
        <v>0</v>
      </c>
      <c r="F405" s="81">
        <v>0</v>
      </c>
      <c r="G405" s="82">
        <v>0</v>
      </c>
      <c r="H405" s="268">
        <v>0</v>
      </c>
      <c r="I405" s="242">
        <v>0</v>
      </c>
      <c r="J405" s="268">
        <v>0</v>
      </c>
      <c r="K405" s="350">
        <v>0</v>
      </c>
      <c r="L405" s="212">
        <v>0</v>
      </c>
      <c r="M405" s="235">
        <v>0</v>
      </c>
      <c r="N405" s="320">
        <f t="shared" si="48"/>
        <v>0</v>
      </c>
      <c r="O405" s="321">
        <f t="shared" si="48"/>
        <v>0</v>
      </c>
      <c r="P405" s="322">
        <f t="shared" si="48"/>
        <v>0</v>
      </c>
    </row>
    <row r="406" spans="1:21">
      <c r="A406" s="42" t="s">
        <v>283</v>
      </c>
      <c r="B406" s="241">
        <v>358.83801903457947</v>
      </c>
      <c r="C406" s="242">
        <v>22.360522731015074</v>
      </c>
      <c r="D406" s="243">
        <v>0</v>
      </c>
      <c r="E406" s="80">
        <v>3606.4048666096396</v>
      </c>
      <c r="F406" s="81">
        <v>0</v>
      </c>
      <c r="G406" s="82">
        <v>0</v>
      </c>
      <c r="H406" s="268">
        <v>998.94853876914499</v>
      </c>
      <c r="I406" s="242">
        <v>0</v>
      </c>
      <c r="J406" s="268">
        <v>0</v>
      </c>
      <c r="K406" s="350">
        <v>922.89318601192531</v>
      </c>
      <c r="L406" s="212">
        <v>17.691269806853235</v>
      </c>
      <c r="M406" s="235">
        <v>0</v>
      </c>
      <c r="N406" s="320">
        <f t="shared" si="48"/>
        <v>5887.0846104252896</v>
      </c>
      <c r="O406" s="321">
        <f t="shared" si="48"/>
        <v>40.051792537868309</v>
      </c>
      <c r="P406" s="322">
        <f t="shared" si="48"/>
        <v>0</v>
      </c>
    </row>
    <row r="407" spans="1:21" s="9" customFormat="1">
      <c r="A407" s="42" t="s">
        <v>284</v>
      </c>
      <c r="B407" s="241">
        <v>0</v>
      </c>
      <c r="C407" s="242">
        <v>0</v>
      </c>
      <c r="D407" s="243">
        <v>0</v>
      </c>
      <c r="E407" s="80">
        <v>10.559117032518049</v>
      </c>
      <c r="F407" s="81">
        <v>0</v>
      </c>
      <c r="G407" s="82">
        <v>0</v>
      </c>
      <c r="H407" s="268">
        <v>6.4621726872595708</v>
      </c>
      <c r="I407" s="242">
        <v>0</v>
      </c>
      <c r="J407" s="268">
        <v>0</v>
      </c>
      <c r="K407" s="350">
        <v>0</v>
      </c>
      <c r="L407" s="212">
        <v>0</v>
      </c>
      <c r="M407" s="235">
        <v>0</v>
      </c>
      <c r="N407" s="320">
        <f t="shared" si="48"/>
        <v>17.02128971977762</v>
      </c>
      <c r="O407" s="321">
        <f t="shared" si="48"/>
        <v>0</v>
      </c>
      <c r="P407" s="322">
        <f t="shared" si="48"/>
        <v>0</v>
      </c>
      <c r="Q407"/>
      <c r="R407"/>
      <c r="S407"/>
      <c r="T407"/>
      <c r="U407"/>
    </row>
    <row r="408" spans="1:21">
      <c r="A408" s="42" t="s">
        <v>285</v>
      </c>
      <c r="B408" s="241">
        <v>0</v>
      </c>
      <c r="C408" s="242">
        <v>0</v>
      </c>
      <c r="D408" s="243">
        <v>0</v>
      </c>
      <c r="E408" s="80">
        <v>0</v>
      </c>
      <c r="F408" s="81">
        <v>0</v>
      </c>
      <c r="G408" s="82">
        <v>0</v>
      </c>
      <c r="H408" s="268">
        <v>0</v>
      </c>
      <c r="I408" s="242">
        <v>0</v>
      </c>
      <c r="J408" s="268">
        <v>0</v>
      </c>
      <c r="K408" s="350">
        <v>0</v>
      </c>
      <c r="L408" s="212">
        <v>0</v>
      </c>
      <c r="M408" s="235">
        <v>0</v>
      </c>
      <c r="N408" s="320">
        <f t="shared" si="48"/>
        <v>0</v>
      </c>
      <c r="O408" s="321">
        <f t="shared" si="48"/>
        <v>0</v>
      </c>
      <c r="P408" s="322">
        <f t="shared" si="48"/>
        <v>0</v>
      </c>
    </row>
    <row r="409" spans="1:21">
      <c r="A409" s="42" t="s">
        <v>286</v>
      </c>
      <c r="B409" s="241">
        <v>0</v>
      </c>
      <c r="C409" s="242">
        <v>0</v>
      </c>
      <c r="D409" s="243">
        <v>0</v>
      </c>
      <c r="E409" s="80">
        <v>0</v>
      </c>
      <c r="F409" s="81">
        <v>0</v>
      </c>
      <c r="G409" s="82">
        <v>0</v>
      </c>
      <c r="H409" s="268">
        <v>0</v>
      </c>
      <c r="I409" s="242">
        <v>0</v>
      </c>
      <c r="J409" s="268">
        <v>0</v>
      </c>
      <c r="K409" s="350">
        <v>0</v>
      </c>
      <c r="L409" s="212">
        <v>0</v>
      </c>
      <c r="M409" s="235">
        <v>0</v>
      </c>
      <c r="N409" s="320">
        <f t="shared" si="48"/>
        <v>0</v>
      </c>
      <c r="O409" s="321">
        <f t="shared" si="48"/>
        <v>0</v>
      </c>
      <c r="P409" s="322">
        <f t="shared" si="48"/>
        <v>0</v>
      </c>
    </row>
    <row r="410" spans="1:21">
      <c r="A410" s="42" t="s">
        <v>287</v>
      </c>
      <c r="B410" s="241">
        <v>0</v>
      </c>
      <c r="C410" s="242">
        <v>0</v>
      </c>
      <c r="D410" s="243">
        <v>0</v>
      </c>
      <c r="E410" s="80">
        <v>0</v>
      </c>
      <c r="F410" s="81">
        <v>0</v>
      </c>
      <c r="G410" s="82">
        <v>0</v>
      </c>
      <c r="H410" s="268">
        <v>0</v>
      </c>
      <c r="I410" s="242">
        <v>0</v>
      </c>
      <c r="J410" s="268">
        <v>0</v>
      </c>
      <c r="K410" s="350">
        <v>0</v>
      </c>
      <c r="L410" s="212">
        <v>0</v>
      </c>
      <c r="M410" s="235">
        <v>0</v>
      </c>
      <c r="N410" s="320">
        <f t="shared" si="48"/>
        <v>0</v>
      </c>
      <c r="O410" s="321">
        <f t="shared" si="48"/>
        <v>0</v>
      </c>
      <c r="P410" s="322">
        <f t="shared" si="48"/>
        <v>0</v>
      </c>
    </row>
    <row r="411" spans="1:21">
      <c r="A411" s="42" t="s">
        <v>288</v>
      </c>
      <c r="B411" s="241">
        <v>0</v>
      </c>
      <c r="C411" s="242">
        <v>0</v>
      </c>
      <c r="D411" s="243">
        <v>0</v>
      </c>
      <c r="E411" s="80">
        <v>0</v>
      </c>
      <c r="F411" s="81">
        <v>0</v>
      </c>
      <c r="G411" s="82">
        <v>0</v>
      </c>
      <c r="H411" s="268">
        <v>0</v>
      </c>
      <c r="I411" s="242">
        <v>0</v>
      </c>
      <c r="J411" s="268">
        <v>0</v>
      </c>
      <c r="K411" s="350">
        <v>0</v>
      </c>
      <c r="L411" s="212">
        <v>0</v>
      </c>
      <c r="M411" s="235">
        <v>0</v>
      </c>
      <c r="N411" s="320">
        <f t="shared" si="48"/>
        <v>0</v>
      </c>
      <c r="O411" s="321">
        <f t="shared" si="48"/>
        <v>0</v>
      </c>
      <c r="P411" s="322">
        <f t="shared" si="48"/>
        <v>0</v>
      </c>
    </row>
    <row r="412" spans="1:21">
      <c r="A412" s="42" t="s">
        <v>114</v>
      </c>
      <c r="B412" s="241">
        <v>0</v>
      </c>
      <c r="C412" s="242">
        <v>0</v>
      </c>
      <c r="D412" s="243">
        <v>0</v>
      </c>
      <c r="E412" s="80">
        <v>0</v>
      </c>
      <c r="F412" s="81">
        <v>0</v>
      </c>
      <c r="G412" s="82">
        <v>0</v>
      </c>
      <c r="H412" s="268">
        <v>0</v>
      </c>
      <c r="I412" s="242">
        <v>0</v>
      </c>
      <c r="J412" s="268">
        <v>0</v>
      </c>
      <c r="K412" s="350">
        <v>0</v>
      </c>
      <c r="L412" s="212">
        <v>0</v>
      </c>
      <c r="M412" s="235">
        <v>0</v>
      </c>
      <c r="N412" s="320">
        <f t="shared" si="48"/>
        <v>0</v>
      </c>
      <c r="O412" s="321">
        <f t="shared" si="48"/>
        <v>0</v>
      </c>
      <c r="P412" s="322">
        <f t="shared" si="48"/>
        <v>0</v>
      </c>
    </row>
    <row r="413" spans="1:21">
      <c r="A413" s="50" t="s">
        <v>289</v>
      </c>
      <c r="B413" s="241">
        <v>151.37021594962013</v>
      </c>
      <c r="C413" s="242">
        <v>56.448351780402888</v>
      </c>
      <c r="D413" s="243">
        <v>0</v>
      </c>
      <c r="E413" s="80">
        <v>387.33097516609462</v>
      </c>
      <c r="F413" s="81">
        <v>355.09502911905975</v>
      </c>
      <c r="G413" s="82">
        <v>0</v>
      </c>
      <c r="H413" s="268">
        <v>361.96660818317264</v>
      </c>
      <c r="I413" s="242">
        <v>241.38973428205298</v>
      </c>
      <c r="J413" s="268">
        <v>0</v>
      </c>
      <c r="K413" s="350">
        <v>315.46023176418657</v>
      </c>
      <c r="L413" s="212">
        <v>164.47453874352723</v>
      </c>
      <c r="M413" s="235">
        <v>0</v>
      </c>
      <c r="N413" s="320">
        <f t="shared" si="48"/>
        <v>1216.1280310630741</v>
      </c>
      <c r="O413" s="321">
        <f t="shared" si="48"/>
        <v>817.40765392504284</v>
      </c>
      <c r="P413" s="322">
        <f t="shared" si="48"/>
        <v>0</v>
      </c>
    </row>
    <row r="414" spans="1:21">
      <c r="A414" s="42" t="s">
        <v>370</v>
      </c>
      <c r="B414" s="241">
        <v>0</v>
      </c>
      <c r="C414" s="242">
        <v>0</v>
      </c>
      <c r="D414" s="243">
        <v>0</v>
      </c>
      <c r="E414" s="80">
        <v>0</v>
      </c>
      <c r="F414" s="81">
        <v>0</v>
      </c>
      <c r="G414" s="82">
        <v>0</v>
      </c>
      <c r="H414" s="268">
        <v>0</v>
      </c>
      <c r="I414" s="242">
        <v>0</v>
      </c>
      <c r="J414" s="268">
        <v>0</v>
      </c>
      <c r="K414" s="350">
        <v>0</v>
      </c>
      <c r="L414" s="212">
        <v>0</v>
      </c>
      <c r="M414" s="235">
        <v>0</v>
      </c>
      <c r="N414" s="320">
        <f t="shared" si="48"/>
        <v>0</v>
      </c>
      <c r="O414" s="321">
        <f t="shared" si="48"/>
        <v>0</v>
      </c>
      <c r="P414" s="322">
        <f t="shared" si="48"/>
        <v>0</v>
      </c>
    </row>
    <row r="415" spans="1:21" ht="13" thickBot="1">
      <c r="A415" s="50" t="s">
        <v>359</v>
      </c>
      <c r="B415" s="241">
        <v>0</v>
      </c>
      <c r="C415" s="242">
        <v>0</v>
      </c>
      <c r="D415" s="243">
        <v>0</v>
      </c>
      <c r="E415" s="80">
        <v>0</v>
      </c>
      <c r="F415" s="81">
        <v>0</v>
      </c>
      <c r="G415" s="82">
        <v>0</v>
      </c>
      <c r="H415" s="268">
        <v>0</v>
      </c>
      <c r="I415" s="242">
        <v>0</v>
      </c>
      <c r="J415" s="268">
        <v>0</v>
      </c>
      <c r="K415" s="354">
        <v>0</v>
      </c>
      <c r="L415" s="355">
        <v>0</v>
      </c>
      <c r="M415" s="356">
        <v>0</v>
      </c>
      <c r="N415" s="320">
        <f t="shared" si="48"/>
        <v>0</v>
      </c>
      <c r="O415" s="321">
        <f t="shared" si="48"/>
        <v>0</v>
      </c>
      <c r="P415" s="322">
        <f t="shared" si="48"/>
        <v>0</v>
      </c>
    </row>
    <row r="416" spans="1:21" ht="13" thickBot="1">
      <c r="A416" s="55" t="s">
        <v>323</v>
      </c>
      <c r="B416" s="32">
        <f t="shared" ref="B416:P416" si="49">SUM(B397:B415)</f>
        <v>510.20823498419963</v>
      </c>
      <c r="C416" s="73">
        <f t="shared" si="49"/>
        <v>78.808874511417969</v>
      </c>
      <c r="D416" s="69">
        <f t="shared" si="49"/>
        <v>0</v>
      </c>
      <c r="E416" s="32">
        <f t="shared" si="49"/>
        <v>4164.1738082223264</v>
      </c>
      <c r="F416" s="73">
        <f t="shared" si="49"/>
        <v>355.09502911905975</v>
      </c>
      <c r="G416" s="69">
        <f t="shared" si="49"/>
        <v>0</v>
      </c>
      <c r="H416" s="32">
        <f t="shared" si="49"/>
        <v>1844.6909445247106</v>
      </c>
      <c r="I416" s="73">
        <f t="shared" si="49"/>
        <v>241.38973428205298</v>
      </c>
      <c r="J416" s="73">
        <f t="shared" si="49"/>
        <v>0</v>
      </c>
      <c r="K416" s="32">
        <f t="shared" si="49"/>
        <v>1495.9915763347835</v>
      </c>
      <c r="L416" s="73">
        <f t="shared" si="49"/>
        <v>182.16580855038046</v>
      </c>
      <c r="M416" s="73">
        <f t="shared" si="49"/>
        <v>0</v>
      </c>
      <c r="N416" s="32">
        <f t="shared" si="49"/>
        <v>8015.0645640660205</v>
      </c>
      <c r="O416" s="73">
        <f t="shared" si="49"/>
        <v>857.45944646291116</v>
      </c>
      <c r="P416" s="69">
        <f t="shared" si="49"/>
        <v>0</v>
      </c>
    </row>
    <row r="417" spans="1:16" ht="13" thickBot="1">
      <c r="A417" s="43"/>
      <c r="B417" s="218"/>
      <c r="C417" s="222"/>
      <c r="D417" s="240"/>
      <c r="E417" s="31"/>
      <c r="F417" s="27"/>
      <c r="G417" s="76"/>
      <c r="H417" s="221"/>
      <c r="I417" s="222"/>
      <c r="J417" s="221"/>
      <c r="K417" s="343"/>
      <c r="L417" s="344"/>
      <c r="M417" s="345"/>
      <c r="N417" s="317"/>
      <c r="O417" s="323"/>
      <c r="P417" s="324"/>
    </row>
    <row r="418" spans="1:16" ht="13" thickBot="1">
      <c r="A418" s="44" t="s">
        <v>290</v>
      </c>
      <c r="B418" s="223"/>
      <c r="C418" s="224"/>
      <c r="D418" s="225"/>
      <c r="E418" s="30"/>
      <c r="F418" s="25"/>
      <c r="G418" s="75"/>
      <c r="H418" s="226"/>
      <c r="I418" s="224"/>
      <c r="J418" s="226"/>
      <c r="K418" s="346"/>
      <c r="L418" s="233"/>
      <c r="M418" s="234"/>
      <c r="N418" s="320"/>
      <c r="O418" s="321"/>
      <c r="P418" s="322"/>
    </row>
    <row r="419" spans="1:16">
      <c r="A419" s="61" t="s">
        <v>53</v>
      </c>
      <c r="B419" s="241">
        <v>0</v>
      </c>
      <c r="C419" s="242">
        <v>0</v>
      </c>
      <c r="D419" s="243">
        <v>0</v>
      </c>
      <c r="E419" s="80">
        <v>0</v>
      </c>
      <c r="F419" s="81">
        <v>0</v>
      </c>
      <c r="G419" s="82">
        <v>0</v>
      </c>
      <c r="H419" s="268">
        <v>0</v>
      </c>
      <c r="I419" s="242">
        <v>0</v>
      </c>
      <c r="J419" s="268">
        <v>0</v>
      </c>
      <c r="K419" s="350">
        <v>0</v>
      </c>
      <c r="L419" s="212">
        <v>0</v>
      </c>
      <c r="M419" s="235">
        <v>0</v>
      </c>
      <c r="N419" s="320">
        <f t="shared" ref="N419:P437" si="50">+B419+E419+H419+K419</f>
        <v>0</v>
      </c>
      <c r="O419" s="321">
        <f t="shared" si="50"/>
        <v>0</v>
      </c>
      <c r="P419" s="322">
        <f t="shared" si="50"/>
        <v>0</v>
      </c>
    </row>
    <row r="420" spans="1:16">
      <c r="A420" s="41" t="s">
        <v>58</v>
      </c>
      <c r="B420" s="241">
        <v>0</v>
      </c>
      <c r="C420" s="242">
        <v>0</v>
      </c>
      <c r="D420" s="243">
        <v>0</v>
      </c>
      <c r="E420" s="80">
        <v>0</v>
      </c>
      <c r="F420" s="81">
        <v>0</v>
      </c>
      <c r="G420" s="82">
        <v>0</v>
      </c>
      <c r="H420" s="268">
        <v>0</v>
      </c>
      <c r="I420" s="242">
        <v>0</v>
      </c>
      <c r="J420" s="268">
        <v>0</v>
      </c>
      <c r="K420" s="350">
        <v>0</v>
      </c>
      <c r="L420" s="212">
        <v>0</v>
      </c>
      <c r="M420" s="235">
        <v>0</v>
      </c>
      <c r="N420" s="320">
        <f t="shared" si="50"/>
        <v>0</v>
      </c>
      <c r="O420" s="321">
        <f t="shared" si="50"/>
        <v>0</v>
      </c>
      <c r="P420" s="322">
        <f t="shared" si="50"/>
        <v>0</v>
      </c>
    </row>
    <row r="421" spans="1:16">
      <c r="A421" s="42" t="s">
        <v>291</v>
      </c>
      <c r="B421" s="241">
        <v>657.69656979312367</v>
      </c>
      <c r="C421" s="242">
        <v>0</v>
      </c>
      <c r="D421" s="243">
        <v>0</v>
      </c>
      <c r="E421" s="80">
        <v>10557.556450565178</v>
      </c>
      <c r="F421" s="81">
        <v>0</v>
      </c>
      <c r="G421" s="82">
        <v>0</v>
      </c>
      <c r="H421" s="268">
        <v>8791.5528469608307</v>
      </c>
      <c r="I421" s="242">
        <v>0</v>
      </c>
      <c r="J421" s="268">
        <v>0</v>
      </c>
      <c r="K421" s="350">
        <v>1845.4889068864481</v>
      </c>
      <c r="L421" s="212">
        <v>0</v>
      </c>
      <c r="M421" s="235">
        <v>0</v>
      </c>
      <c r="N421" s="320">
        <f t="shared" si="50"/>
        <v>21852.29477420558</v>
      </c>
      <c r="O421" s="321">
        <f t="shared" si="50"/>
        <v>0</v>
      </c>
      <c r="P421" s="322">
        <f t="shared" si="50"/>
        <v>0</v>
      </c>
    </row>
    <row r="422" spans="1:16">
      <c r="A422" s="42" t="s">
        <v>292</v>
      </c>
      <c r="B422" s="241">
        <v>0</v>
      </c>
      <c r="C422" s="242">
        <v>0</v>
      </c>
      <c r="D422" s="243">
        <v>0</v>
      </c>
      <c r="E422" s="80">
        <v>0</v>
      </c>
      <c r="F422" s="81">
        <v>0</v>
      </c>
      <c r="G422" s="82">
        <v>0</v>
      </c>
      <c r="H422" s="268">
        <v>0</v>
      </c>
      <c r="I422" s="242">
        <v>0</v>
      </c>
      <c r="J422" s="268">
        <v>0</v>
      </c>
      <c r="K422" s="350">
        <v>0</v>
      </c>
      <c r="L422" s="212">
        <v>0</v>
      </c>
      <c r="M422" s="235">
        <v>0</v>
      </c>
      <c r="N422" s="320">
        <f t="shared" si="50"/>
        <v>0</v>
      </c>
      <c r="O422" s="321">
        <f t="shared" si="50"/>
        <v>0</v>
      </c>
      <c r="P422" s="322">
        <f t="shared" si="50"/>
        <v>0</v>
      </c>
    </row>
    <row r="423" spans="1:16">
      <c r="A423" s="42" t="s">
        <v>293</v>
      </c>
      <c r="B423" s="241">
        <v>0</v>
      </c>
      <c r="C423" s="242">
        <v>0</v>
      </c>
      <c r="D423" s="243">
        <v>0</v>
      </c>
      <c r="E423" s="80">
        <v>0</v>
      </c>
      <c r="F423" s="81">
        <v>0</v>
      </c>
      <c r="G423" s="82">
        <v>0</v>
      </c>
      <c r="H423" s="268">
        <v>0</v>
      </c>
      <c r="I423" s="242">
        <v>0</v>
      </c>
      <c r="J423" s="268">
        <v>0</v>
      </c>
      <c r="K423" s="350">
        <v>0</v>
      </c>
      <c r="L423" s="212">
        <v>0</v>
      </c>
      <c r="M423" s="235">
        <v>0</v>
      </c>
      <c r="N423" s="320">
        <f t="shared" si="50"/>
        <v>0</v>
      </c>
      <c r="O423" s="321">
        <f t="shared" si="50"/>
        <v>0</v>
      </c>
      <c r="P423" s="322">
        <f t="shared" si="50"/>
        <v>0</v>
      </c>
    </row>
    <row r="424" spans="1:16">
      <c r="A424" s="42" t="s">
        <v>313</v>
      </c>
      <c r="B424" s="241">
        <v>0</v>
      </c>
      <c r="C424" s="242">
        <v>0</v>
      </c>
      <c r="D424" s="243">
        <v>0</v>
      </c>
      <c r="E424" s="80">
        <v>0</v>
      </c>
      <c r="F424" s="81">
        <v>0</v>
      </c>
      <c r="G424" s="82">
        <v>0</v>
      </c>
      <c r="H424" s="268">
        <v>0</v>
      </c>
      <c r="I424" s="242">
        <v>0</v>
      </c>
      <c r="J424" s="268">
        <v>0</v>
      </c>
      <c r="K424" s="350">
        <v>0</v>
      </c>
      <c r="L424" s="212">
        <v>0</v>
      </c>
      <c r="M424" s="235">
        <v>0</v>
      </c>
      <c r="N424" s="320">
        <f t="shared" si="50"/>
        <v>0</v>
      </c>
      <c r="O424" s="321">
        <f t="shared" si="50"/>
        <v>0</v>
      </c>
      <c r="P424" s="322">
        <f t="shared" si="50"/>
        <v>0</v>
      </c>
    </row>
    <row r="425" spans="1:16">
      <c r="A425" s="42" t="s">
        <v>294</v>
      </c>
      <c r="B425" s="241">
        <v>0</v>
      </c>
      <c r="C425" s="242">
        <v>0</v>
      </c>
      <c r="D425" s="243">
        <v>0</v>
      </c>
      <c r="E425" s="80">
        <v>0</v>
      </c>
      <c r="F425" s="81">
        <v>0</v>
      </c>
      <c r="G425" s="82">
        <v>0</v>
      </c>
      <c r="H425" s="268">
        <v>0</v>
      </c>
      <c r="I425" s="242">
        <v>0</v>
      </c>
      <c r="J425" s="268">
        <v>0</v>
      </c>
      <c r="K425" s="350">
        <v>0</v>
      </c>
      <c r="L425" s="212">
        <v>0</v>
      </c>
      <c r="M425" s="235">
        <v>0</v>
      </c>
      <c r="N425" s="320">
        <f t="shared" si="50"/>
        <v>0</v>
      </c>
      <c r="O425" s="321">
        <f t="shared" si="50"/>
        <v>0</v>
      </c>
      <c r="P425" s="322">
        <f t="shared" si="50"/>
        <v>0</v>
      </c>
    </row>
    <row r="426" spans="1:16">
      <c r="A426" s="42" t="s">
        <v>295</v>
      </c>
      <c r="B426" s="241">
        <v>0</v>
      </c>
      <c r="C426" s="242">
        <v>0</v>
      </c>
      <c r="D426" s="243">
        <v>0</v>
      </c>
      <c r="E426" s="80">
        <v>223.49173517476348</v>
      </c>
      <c r="F426" s="81">
        <v>0</v>
      </c>
      <c r="G426" s="82">
        <v>0</v>
      </c>
      <c r="H426" s="268">
        <v>0</v>
      </c>
      <c r="I426" s="242">
        <v>0</v>
      </c>
      <c r="J426" s="268">
        <v>0</v>
      </c>
      <c r="K426" s="350">
        <v>0</v>
      </c>
      <c r="L426" s="212">
        <v>0</v>
      </c>
      <c r="M426" s="235">
        <v>0</v>
      </c>
      <c r="N426" s="320">
        <f t="shared" si="50"/>
        <v>223.49173517476348</v>
      </c>
      <c r="O426" s="321">
        <f t="shared" si="50"/>
        <v>0</v>
      </c>
      <c r="P426" s="322">
        <f t="shared" si="50"/>
        <v>0</v>
      </c>
    </row>
    <row r="427" spans="1:16">
      <c r="A427" s="42" t="s">
        <v>296</v>
      </c>
      <c r="B427" s="241">
        <v>0</v>
      </c>
      <c r="C427" s="242">
        <v>0</v>
      </c>
      <c r="D427" s="243">
        <v>0</v>
      </c>
      <c r="E427" s="80">
        <v>0</v>
      </c>
      <c r="F427" s="81">
        <v>0</v>
      </c>
      <c r="G427" s="82">
        <v>0</v>
      </c>
      <c r="H427" s="268">
        <v>0</v>
      </c>
      <c r="I427" s="242">
        <v>0</v>
      </c>
      <c r="J427" s="268">
        <v>0</v>
      </c>
      <c r="K427" s="350">
        <v>0</v>
      </c>
      <c r="L427" s="212">
        <v>0</v>
      </c>
      <c r="M427" s="235">
        <v>0</v>
      </c>
      <c r="N427" s="320">
        <f t="shared" si="50"/>
        <v>0</v>
      </c>
      <c r="O427" s="321">
        <f t="shared" si="50"/>
        <v>0</v>
      </c>
      <c r="P427" s="322">
        <f t="shared" si="50"/>
        <v>0</v>
      </c>
    </row>
    <row r="428" spans="1:16">
      <c r="A428" s="42" t="s">
        <v>365</v>
      </c>
      <c r="B428" s="241">
        <v>0</v>
      </c>
      <c r="C428" s="242">
        <v>0</v>
      </c>
      <c r="D428" s="243">
        <v>0</v>
      </c>
      <c r="E428" s="80">
        <v>0</v>
      </c>
      <c r="F428" s="81">
        <v>0</v>
      </c>
      <c r="G428" s="82">
        <v>0</v>
      </c>
      <c r="H428" s="268">
        <v>0</v>
      </c>
      <c r="I428" s="242">
        <v>0</v>
      </c>
      <c r="J428" s="268">
        <v>0</v>
      </c>
      <c r="K428" s="350">
        <v>0</v>
      </c>
      <c r="L428" s="212">
        <v>0</v>
      </c>
      <c r="M428" s="235">
        <v>0</v>
      </c>
      <c r="N428" s="320">
        <f t="shared" si="50"/>
        <v>0</v>
      </c>
      <c r="O428" s="321">
        <f t="shared" si="50"/>
        <v>0</v>
      </c>
      <c r="P428" s="322">
        <f t="shared" si="50"/>
        <v>0</v>
      </c>
    </row>
    <row r="429" spans="1:16">
      <c r="A429" s="42" t="s">
        <v>297</v>
      </c>
      <c r="B429" s="241">
        <v>0</v>
      </c>
      <c r="C429" s="242">
        <v>0</v>
      </c>
      <c r="D429" s="243">
        <v>0</v>
      </c>
      <c r="E429" s="80">
        <v>50.978114446678191</v>
      </c>
      <c r="F429" s="81">
        <v>0</v>
      </c>
      <c r="G429" s="82">
        <v>0</v>
      </c>
      <c r="H429" s="268">
        <v>4.917350590207973</v>
      </c>
      <c r="I429" s="242">
        <v>0</v>
      </c>
      <c r="J429" s="268">
        <v>0</v>
      </c>
      <c r="K429" s="350">
        <v>0</v>
      </c>
      <c r="L429" s="212">
        <v>0</v>
      </c>
      <c r="M429" s="235">
        <v>0</v>
      </c>
      <c r="N429" s="320">
        <f t="shared" si="50"/>
        <v>55.895465036886165</v>
      </c>
      <c r="O429" s="321">
        <f t="shared" si="50"/>
        <v>0</v>
      </c>
      <c r="P429" s="322">
        <f t="shared" si="50"/>
        <v>0</v>
      </c>
    </row>
    <row r="430" spans="1:16">
      <c r="A430" s="42" t="s">
        <v>298</v>
      </c>
      <c r="B430" s="241">
        <v>0</v>
      </c>
      <c r="C430" s="242">
        <v>0</v>
      </c>
      <c r="D430" s="243">
        <v>0</v>
      </c>
      <c r="E430" s="80">
        <v>28.707012587094443</v>
      </c>
      <c r="F430" s="81">
        <v>0</v>
      </c>
      <c r="G430" s="82">
        <v>0</v>
      </c>
      <c r="H430" s="268">
        <v>0</v>
      </c>
      <c r="I430" s="242">
        <v>0</v>
      </c>
      <c r="J430" s="268">
        <v>0</v>
      </c>
      <c r="K430" s="350">
        <v>0</v>
      </c>
      <c r="L430" s="212">
        <v>0</v>
      </c>
      <c r="M430" s="235">
        <v>0</v>
      </c>
      <c r="N430" s="320">
        <f t="shared" si="50"/>
        <v>28.707012587094443</v>
      </c>
      <c r="O430" s="321">
        <f t="shared" si="50"/>
        <v>0</v>
      </c>
      <c r="P430" s="322">
        <f t="shared" si="50"/>
        <v>0</v>
      </c>
    </row>
    <row r="431" spans="1:16">
      <c r="A431" s="42" t="s">
        <v>299</v>
      </c>
      <c r="B431" s="241">
        <v>0</v>
      </c>
      <c r="C431" s="242">
        <v>0</v>
      </c>
      <c r="D431" s="243">
        <v>0</v>
      </c>
      <c r="E431" s="80">
        <v>0</v>
      </c>
      <c r="F431" s="81">
        <v>0</v>
      </c>
      <c r="G431" s="82">
        <v>0</v>
      </c>
      <c r="H431" s="268">
        <v>0</v>
      </c>
      <c r="I431" s="242">
        <v>0</v>
      </c>
      <c r="J431" s="268">
        <v>0</v>
      </c>
      <c r="K431" s="350">
        <v>0</v>
      </c>
      <c r="L431" s="212">
        <v>0</v>
      </c>
      <c r="M431" s="235">
        <v>0</v>
      </c>
      <c r="N431" s="320">
        <f t="shared" si="50"/>
        <v>0</v>
      </c>
      <c r="O431" s="321">
        <f t="shared" si="50"/>
        <v>0</v>
      </c>
      <c r="P431" s="322">
        <f t="shared" si="50"/>
        <v>0</v>
      </c>
    </row>
    <row r="432" spans="1:16">
      <c r="A432" s="42" t="s">
        <v>300</v>
      </c>
      <c r="B432" s="241">
        <v>0</v>
      </c>
      <c r="C432" s="242">
        <v>0</v>
      </c>
      <c r="D432" s="243">
        <v>0</v>
      </c>
      <c r="E432" s="80">
        <v>2.2116144906346933</v>
      </c>
      <c r="F432" s="81">
        <v>0</v>
      </c>
      <c r="G432" s="82">
        <v>0</v>
      </c>
      <c r="H432" s="268">
        <v>3.5078490003406952</v>
      </c>
      <c r="I432" s="242">
        <v>0</v>
      </c>
      <c r="J432" s="268">
        <v>0</v>
      </c>
      <c r="K432" s="350">
        <v>0</v>
      </c>
      <c r="L432" s="212">
        <v>0</v>
      </c>
      <c r="M432" s="235">
        <v>0</v>
      </c>
      <c r="N432" s="320">
        <f t="shared" si="50"/>
        <v>5.7194634909753885</v>
      </c>
      <c r="O432" s="321">
        <f t="shared" si="50"/>
        <v>0</v>
      </c>
      <c r="P432" s="322">
        <f t="shared" si="50"/>
        <v>0</v>
      </c>
    </row>
    <row r="433" spans="1:16">
      <c r="A433" s="42" t="s">
        <v>301</v>
      </c>
      <c r="B433" s="241">
        <v>0</v>
      </c>
      <c r="C433" s="242">
        <v>0</v>
      </c>
      <c r="D433" s="243">
        <v>0</v>
      </c>
      <c r="E433" s="80">
        <v>0</v>
      </c>
      <c r="F433" s="81">
        <v>0</v>
      </c>
      <c r="G433" s="82">
        <v>0</v>
      </c>
      <c r="H433" s="268">
        <v>0</v>
      </c>
      <c r="I433" s="242">
        <v>0</v>
      </c>
      <c r="J433" s="268">
        <v>0</v>
      </c>
      <c r="K433" s="350">
        <v>0</v>
      </c>
      <c r="L433" s="212">
        <v>0</v>
      </c>
      <c r="M433" s="235">
        <v>0</v>
      </c>
      <c r="N433" s="320">
        <f t="shared" si="50"/>
        <v>0</v>
      </c>
      <c r="O433" s="321">
        <f t="shared" si="50"/>
        <v>0</v>
      </c>
      <c r="P433" s="322">
        <f t="shared" si="50"/>
        <v>0</v>
      </c>
    </row>
    <row r="434" spans="1:16">
      <c r="A434" s="42" t="s">
        <v>302</v>
      </c>
      <c r="B434" s="241">
        <v>0</v>
      </c>
      <c r="C434" s="242">
        <v>0</v>
      </c>
      <c r="D434" s="243">
        <v>0</v>
      </c>
      <c r="E434" s="80">
        <v>0</v>
      </c>
      <c r="F434" s="81">
        <v>0</v>
      </c>
      <c r="G434" s="82">
        <v>0</v>
      </c>
      <c r="H434" s="268">
        <v>0</v>
      </c>
      <c r="I434" s="242">
        <v>0</v>
      </c>
      <c r="J434" s="268">
        <v>0</v>
      </c>
      <c r="K434" s="350">
        <v>0</v>
      </c>
      <c r="L434" s="212">
        <v>0</v>
      </c>
      <c r="M434" s="235">
        <v>0</v>
      </c>
      <c r="N434" s="320">
        <f t="shared" si="50"/>
        <v>0</v>
      </c>
      <c r="O434" s="321">
        <f t="shared" si="50"/>
        <v>0</v>
      </c>
      <c r="P434" s="322">
        <f t="shared" si="50"/>
        <v>0</v>
      </c>
    </row>
    <row r="435" spans="1:16">
      <c r="A435" s="42" t="s">
        <v>303</v>
      </c>
      <c r="B435" s="241">
        <v>0</v>
      </c>
      <c r="C435" s="242">
        <v>0</v>
      </c>
      <c r="D435" s="243">
        <v>0</v>
      </c>
      <c r="E435" s="80">
        <v>0</v>
      </c>
      <c r="F435" s="81">
        <v>0</v>
      </c>
      <c r="G435" s="82">
        <v>0</v>
      </c>
      <c r="H435" s="268">
        <v>0</v>
      </c>
      <c r="I435" s="242">
        <v>0</v>
      </c>
      <c r="J435" s="268">
        <v>0</v>
      </c>
      <c r="K435" s="350">
        <v>0</v>
      </c>
      <c r="L435" s="212">
        <v>0</v>
      </c>
      <c r="M435" s="235">
        <v>0</v>
      </c>
      <c r="N435" s="320">
        <f t="shared" si="50"/>
        <v>0</v>
      </c>
      <c r="O435" s="321">
        <f t="shared" si="50"/>
        <v>0</v>
      </c>
      <c r="P435" s="322">
        <f t="shared" si="50"/>
        <v>0</v>
      </c>
    </row>
    <row r="436" spans="1:16">
      <c r="A436" s="50" t="s">
        <v>304</v>
      </c>
      <c r="B436" s="241">
        <v>0</v>
      </c>
      <c r="C436" s="242">
        <v>0</v>
      </c>
      <c r="D436" s="243">
        <v>0</v>
      </c>
      <c r="E436" s="80">
        <v>20.151374202642195</v>
      </c>
      <c r="F436" s="81">
        <v>0</v>
      </c>
      <c r="G436" s="82">
        <v>0</v>
      </c>
      <c r="H436" s="268">
        <v>0</v>
      </c>
      <c r="I436" s="242">
        <v>0</v>
      </c>
      <c r="J436" s="268">
        <v>0</v>
      </c>
      <c r="K436" s="350">
        <v>0</v>
      </c>
      <c r="L436" s="212">
        <v>0</v>
      </c>
      <c r="M436" s="235">
        <v>0</v>
      </c>
      <c r="N436" s="320">
        <f t="shared" si="50"/>
        <v>20.151374202642195</v>
      </c>
      <c r="O436" s="321">
        <f t="shared" si="50"/>
        <v>0</v>
      </c>
      <c r="P436" s="322">
        <f t="shared" si="50"/>
        <v>0</v>
      </c>
    </row>
    <row r="437" spans="1:16">
      <c r="A437" s="50" t="s">
        <v>338</v>
      </c>
      <c r="B437" s="241">
        <v>0</v>
      </c>
      <c r="C437" s="242">
        <v>0</v>
      </c>
      <c r="D437" s="243">
        <v>0</v>
      </c>
      <c r="E437" s="80">
        <v>0</v>
      </c>
      <c r="F437" s="81">
        <v>0</v>
      </c>
      <c r="G437" s="82">
        <v>0</v>
      </c>
      <c r="H437" s="268">
        <v>0</v>
      </c>
      <c r="I437" s="242">
        <v>0</v>
      </c>
      <c r="J437" s="268">
        <v>0</v>
      </c>
      <c r="K437" s="350">
        <v>0</v>
      </c>
      <c r="L437" s="212">
        <v>0</v>
      </c>
      <c r="M437" s="235">
        <v>0</v>
      </c>
      <c r="N437" s="320">
        <f t="shared" si="50"/>
        <v>0</v>
      </c>
      <c r="O437" s="321">
        <f t="shared" si="50"/>
        <v>0</v>
      </c>
      <c r="P437" s="322">
        <f t="shared" si="50"/>
        <v>0</v>
      </c>
    </row>
    <row r="438" spans="1:16" ht="13" thickBot="1">
      <c r="A438" s="50"/>
      <c r="B438" s="241"/>
      <c r="C438" s="242"/>
      <c r="D438" s="243"/>
      <c r="E438" s="80"/>
      <c r="F438" s="81"/>
      <c r="G438" s="82"/>
      <c r="H438" s="268"/>
      <c r="I438" s="242"/>
      <c r="J438" s="269"/>
      <c r="K438" s="354"/>
      <c r="L438" s="355"/>
      <c r="M438" s="356"/>
      <c r="N438" s="325"/>
      <c r="O438" s="326"/>
      <c r="P438" s="327"/>
    </row>
    <row r="439" spans="1:16" ht="13" thickBot="1">
      <c r="A439" s="55" t="s">
        <v>323</v>
      </c>
      <c r="B439" s="32">
        <f t="shared" ref="B439:P439" si="51">SUM(B419:B437)</f>
        <v>657.69656979312367</v>
      </c>
      <c r="C439" s="28">
        <f t="shared" si="51"/>
        <v>0</v>
      </c>
      <c r="D439" s="69">
        <f t="shared" si="51"/>
        <v>0</v>
      </c>
      <c r="E439" s="32">
        <f t="shared" si="51"/>
        <v>10883.096301466989</v>
      </c>
      <c r="F439" s="28">
        <f t="shared" si="51"/>
        <v>0</v>
      </c>
      <c r="G439" s="69">
        <f t="shared" si="51"/>
        <v>0</v>
      </c>
      <c r="H439" s="32">
        <f t="shared" si="51"/>
        <v>8799.9780465513795</v>
      </c>
      <c r="I439" s="28">
        <f t="shared" si="51"/>
        <v>0</v>
      </c>
      <c r="J439" s="275">
        <f t="shared" si="51"/>
        <v>0</v>
      </c>
      <c r="K439" s="32">
        <f t="shared" si="51"/>
        <v>1845.4889068864481</v>
      </c>
      <c r="L439" s="28">
        <f t="shared" si="51"/>
        <v>0</v>
      </c>
      <c r="M439" s="275">
        <f t="shared" si="51"/>
        <v>0</v>
      </c>
      <c r="N439" s="26">
        <f t="shared" si="51"/>
        <v>22186.259824697947</v>
      </c>
      <c r="O439" s="24">
        <f t="shared" si="51"/>
        <v>0</v>
      </c>
      <c r="P439" s="68">
        <f t="shared" si="51"/>
        <v>0</v>
      </c>
    </row>
    <row r="440" spans="1:16" ht="13" thickBot="1">
      <c r="A440" s="43"/>
      <c r="B440" s="218"/>
      <c r="C440" s="222"/>
      <c r="D440" s="240"/>
      <c r="E440" s="31"/>
      <c r="F440" s="27"/>
      <c r="G440" s="76"/>
      <c r="H440" s="221"/>
      <c r="I440" s="222"/>
      <c r="J440" s="221"/>
      <c r="K440" s="343"/>
      <c r="L440" s="344"/>
      <c r="M440" s="345"/>
      <c r="N440" s="317"/>
      <c r="O440" s="323"/>
      <c r="P440" s="324"/>
    </row>
    <row r="441" spans="1:16" ht="13" thickBot="1">
      <c r="A441" s="44" t="s">
        <v>305</v>
      </c>
      <c r="B441" s="223"/>
      <c r="C441" s="224"/>
      <c r="D441" s="225"/>
      <c r="E441" s="30"/>
      <c r="F441" s="25"/>
      <c r="G441" s="75"/>
      <c r="H441" s="226"/>
      <c r="I441" s="224"/>
      <c r="J441" s="226"/>
      <c r="K441" s="346"/>
      <c r="L441" s="233"/>
      <c r="M441" s="234"/>
      <c r="N441" s="320"/>
      <c r="O441" s="321"/>
      <c r="P441" s="322"/>
    </row>
    <row r="442" spans="1:16">
      <c r="A442" s="61" t="s">
        <v>306</v>
      </c>
      <c r="B442" s="223">
        <v>0</v>
      </c>
      <c r="C442" s="224">
        <v>0</v>
      </c>
      <c r="D442" s="225">
        <v>0</v>
      </c>
      <c r="E442" s="30">
        <v>0</v>
      </c>
      <c r="F442" s="25">
        <v>0</v>
      </c>
      <c r="G442" s="75">
        <v>0</v>
      </c>
      <c r="H442" s="226">
        <v>0</v>
      </c>
      <c r="I442" s="224">
        <v>0</v>
      </c>
      <c r="J442" s="226">
        <v>0</v>
      </c>
      <c r="K442" s="346">
        <v>0</v>
      </c>
      <c r="L442" s="233">
        <v>0</v>
      </c>
      <c r="M442" s="234">
        <v>0</v>
      </c>
      <c r="N442" s="320">
        <f t="shared" ref="N442:P443" si="52">+B442+E442+H442+K442</f>
        <v>0</v>
      </c>
      <c r="O442" s="321">
        <f t="shared" si="52"/>
        <v>0</v>
      </c>
      <c r="P442" s="322">
        <f t="shared" si="52"/>
        <v>0</v>
      </c>
    </row>
    <row r="443" spans="1:16" ht="13" thickBot="1">
      <c r="A443" s="50" t="s">
        <v>307</v>
      </c>
      <c r="B443" s="223">
        <v>0</v>
      </c>
      <c r="C443" s="224">
        <v>0</v>
      </c>
      <c r="D443" s="265">
        <v>0</v>
      </c>
      <c r="E443" s="30">
        <v>0</v>
      </c>
      <c r="F443" s="25">
        <v>0</v>
      </c>
      <c r="G443" s="78">
        <v>0</v>
      </c>
      <c r="H443" s="273">
        <v>0</v>
      </c>
      <c r="I443" s="261">
        <v>0</v>
      </c>
      <c r="J443" s="273">
        <v>0</v>
      </c>
      <c r="K443" s="347">
        <v>0</v>
      </c>
      <c r="L443" s="348">
        <v>0</v>
      </c>
      <c r="M443" s="349">
        <v>0</v>
      </c>
      <c r="N443" s="320">
        <f t="shared" si="52"/>
        <v>0</v>
      </c>
      <c r="O443" s="321">
        <f t="shared" si="52"/>
        <v>0</v>
      </c>
      <c r="P443" s="322">
        <f t="shared" si="52"/>
        <v>0</v>
      </c>
    </row>
    <row r="444" spans="1:16" ht="13" thickBot="1">
      <c r="A444" s="55" t="s">
        <v>323</v>
      </c>
      <c r="B444" s="32">
        <f t="shared" ref="B444:P444" si="53">SUM(B442:B443)</f>
        <v>0</v>
      </c>
      <c r="C444" s="28">
        <f t="shared" si="53"/>
        <v>0</v>
      </c>
      <c r="D444" s="69">
        <f t="shared" si="53"/>
        <v>0</v>
      </c>
      <c r="E444" s="32">
        <f t="shared" si="53"/>
        <v>0</v>
      </c>
      <c r="F444" s="28">
        <f t="shared" si="53"/>
        <v>0</v>
      </c>
      <c r="G444" s="69">
        <f t="shared" si="53"/>
        <v>0</v>
      </c>
      <c r="H444" s="32">
        <f t="shared" si="53"/>
        <v>0</v>
      </c>
      <c r="I444" s="28">
        <f t="shared" si="53"/>
        <v>0</v>
      </c>
      <c r="J444" s="73">
        <f t="shared" si="53"/>
        <v>0</v>
      </c>
      <c r="K444" s="32">
        <f t="shared" si="53"/>
        <v>0</v>
      </c>
      <c r="L444" s="28">
        <f t="shared" si="53"/>
        <v>0</v>
      </c>
      <c r="M444" s="73">
        <f t="shared" si="53"/>
        <v>0</v>
      </c>
      <c r="N444" s="32">
        <f t="shared" si="53"/>
        <v>0</v>
      </c>
      <c r="O444" s="28">
        <f t="shared" si="53"/>
        <v>0</v>
      </c>
      <c r="P444" s="69">
        <f t="shared" si="53"/>
        <v>0</v>
      </c>
    </row>
    <row r="445" spans="1:16" ht="13" thickBot="1">
      <c r="A445" s="43"/>
      <c r="B445" s="218"/>
      <c r="C445" s="222"/>
      <c r="D445" s="240"/>
      <c r="E445" s="31"/>
      <c r="F445" s="27"/>
      <c r="G445" s="76"/>
      <c r="H445" s="221"/>
      <c r="I445" s="222"/>
      <c r="J445" s="221"/>
      <c r="K445" s="343"/>
      <c r="L445" s="344"/>
      <c r="M445" s="345"/>
      <c r="N445" s="317"/>
      <c r="O445" s="323"/>
      <c r="P445" s="324"/>
    </row>
    <row r="446" spans="1:16" ht="13" thickBot="1">
      <c r="A446" s="44" t="s">
        <v>308</v>
      </c>
      <c r="B446" s="223"/>
      <c r="C446" s="224"/>
      <c r="D446" s="225"/>
      <c r="E446" s="30"/>
      <c r="F446" s="25"/>
      <c r="G446" s="75"/>
      <c r="H446" s="226"/>
      <c r="I446" s="224"/>
      <c r="J446" s="226"/>
      <c r="K446" s="346"/>
      <c r="L446" s="233"/>
      <c r="M446" s="234"/>
      <c r="N446" s="320"/>
      <c r="O446" s="321"/>
      <c r="P446" s="322"/>
    </row>
    <row r="447" spans="1:16">
      <c r="A447" s="41" t="s">
        <v>339</v>
      </c>
      <c r="B447" s="223">
        <v>0</v>
      </c>
      <c r="C447" s="224">
        <v>0</v>
      </c>
      <c r="D447" s="225">
        <v>0</v>
      </c>
      <c r="E447" s="30">
        <v>0</v>
      </c>
      <c r="F447" s="25">
        <v>0</v>
      </c>
      <c r="G447" s="75">
        <v>0</v>
      </c>
      <c r="H447" s="226">
        <v>0</v>
      </c>
      <c r="I447" s="224">
        <v>0</v>
      </c>
      <c r="J447" s="226">
        <v>0</v>
      </c>
      <c r="K447" s="346">
        <v>0</v>
      </c>
      <c r="L447" s="233">
        <v>0</v>
      </c>
      <c r="M447" s="234">
        <v>0</v>
      </c>
      <c r="N447" s="320">
        <f t="shared" ref="N447:P448" si="54">+B447+E447+H447+K447</f>
        <v>0</v>
      </c>
      <c r="O447" s="321">
        <f t="shared" si="54"/>
        <v>0</v>
      </c>
      <c r="P447" s="322">
        <f t="shared" si="54"/>
        <v>0</v>
      </c>
    </row>
    <row r="448" spans="1:16" ht="13" thickBot="1">
      <c r="A448" s="50" t="s">
        <v>309</v>
      </c>
      <c r="B448" s="223">
        <v>0</v>
      </c>
      <c r="C448" s="224">
        <v>0</v>
      </c>
      <c r="D448" s="265">
        <v>0</v>
      </c>
      <c r="E448" s="30">
        <v>0</v>
      </c>
      <c r="F448" s="25">
        <v>0</v>
      </c>
      <c r="G448" s="78">
        <v>0</v>
      </c>
      <c r="H448" s="273">
        <v>0</v>
      </c>
      <c r="I448" s="261">
        <v>0</v>
      </c>
      <c r="J448" s="273">
        <v>0</v>
      </c>
      <c r="K448" s="347">
        <v>0</v>
      </c>
      <c r="L448" s="348">
        <v>0</v>
      </c>
      <c r="M448" s="349">
        <v>0</v>
      </c>
      <c r="N448" s="320">
        <f t="shared" si="54"/>
        <v>0</v>
      </c>
      <c r="O448" s="321">
        <f t="shared" si="54"/>
        <v>0</v>
      </c>
      <c r="P448" s="322">
        <f t="shared" si="54"/>
        <v>0</v>
      </c>
    </row>
    <row r="449" spans="1:16" ht="13" thickBot="1">
      <c r="A449" s="55" t="s">
        <v>323</v>
      </c>
      <c r="B449" s="32">
        <f t="shared" ref="B449:P449" si="55">SUM(B447:B448)</f>
        <v>0</v>
      </c>
      <c r="C449" s="28">
        <f t="shared" si="55"/>
        <v>0</v>
      </c>
      <c r="D449" s="69">
        <f t="shared" si="55"/>
        <v>0</v>
      </c>
      <c r="E449" s="32">
        <f t="shared" si="55"/>
        <v>0</v>
      </c>
      <c r="F449" s="28">
        <f t="shared" si="55"/>
        <v>0</v>
      </c>
      <c r="G449" s="69">
        <f t="shared" si="55"/>
        <v>0</v>
      </c>
      <c r="H449" s="32">
        <f t="shared" si="55"/>
        <v>0</v>
      </c>
      <c r="I449" s="28">
        <f t="shared" si="55"/>
        <v>0</v>
      </c>
      <c r="J449" s="73">
        <f t="shared" si="55"/>
        <v>0</v>
      </c>
      <c r="K449" s="32">
        <f t="shared" si="55"/>
        <v>0</v>
      </c>
      <c r="L449" s="28">
        <f t="shared" si="55"/>
        <v>0</v>
      </c>
      <c r="M449" s="73">
        <f t="shared" si="55"/>
        <v>0</v>
      </c>
      <c r="N449" s="32">
        <f t="shared" si="55"/>
        <v>0</v>
      </c>
      <c r="O449" s="28">
        <f t="shared" si="55"/>
        <v>0</v>
      </c>
      <c r="P449" s="69">
        <f t="shared" si="55"/>
        <v>0</v>
      </c>
    </row>
    <row r="450" spans="1:16" ht="13" thickBot="1">
      <c r="A450" s="34"/>
      <c r="B450" s="370"/>
      <c r="C450" s="266"/>
      <c r="D450" s="267"/>
      <c r="E450" s="63"/>
      <c r="F450" s="64"/>
      <c r="G450" s="79"/>
      <c r="H450" s="248"/>
      <c r="I450" s="239"/>
      <c r="J450" s="248"/>
      <c r="K450" s="363"/>
      <c r="L450" s="364"/>
      <c r="M450" s="365"/>
      <c r="N450" s="366"/>
      <c r="O450" s="367"/>
      <c r="P450" s="368"/>
    </row>
    <row r="451" spans="1:16" ht="13" thickBot="1">
      <c r="A451" s="278" t="s">
        <v>340</v>
      </c>
      <c r="B451" s="371">
        <f t="shared" ref="B451:P451" si="56">+B26+B136+B140+B144+B167+B172+B195+B203+B226+B230+B261+B276+B281+B285+B289+B293+B305+B313+B317+B340+B345+B357+B366+B378+B388+B394+B416+B439+B444+B449</f>
        <v>271847.91397738218</v>
      </c>
      <c r="C451" s="28">
        <f t="shared" si="56"/>
        <v>50309.190147514317</v>
      </c>
      <c r="D451" s="69">
        <f t="shared" si="56"/>
        <v>3341.447011480082</v>
      </c>
      <c r="E451" s="28">
        <f t="shared" si="56"/>
        <v>519471.93922375038</v>
      </c>
      <c r="F451" s="28">
        <f t="shared" si="56"/>
        <v>73007.29148983756</v>
      </c>
      <c r="G451" s="69">
        <f t="shared" si="56"/>
        <v>9260.813429390184</v>
      </c>
      <c r="H451" s="73">
        <f t="shared" si="56"/>
        <v>538122.59935128933</v>
      </c>
      <c r="I451" s="28">
        <f t="shared" si="56"/>
        <v>65564.005857965865</v>
      </c>
      <c r="J451" s="276">
        <f t="shared" si="56"/>
        <v>6903.9239557391165</v>
      </c>
      <c r="K451" s="73">
        <f t="shared" si="56"/>
        <v>573943.73202927609</v>
      </c>
      <c r="L451" s="28">
        <f t="shared" si="56"/>
        <v>137601.18645158486</v>
      </c>
      <c r="M451" s="276">
        <f t="shared" si="56"/>
        <v>8162.5361184702469</v>
      </c>
      <c r="N451" s="207">
        <f t="shared" si="56"/>
        <v>1903386.1845816982</v>
      </c>
      <c r="O451" s="109">
        <f t="shared" si="56"/>
        <v>326481.67394690274</v>
      </c>
      <c r="P451" s="110">
        <f t="shared" si="56"/>
        <v>27668.720515079625</v>
      </c>
    </row>
    <row r="452" spans="1:16">
      <c r="A452" s="9" t="s">
        <v>386</v>
      </c>
      <c r="B452"/>
      <c r="C452"/>
      <c r="D452"/>
    </row>
    <row r="453" spans="1:16">
      <c r="A453" s="9" t="s">
        <v>395</v>
      </c>
      <c r="B453"/>
      <c r="C453"/>
      <c r="D453" s="36"/>
      <c r="N453" s="375"/>
      <c r="O453" s="23"/>
      <c r="P453" s="23"/>
    </row>
    <row r="454" spans="1:16">
      <c r="A454" s="9"/>
      <c r="B454" s="23"/>
      <c r="C454" s="23"/>
      <c r="D454" s="23"/>
      <c r="N454" s="36"/>
      <c r="O454" s="36"/>
      <c r="P454" s="36"/>
    </row>
    <row r="455" spans="1:16">
      <c r="A455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36"/>
      <c r="O455" s="36"/>
      <c r="P455" s="36"/>
    </row>
    <row r="456" spans="1:16">
      <c r="A456"/>
      <c r="B456" s="23"/>
      <c r="C456" s="23"/>
      <c r="D456" s="23"/>
    </row>
    <row r="457" spans="1:16">
      <c r="A457"/>
      <c r="B457"/>
      <c r="C457"/>
      <c r="D457"/>
      <c r="E457" s="23"/>
      <c r="F457" s="23"/>
      <c r="G457" s="23"/>
      <c r="H457" s="23"/>
      <c r="I457" s="23"/>
      <c r="J457" s="23"/>
      <c r="K457" s="23"/>
      <c r="L457" s="23"/>
      <c r="M457" s="23"/>
      <c r="N457" s="36"/>
      <c r="O457" s="36"/>
      <c r="P457" s="36"/>
    </row>
    <row r="458" spans="1:16">
      <c r="A458"/>
      <c r="B458" s="23"/>
      <c r="C458" s="23"/>
      <c r="D458" s="23"/>
    </row>
    <row r="459" spans="1:16">
      <c r="A459"/>
      <c r="B459"/>
      <c r="C459"/>
      <c r="D459"/>
      <c r="I459" s="303"/>
    </row>
    <row r="460" spans="1:16">
      <c r="A460"/>
      <c r="B460"/>
      <c r="C460"/>
      <c r="D460"/>
      <c r="I460" s="303"/>
    </row>
    <row r="461" spans="1:16" ht="14">
      <c r="A461"/>
      <c r="B461" s="22"/>
      <c r="C461" s="22"/>
      <c r="D461" s="36"/>
      <c r="I461" s="302"/>
    </row>
    <row r="462" spans="1:16" ht="14">
      <c r="A462"/>
      <c r="B462"/>
      <c r="C462"/>
      <c r="D462"/>
      <c r="I462" s="302"/>
    </row>
    <row r="463" spans="1:16" ht="14">
      <c r="A463"/>
      <c r="B463"/>
      <c r="C463"/>
      <c r="D463"/>
      <c r="I463" s="302"/>
    </row>
    <row r="464" spans="1:16" ht="14">
      <c r="A464"/>
      <c r="B464"/>
      <c r="C464"/>
      <c r="D464"/>
      <c r="I464" s="302"/>
    </row>
    <row r="465" spans="1:9" ht="14">
      <c r="A465"/>
      <c r="B465"/>
      <c r="C465"/>
      <c r="D465"/>
      <c r="I465" s="302"/>
    </row>
    <row r="466" spans="1:9" ht="14">
      <c r="A466"/>
      <c r="B466"/>
      <c r="C466"/>
      <c r="D466"/>
      <c r="I466" s="302"/>
    </row>
    <row r="467" spans="1:9" ht="14">
      <c r="A467"/>
      <c r="B467"/>
      <c r="C467"/>
      <c r="D467"/>
      <c r="I467" s="302"/>
    </row>
    <row r="468" spans="1:9" ht="14">
      <c r="A468"/>
      <c r="B468"/>
      <c r="C468"/>
      <c r="D468"/>
      <c r="I468" s="302"/>
    </row>
    <row r="469" spans="1:9" ht="14">
      <c r="A469"/>
      <c r="B469"/>
      <c r="C469"/>
      <c r="D469"/>
      <c r="I469" s="302"/>
    </row>
    <row r="470" spans="1:9" ht="14">
      <c r="A470"/>
      <c r="B470"/>
      <c r="C470"/>
      <c r="D470"/>
      <c r="I470" s="302"/>
    </row>
    <row r="471" spans="1:9" ht="14">
      <c r="A471"/>
      <c r="B471"/>
      <c r="C471"/>
      <c r="D471"/>
      <c r="I471" s="302"/>
    </row>
    <row r="472" spans="1:9" ht="14">
      <c r="A472"/>
      <c r="B472"/>
      <c r="C472"/>
      <c r="D472"/>
      <c r="I472" s="302"/>
    </row>
    <row r="473" spans="1:9" ht="14">
      <c r="A473"/>
      <c r="B473"/>
      <c r="C473"/>
      <c r="D473"/>
      <c r="I473" s="302"/>
    </row>
    <row r="474" spans="1:9" ht="14">
      <c r="A474"/>
      <c r="B474"/>
      <c r="C474"/>
      <c r="D474"/>
      <c r="I474" s="302"/>
    </row>
    <row r="475" spans="1:9" ht="14">
      <c r="A475"/>
      <c r="B475"/>
      <c r="C475"/>
      <c r="D475"/>
      <c r="I475" s="302"/>
    </row>
    <row r="476" spans="1:9" ht="14">
      <c r="A476"/>
      <c r="B476"/>
      <c r="C476"/>
      <c r="D476"/>
      <c r="I476" s="302"/>
    </row>
    <row r="477" spans="1:9" ht="14">
      <c r="A477"/>
      <c r="B477"/>
      <c r="C477"/>
      <c r="D477"/>
      <c r="I477" s="302"/>
    </row>
    <row r="478" spans="1:9" ht="14">
      <c r="A478"/>
      <c r="B478"/>
      <c r="C478"/>
      <c r="D478"/>
      <c r="I478" s="302"/>
    </row>
    <row r="479" spans="1:9" ht="14">
      <c r="B479"/>
      <c r="C479"/>
      <c r="D479"/>
      <c r="I479" s="302"/>
    </row>
    <row r="480" spans="1:9">
      <c r="B480"/>
      <c r="C480"/>
      <c r="D480"/>
    </row>
    <row r="481" spans="2:4">
      <c r="B481"/>
      <c r="C481"/>
      <c r="D481"/>
    </row>
    <row r="482" spans="2:4">
      <c r="B482"/>
      <c r="C482"/>
      <c r="D482"/>
    </row>
  </sheetData>
  <mergeCells count="27">
    <mergeCell ref="K14:M14"/>
    <mergeCell ref="K16:M16"/>
    <mergeCell ref="K17:K18"/>
    <mergeCell ref="L17:L18"/>
    <mergeCell ref="M17:M18"/>
    <mergeCell ref="A10:D10"/>
    <mergeCell ref="D17:D18"/>
    <mergeCell ref="B14:D14"/>
    <mergeCell ref="B16:D16"/>
    <mergeCell ref="B17:B18"/>
    <mergeCell ref="H17:H18"/>
    <mergeCell ref="I17:I18"/>
    <mergeCell ref="J17:J18"/>
    <mergeCell ref="A11:D11"/>
    <mergeCell ref="C17:C18"/>
    <mergeCell ref="F17:F18"/>
    <mergeCell ref="G17:G18"/>
    <mergeCell ref="N14:P14"/>
    <mergeCell ref="N16:P16"/>
    <mergeCell ref="N17:N18"/>
    <mergeCell ref="O17:O18"/>
    <mergeCell ref="P17:P18"/>
    <mergeCell ref="E14:G14"/>
    <mergeCell ref="E16:G16"/>
    <mergeCell ref="E17:E18"/>
    <mergeCell ref="H14:J14"/>
    <mergeCell ref="H16:J16"/>
  </mergeCells>
  <phoneticPr fontId="0" type="noConversion"/>
  <pageMargins left="0.74803149606299213" right="0.74803149606299213" top="0.98425196850393704" bottom="0.98425196850393704" header="0" footer="0"/>
  <pageSetup scale="80" fitToWidth="5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2"/>
  <sheetViews>
    <sheetView workbookViewId="0">
      <selection activeCell="K18" sqref="K18"/>
    </sheetView>
  </sheetViews>
  <sheetFormatPr baseColWidth="10" defaultColWidth="11.5" defaultRowHeight="10" x14ac:dyDescent="0"/>
  <cols>
    <col min="1" max="1" width="12.83203125" style="10" customWidth="1"/>
    <col min="2" max="2" width="12.5" style="10" customWidth="1"/>
    <col min="3" max="3" width="13.83203125" style="10" customWidth="1"/>
    <col min="4" max="4" width="12.5" style="10" customWidth="1"/>
    <col min="5" max="5" width="13.5" style="10" customWidth="1"/>
    <col min="6" max="6" width="14.5" style="10" customWidth="1"/>
    <col min="7" max="7" width="16.5" style="10" customWidth="1"/>
    <col min="8" max="8" width="15" style="17" customWidth="1"/>
    <col min="9" max="9" width="12.5" style="17" customWidth="1"/>
    <col min="10" max="10" width="12.83203125" style="10" bestFit="1" customWidth="1"/>
    <col min="11" max="16384" width="11.5" style="10"/>
  </cols>
  <sheetData>
    <row r="2" spans="1:16" ht="12">
      <c r="A2" s="1"/>
      <c r="B2" s="16"/>
    </row>
    <row r="3" spans="1:16" ht="12">
      <c r="A3" s="1"/>
      <c r="B3" s="1"/>
      <c r="C3" s="1" t="s">
        <v>389</v>
      </c>
    </row>
    <row r="4" spans="1:16" ht="12">
      <c r="A4" s="1"/>
      <c r="B4" s="1"/>
      <c r="C4" s="1" t="s">
        <v>390</v>
      </c>
    </row>
    <row r="5" spans="1:16" ht="12">
      <c r="A5" s="91"/>
      <c r="B5" s="16"/>
    </row>
    <row r="6" spans="1:16">
      <c r="A6" s="12"/>
      <c r="B6" s="12"/>
      <c r="C6" s="12" t="s">
        <v>442</v>
      </c>
    </row>
    <row r="7" spans="1:16" ht="12">
      <c r="A7" s="1"/>
    </row>
    <row r="8" spans="1:16" ht="11" thickBot="1"/>
    <row r="9" spans="1:16" ht="14" thickBot="1">
      <c r="A9" s="445" t="s">
        <v>372</v>
      </c>
      <c r="B9" s="446"/>
      <c r="C9" s="446"/>
      <c r="D9" s="446"/>
      <c r="E9" s="446"/>
      <c r="F9" s="446"/>
      <c r="G9" s="446"/>
      <c r="H9" s="447"/>
    </row>
    <row r="10" spans="1:16" ht="12">
      <c r="A10" s="444" t="s">
        <v>429</v>
      </c>
      <c r="B10" s="444"/>
      <c r="C10" s="444"/>
      <c r="D10" s="444"/>
      <c r="E10" s="444"/>
      <c r="F10" s="444"/>
      <c r="G10" s="444"/>
      <c r="H10" s="444"/>
    </row>
    <row r="11" spans="1:16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1" thickBot="1">
      <c r="B12" s="18"/>
      <c r="C12" s="18"/>
      <c r="D12" s="18"/>
      <c r="E12" s="18"/>
      <c r="F12" s="18"/>
      <c r="G12" s="18"/>
      <c r="H12" s="19"/>
    </row>
    <row r="13" spans="1:16" ht="55.5" customHeight="1" thickBot="1">
      <c r="A13" s="286" t="s">
        <v>385</v>
      </c>
      <c r="B13" s="286" t="s">
        <v>24</v>
      </c>
      <c r="C13" s="287" t="s">
        <v>25</v>
      </c>
      <c r="D13" s="286" t="s">
        <v>26</v>
      </c>
      <c r="E13" s="287" t="s">
        <v>27</v>
      </c>
      <c r="F13" s="286" t="s">
        <v>28</v>
      </c>
      <c r="G13" s="287" t="s">
        <v>29</v>
      </c>
      <c r="H13" s="288" t="s">
        <v>30</v>
      </c>
    </row>
    <row r="14" spans="1:16">
      <c r="A14" s="289" t="s">
        <v>12</v>
      </c>
      <c r="B14" s="290">
        <v>106114.03</v>
      </c>
      <c r="C14" s="291">
        <v>44207.03</v>
      </c>
      <c r="D14" s="290">
        <v>3.35</v>
      </c>
      <c r="E14" s="291">
        <v>24000</v>
      </c>
      <c r="F14" s="290">
        <v>20130.299999999996</v>
      </c>
      <c r="G14" s="291">
        <v>3271885.4699999997</v>
      </c>
      <c r="H14" s="292">
        <f t="shared" ref="H14:H25" si="0">+C14+E14+G14</f>
        <v>3340092.4999999995</v>
      </c>
    </row>
    <row r="15" spans="1:16">
      <c r="A15" s="65" t="s">
        <v>13</v>
      </c>
      <c r="B15" s="20">
        <v>240058.6</v>
      </c>
      <c r="C15" s="21">
        <v>862176</v>
      </c>
      <c r="D15" s="20">
        <v>0</v>
      </c>
      <c r="E15" s="21">
        <v>0</v>
      </c>
      <c r="F15" s="20">
        <v>64313.680000000008</v>
      </c>
      <c r="G15" s="21">
        <v>15985099.029999999</v>
      </c>
      <c r="H15" s="92">
        <f t="shared" si="0"/>
        <v>16847275.030000001</v>
      </c>
    </row>
    <row r="16" spans="1:16">
      <c r="A16" s="65" t="s">
        <v>14</v>
      </c>
      <c r="B16" s="20">
        <v>16025.857</v>
      </c>
      <c r="C16" s="21">
        <v>26400</v>
      </c>
      <c r="D16" s="20">
        <v>449.77</v>
      </c>
      <c r="E16" s="21">
        <v>24776</v>
      </c>
      <c r="F16" s="20">
        <v>16176.942000000003</v>
      </c>
      <c r="G16" s="21">
        <v>7022385.0500000007</v>
      </c>
      <c r="H16" s="92">
        <f t="shared" si="0"/>
        <v>7073561.0500000007</v>
      </c>
    </row>
    <row r="17" spans="1:10">
      <c r="A17" s="65" t="s">
        <v>15</v>
      </c>
      <c r="B17" s="111">
        <v>49627</v>
      </c>
      <c r="C17" s="21">
        <v>48732</v>
      </c>
      <c r="D17" s="20">
        <v>0</v>
      </c>
      <c r="E17" s="21">
        <v>0</v>
      </c>
      <c r="F17" s="20">
        <v>25936.360000000004</v>
      </c>
      <c r="G17" s="21">
        <v>8543402.1699999999</v>
      </c>
      <c r="H17" s="92">
        <f t="shared" si="0"/>
        <v>8592134.1699999999</v>
      </c>
      <c r="I17" s="13"/>
    </row>
    <row r="18" spans="1:10">
      <c r="A18" s="65" t="s">
        <v>16</v>
      </c>
      <c r="B18" s="20">
        <v>66012.820000000007</v>
      </c>
      <c r="C18" s="21">
        <v>742888.15</v>
      </c>
      <c r="D18" s="20">
        <v>293.13</v>
      </c>
      <c r="E18" s="21">
        <v>44896.6</v>
      </c>
      <c r="F18" s="20">
        <v>27272.049999999992</v>
      </c>
      <c r="G18" s="21">
        <v>12616977.380000003</v>
      </c>
      <c r="H18" s="92">
        <f t="shared" si="0"/>
        <v>13404762.130000003</v>
      </c>
    </row>
    <row r="19" spans="1:10">
      <c r="A19" s="65" t="s">
        <v>17</v>
      </c>
      <c r="B19" s="20">
        <v>150100.07</v>
      </c>
      <c r="C19" s="21">
        <v>10863967.560000001</v>
      </c>
      <c r="D19" s="20">
        <v>12.74</v>
      </c>
      <c r="E19" s="21">
        <v>26277</v>
      </c>
      <c r="F19" s="20">
        <v>35185.410000000003</v>
      </c>
      <c r="G19" s="21">
        <v>12679347.489999998</v>
      </c>
      <c r="H19" s="92">
        <f t="shared" si="0"/>
        <v>23569592.049999997</v>
      </c>
    </row>
    <row r="20" spans="1:10">
      <c r="A20" s="65" t="s">
        <v>19</v>
      </c>
      <c r="B20" s="20">
        <v>14008.52</v>
      </c>
      <c r="C20" s="21">
        <v>750930.52</v>
      </c>
      <c r="D20" s="20">
        <v>392.13</v>
      </c>
      <c r="E20" s="21">
        <v>38169</v>
      </c>
      <c r="F20" s="20">
        <v>23335.409999999996</v>
      </c>
      <c r="G20" s="21">
        <v>12442473.42</v>
      </c>
      <c r="H20" s="92">
        <f t="shared" si="0"/>
        <v>13231572.939999999</v>
      </c>
    </row>
    <row r="21" spans="1:10">
      <c r="A21" s="65" t="s">
        <v>20</v>
      </c>
      <c r="B21" s="20">
        <v>167598.93</v>
      </c>
      <c r="C21" s="21">
        <v>2553192</v>
      </c>
      <c r="D21" s="20">
        <v>0</v>
      </c>
      <c r="E21" s="21">
        <v>0</v>
      </c>
      <c r="F21" s="20">
        <v>34417.81</v>
      </c>
      <c r="G21" s="21">
        <v>15623970.370000001</v>
      </c>
      <c r="H21" s="92">
        <f t="shared" si="0"/>
        <v>18177162.370000001</v>
      </c>
    </row>
    <row r="22" spans="1:10">
      <c r="A22" s="65" t="s">
        <v>21</v>
      </c>
      <c r="B22" s="20">
        <v>19453.169999999998</v>
      </c>
      <c r="C22" s="21">
        <v>234663</v>
      </c>
      <c r="D22" s="20">
        <v>2484.5500000000002</v>
      </c>
      <c r="E22" s="21">
        <v>21181</v>
      </c>
      <c r="F22" s="20">
        <v>43702.649999999994</v>
      </c>
      <c r="G22" s="21">
        <v>22041989.579999998</v>
      </c>
      <c r="H22" s="92">
        <f t="shared" si="0"/>
        <v>22297833.579999998</v>
      </c>
    </row>
    <row r="23" spans="1:10">
      <c r="A23" s="65" t="s">
        <v>31</v>
      </c>
      <c r="B23" s="20">
        <v>371013.34199999995</v>
      </c>
      <c r="C23" s="21">
        <v>99116.84</v>
      </c>
      <c r="D23" s="20">
        <v>390.25</v>
      </c>
      <c r="E23" s="21">
        <v>45625</v>
      </c>
      <c r="F23" s="20">
        <v>33345.160000000003</v>
      </c>
      <c r="G23" s="21">
        <v>6813576.2300000004</v>
      </c>
      <c r="H23" s="92">
        <f t="shared" si="0"/>
        <v>6958318.0700000003</v>
      </c>
    </row>
    <row r="24" spans="1:10">
      <c r="A24" s="65" t="s">
        <v>22</v>
      </c>
      <c r="B24" s="20">
        <v>439342.86</v>
      </c>
      <c r="C24" s="21">
        <v>106838.65</v>
      </c>
      <c r="D24" s="20">
        <v>338.09000000000003</v>
      </c>
      <c r="E24" s="21">
        <v>12039</v>
      </c>
      <c r="F24" s="20">
        <v>26513.809999999998</v>
      </c>
      <c r="G24" s="21">
        <v>7976388.0700000003</v>
      </c>
      <c r="H24" s="92">
        <f t="shared" si="0"/>
        <v>8095265.7200000007</v>
      </c>
    </row>
    <row r="25" spans="1:10" ht="11" thickBot="1">
      <c r="A25" s="279" t="s">
        <v>23</v>
      </c>
      <c r="B25" s="280">
        <v>142703.56</v>
      </c>
      <c r="C25" s="281">
        <v>1964665.17</v>
      </c>
      <c r="D25" s="280">
        <v>4200.0499999999993</v>
      </c>
      <c r="E25" s="281">
        <v>85923</v>
      </c>
      <c r="F25" s="280">
        <v>26157.5</v>
      </c>
      <c r="G25" s="281">
        <v>17582414.970000003</v>
      </c>
      <c r="H25" s="282">
        <f t="shared" si="0"/>
        <v>19633003.140000001</v>
      </c>
    </row>
    <row r="26" spans="1:10" ht="12" thickBot="1">
      <c r="A26" s="283" t="s">
        <v>3</v>
      </c>
      <c r="B26" s="284">
        <f t="shared" ref="B26:H26" si="1">SUM(B14:B25)</f>
        <v>1782058.7590000001</v>
      </c>
      <c r="C26" s="284">
        <f t="shared" si="1"/>
        <v>18297776.920000002</v>
      </c>
      <c r="D26" s="284">
        <f t="shared" si="1"/>
        <v>8564.06</v>
      </c>
      <c r="E26" s="284">
        <f t="shared" si="1"/>
        <v>322886.59999999998</v>
      </c>
      <c r="F26" s="284">
        <f t="shared" si="1"/>
        <v>376487.08199999999</v>
      </c>
      <c r="G26" s="284">
        <f t="shared" si="1"/>
        <v>142599909.23000002</v>
      </c>
      <c r="H26" s="285">
        <f t="shared" si="1"/>
        <v>161220572.75</v>
      </c>
    </row>
    <row r="27" spans="1:10">
      <c r="B27" s="203"/>
      <c r="C27" s="203"/>
      <c r="D27" s="203"/>
      <c r="E27" s="203"/>
      <c r="F27" s="203"/>
      <c r="G27" s="203"/>
      <c r="H27" s="203"/>
    </row>
    <row r="28" spans="1:10">
      <c r="A28" s="10" t="s">
        <v>386</v>
      </c>
      <c r="H28" s="15"/>
    </row>
    <row r="29" spans="1:10">
      <c r="A29" s="9" t="s">
        <v>32</v>
      </c>
    </row>
    <row r="30" spans="1:10">
      <c r="A30" s="9" t="s">
        <v>33</v>
      </c>
      <c r="F30" s="13"/>
      <c r="G30" s="13"/>
      <c r="I30" s="13"/>
    </row>
    <row r="32" spans="1:10" ht="12">
      <c r="A32"/>
      <c r="B32" s="369"/>
      <c r="C32" s="369"/>
      <c r="D32" s="23"/>
      <c r="E32" s="23"/>
      <c r="F32" s="23"/>
      <c r="G32" s="23"/>
      <c r="H32" s="8"/>
      <c r="I32"/>
      <c r="J32"/>
    </row>
    <row r="33" spans="1:10" ht="12">
      <c r="A33"/>
      <c r="B33"/>
      <c r="C33"/>
      <c r="D33"/>
      <c r="E33"/>
      <c r="F33" s="23"/>
      <c r="G33" s="23"/>
      <c r="H33"/>
      <c r="I33"/>
      <c r="J33"/>
    </row>
    <row r="34" spans="1:10" ht="12">
      <c r="A34"/>
      <c r="B34" s="36"/>
      <c r="C34" s="36"/>
      <c r="D34" s="36"/>
      <c r="E34" s="36"/>
      <c r="F34" s="36"/>
      <c r="G34" s="36"/>
      <c r="H34"/>
      <c r="I34"/>
      <c r="J34"/>
    </row>
    <row r="35" spans="1:10" ht="12">
      <c r="A35"/>
      <c r="B35"/>
      <c r="C35"/>
      <c r="D35"/>
      <c r="E35"/>
      <c r="F35"/>
      <c r="G35"/>
      <c r="H35"/>
      <c r="I35"/>
      <c r="J35"/>
    </row>
    <row r="36" spans="1:10" ht="12">
      <c r="A36"/>
      <c r="B36"/>
      <c r="C36"/>
      <c r="D36"/>
      <c r="E36"/>
      <c r="F36"/>
      <c r="G36"/>
      <c r="H36"/>
      <c r="I36"/>
      <c r="J36"/>
    </row>
    <row r="37" spans="1:10">
      <c r="C37" s="13"/>
      <c r="D37" s="13"/>
      <c r="F37" s="13"/>
      <c r="G37" s="13"/>
      <c r="I37" s="13"/>
    </row>
    <row r="38" spans="1:10">
      <c r="C38" s="13"/>
      <c r="D38" s="13"/>
      <c r="F38" s="13"/>
      <c r="G38" s="13"/>
      <c r="I38" s="13"/>
    </row>
    <row r="39" spans="1:10">
      <c r="C39" s="13"/>
      <c r="D39" s="13"/>
      <c r="F39" s="13"/>
      <c r="G39" s="13"/>
      <c r="I39" s="13"/>
    </row>
    <row r="40" spans="1:10">
      <c r="C40" s="13"/>
      <c r="D40" s="13"/>
      <c r="F40" s="13"/>
      <c r="G40" s="13"/>
      <c r="I40" s="13"/>
    </row>
    <row r="41" spans="1:10">
      <c r="C41" s="13"/>
      <c r="D41" s="13"/>
      <c r="F41" s="13"/>
      <c r="G41" s="13"/>
      <c r="I41" s="13"/>
    </row>
    <row r="42" spans="1:10">
      <c r="C42" s="13"/>
      <c r="D42" s="13"/>
      <c r="F42" s="13"/>
      <c r="G42" s="13"/>
      <c r="I42" s="13"/>
    </row>
  </sheetData>
  <mergeCells count="2">
    <mergeCell ref="A10:H10"/>
    <mergeCell ref="A9:H9"/>
  </mergeCells>
  <phoneticPr fontId="0" type="noConversion"/>
  <printOptions horizontalCentered="1"/>
  <pageMargins left="0.59055118110236227" right="0.59055118110236227" top="1.1811023622047245" bottom="0.98425196850393704" header="0" footer="0"/>
  <pageSetup scale="85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4"/>
  <sheetViews>
    <sheetView workbookViewId="0">
      <selection activeCell="F27" sqref="F27"/>
    </sheetView>
  </sheetViews>
  <sheetFormatPr baseColWidth="10" defaultRowHeight="12" x14ac:dyDescent="0"/>
  <cols>
    <col min="1" max="1" width="29.1640625" customWidth="1"/>
    <col min="2" max="2" width="12" customWidth="1"/>
    <col min="3" max="4" width="11.83203125" customWidth="1"/>
    <col min="5" max="5" width="12.1640625" customWidth="1"/>
    <col min="6" max="6" width="11.83203125" customWidth="1"/>
    <col min="7" max="9" width="12" customWidth="1"/>
    <col min="10" max="10" width="12.6640625" bestFit="1" customWidth="1"/>
    <col min="12" max="12" width="17.6640625" customWidth="1"/>
    <col min="13" max="13" width="12.6640625" bestFit="1" customWidth="1"/>
    <col min="14" max="17" width="12.6640625" customWidth="1"/>
    <col min="18" max="18" width="12.6640625" bestFit="1" customWidth="1"/>
  </cols>
  <sheetData>
    <row r="2" spans="1:21">
      <c r="A2" s="1"/>
      <c r="B2" s="1" t="s">
        <v>389</v>
      </c>
    </row>
    <row r="3" spans="1:21">
      <c r="A3" s="1"/>
      <c r="B3" s="1" t="s">
        <v>390</v>
      </c>
      <c r="U3" s="2"/>
    </row>
    <row r="4" spans="1:21">
      <c r="A4" s="1"/>
      <c r="U4" s="2"/>
    </row>
    <row r="5" spans="1:21">
      <c r="A5" s="1"/>
      <c r="U5" s="2"/>
    </row>
    <row r="6" spans="1:21">
      <c r="A6" s="12"/>
      <c r="B6" s="12" t="s">
        <v>441</v>
      </c>
      <c r="U6" s="2"/>
    </row>
    <row r="7" spans="1:21">
      <c r="A7" s="1"/>
      <c r="U7" s="2"/>
    </row>
    <row r="8" spans="1:21" ht="13" thickBot="1">
      <c r="U8" s="2"/>
    </row>
    <row r="9" spans="1:21" ht="14" thickBot="1">
      <c r="A9" s="394" t="s">
        <v>428</v>
      </c>
      <c r="B9" s="395"/>
      <c r="C9" s="395"/>
      <c r="D9" s="395"/>
      <c r="E9" s="395"/>
      <c r="F9" s="395"/>
      <c r="G9" s="395"/>
      <c r="H9" s="395"/>
      <c r="I9" s="395"/>
      <c r="J9" s="396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1" spans="1:21">
      <c r="A11" s="448"/>
      <c r="B11" s="448"/>
    </row>
    <row r="12" spans="1:21">
      <c r="A12" s="5"/>
    </row>
    <row r="13" spans="1:21" ht="13" thickBot="1">
      <c r="A13" s="1"/>
    </row>
    <row r="14" spans="1:21" ht="13" thickBot="1">
      <c r="A14" s="120"/>
      <c r="B14" s="449" t="s">
        <v>379</v>
      </c>
      <c r="C14" s="450"/>
      <c r="D14" s="450"/>
      <c r="E14" s="450"/>
      <c r="F14" s="450"/>
      <c r="G14" s="450"/>
      <c r="H14" s="450"/>
      <c r="I14" s="450"/>
      <c r="J14" s="451"/>
    </row>
    <row r="15" spans="1:21" ht="13" thickBot="1">
      <c r="A15" s="120"/>
      <c r="B15" s="449" t="s">
        <v>7</v>
      </c>
      <c r="C15" s="450"/>
      <c r="D15" s="451"/>
      <c r="E15" s="452" t="s">
        <v>8</v>
      </c>
      <c r="F15" s="450"/>
      <c r="G15" s="450"/>
      <c r="H15" s="451"/>
      <c r="I15" s="159" t="s">
        <v>10</v>
      </c>
      <c r="J15" s="179"/>
    </row>
    <row r="16" spans="1:21" s="6" customFormat="1" ht="13" thickBot="1">
      <c r="A16" s="127" t="s">
        <v>391</v>
      </c>
      <c r="B16" s="128" t="s">
        <v>396</v>
      </c>
      <c r="C16" s="129" t="s">
        <v>397</v>
      </c>
      <c r="D16" s="184" t="s">
        <v>424</v>
      </c>
      <c r="E16" s="127" t="s">
        <v>398</v>
      </c>
      <c r="F16" s="129" t="s">
        <v>399</v>
      </c>
      <c r="G16" s="129" t="s">
        <v>220</v>
      </c>
      <c r="H16" s="184" t="s">
        <v>425</v>
      </c>
      <c r="I16" s="143" t="s">
        <v>421</v>
      </c>
      <c r="J16" s="162" t="s">
        <v>11</v>
      </c>
      <c r="L16"/>
    </row>
    <row r="17" spans="1:12" s="6" customFormat="1">
      <c r="A17" s="112" t="s">
        <v>0</v>
      </c>
      <c r="B17" s="133">
        <v>99583</v>
      </c>
      <c r="C17" s="134">
        <v>1440.78</v>
      </c>
      <c r="D17" s="209" t="s">
        <v>422</v>
      </c>
      <c r="E17" s="135">
        <v>105396</v>
      </c>
      <c r="F17" s="134">
        <v>12234</v>
      </c>
      <c r="G17" s="134">
        <v>727.09</v>
      </c>
      <c r="H17" s="185" t="s">
        <v>422</v>
      </c>
      <c r="I17" s="210" t="s">
        <v>422</v>
      </c>
      <c r="J17" s="144">
        <f>SUM(B17:I17)</f>
        <v>219380.87</v>
      </c>
      <c r="L17" s="8"/>
    </row>
    <row r="18" spans="1:12" s="6" customFormat="1">
      <c r="A18" s="90" t="s">
        <v>1</v>
      </c>
      <c r="B18" s="122">
        <v>111386</v>
      </c>
      <c r="C18" s="137">
        <v>3745.22</v>
      </c>
      <c r="D18" s="83" t="s">
        <v>422</v>
      </c>
      <c r="E18" s="121">
        <v>130988</v>
      </c>
      <c r="F18" s="137">
        <v>13552</v>
      </c>
      <c r="G18" s="122" t="s">
        <v>422</v>
      </c>
      <c r="H18" s="186" t="s">
        <v>422</v>
      </c>
      <c r="I18" s="186" t="s">
        <v>422</v>
      </c>
      <c r="J18" s="145">
        <f>SUM(B18:I18)</f>
        <v>259671.22</v>
      </c>
      <c r="L18" s="8"/>
    </row>
    <row r="19" spans="1:12">
      <c r="A19" s="90" t="s">
        <v>18</v>
      </c>
      <c r="B19" s="122">
        <v>53267</v>
      </c>
      <c r="C19" s="137">
        <v>3158.02</v>
      </c>
      <c r="D19" s="83" t="s">
        <v>422</v>
      </c>
      <c r="E19" s="121">
        <v>150187</v>
      </c>
      <c r="F19" s="137">
        <v>13079.03</v>
      </c>
      <c r="G19" s="122" t="s">
        <v>422</v>
      </c>
      <c r="H19" s="186" t="s">
        <v>422</v>
      </c>
      <c r="I19" s="186" t="s">
        <v>422</v>
      </c>
      <c r="J19" s="145">
        <f>SUM(B19:I19)</f>
        <v>219691.05</v>
      </c>
      <c r="L19" s="8"/>
    </row>
    <row r="20" spans="1:12" ht="15" customHeight="1" thickBot="1">
      <c r="A20" s="113" t="s">
        <v>2</v>
      </c>
      <c r="B20" s="194">
        <v>36181</v>
      </c>
      <c r="C20" s="136">
        <v>12151.01</v>
      </c>
      <c r="D20" s="119" t="s">
        <v>422</v>
      </c>
      <c r="E20" s="198">
        <v>143029</v>
      </c>
      <c r="F20" s="199">
        <v>11631.88</v>
      </c>
      <c r="G20" s="206" t="s">
        <v>422</v>
      </c>
      <c r="H20" s="202" t="s">
        <v>422</v>
      </c>
      <c r="I20" s="202" t="s">
        <v>422</v>
      </c>
      <c r="J20" s="200">
        <f>SUM(B20:I20)</f>
        <v>202992.89</v>
      </c>
      <c r="L20" s="8"/>
    </row>
    <row r="21" spans="1:12" ht="13" thickBot="1">
      <c r="A21" s="7"/>
      <c r="B21" s="114"/>
      <c r="C21" s="114"/>
      <c r="D21" s="114"/>
      <c r="E21" s="114"/>
      <c r="F21" s="114"/>
      <c r="G21" s="114"/>
      <c r="H21" s="114"/>
      <c r="I21" s="114"/>
    </row>
    <row r="22" spans="1:12" ht="13" thickBot="1">
      <c r="A22" s="293" t="s">
        <v>11</v>
      </c>
      <c r="B22" s="300">
        <f t="shared" ref="B22:J22" si="0">SUM(B17:B20)</f>
        <v>300417</v>
      </c>
      <c r="C22" s="298">
        <f t="shared" si="0"/>
        <v>20495.03</v>
      </c>
      <c r="D22" s="301">
        <f t="shared" si="0"/>
        <v>0</v>
      </c>
      <c r="E22" s="379">
        <f t="shared" si="0"/>
        <v>529600</v>
      </c>
      <c r="F22" s="298">
        <f t="shared" si="0"/>
        <v>50496.909999999996</v>
      </c>
      <c r="G22" s="298">
        <f t="shared" si="0"/>
        <v>727.09</v>
      </c>
      <c r="H22" s="390">
        <f t="shared" si="0"/>
        <v>0</v>
      </c>
      <c r="I22" s="380">
        <f t="shared" si="0"/>
        <v>0</v>
      </c>
      <c r="J22" s="299">
        <f t="shared" si="0"/>
        <v>901736.02999999991</v>
      </c>
    </row>
    <row r="23" spans="1:12">
      <c r="A23" s="191" t="s">
        <v>423</v>
      </c>
      <c r="J23" s="8"/>
    </row>
    <row r="24" spans="1:12">
      <c r="A24" s="9" t="s">
        <v>400</v>
      </c>
      <c r="J24" s="74"/>
    </row>
  </sheetData>
  <mergeCells count="5">
    <mergeCell ref="A11:B11"/>
    <mergeCell ref="A9:J9"/>
    <mergeCell ref="B14:J14"/>
    <mergeCell ref="B15:D15"/>
    <mergeCell ref="E15:H15"/>
  </mergeCells>
  <phoneticPr fontId="0" type="noConversion"/>
  <pageMargins left="0.74803149606299213" right="0.74803149606299213" top="0.98425196850393704" bottom="0.98425196850393704" header="0" footer="0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opLeftCell="A4" workbookViewId="0">
      <selection activeCell="E26" sqref="E26"/>
    </sheetView>
  </sheetViews>
  <sheetFormatPr baseColWidth="10" defaultRowHeight="12" x14ac:dyDescent="0"/>
  <cols>
    <col min="1" max="1" width="25.83203125" customWidth="1"/>
    <col min="2" max="2" width="15.5" customWidth="1"/>
    <col min="3" max="3" width="12.6640625" customWidth="1"/>
    <col min="4" max="4" width="13" customWidth="1"/>
    <col min="5" max="5" width="12.83203125" customWidth="1"/>
    <col min="6" max="6" width="12.33203125" customWidth="1"/>
    <col min="7" max="7" width="13" customWidth="1"/>
  </cols>
  <sheetData>
    <row r="2" spans="1:8">
      <c r="A2" s="1"/>
      <c r="B2" s="1"/>
    </row>
    <row r="3" spans="1:8">
      <c r="A3" s="1"/>
      <c r="B3" s="1" t="s">
        <v>389</v>
      </c>
      <c r="C3" s="1"/>
    </row>
    <row r="4" spans="1:8">
      <c r="A4" s="1"/>
      <c r="B4" s="1" t="s">
        <v>390</v>
      </c>
      <c r="C4" s="1"/>
    </row>
    <row r="5" spans="1:8">
      <c r="A5" s="1"/>
      <c r="B5" s="1"/>
    </row>
    <row r="7" spans="1:8">
      <c r="A7" s="12"/>
      <c r="B7" s="12" t="s">
        <v>441</v>
      </c>
      <c r="C7" s="12"/>
    </row>
    <row r="9" spans="1:8" ht="13" thickBot="1"/>
    <row r="10" spans="1:8" ht="14" thickBot="1">
      <c r="A10" s="394" t="s">
        <v>430</v>
      </c>
      <c r="B10" s="395"/>
      <c r="C10" s="395"/>
      <c r="D10" s="395"/>
      <c r="E10" s="395"/>
      <c r="F10" s="395"/>
      <c r="G10" s="395"/>
      <c r="H10" s="396"/>
    </row>
    <row r="13" spans="1:8" ht="13" thickBot="1"/>
    <row r="14" spans="1:8" ht="13" thickBot="1">
      <c r="A14" s="120"/>
      <c r="B14" s="449" t="s">
        <v>379</v>
      </c>
      <c r="C14" s="450"/>
      <c r="D14" s="450"/>
      <c r="E14" s="450"/>
      <c r="F14" s="450"/>
      <c r="G14" s="450"/>
      <c r="H14" s="451"/>
    </row>
    <row r="15" spans="1:8" ht="13" thickBot="1">
      <c r="A15" s="138" t="s">
        <v>409</v>
      </c>
      <c r="B15" s="159" t="s">
        <v>58</v>
      </c>
      <c r="C15" s="450" t="s">
        <v>8</v>
      </c>
      <c r="D15" s="450"/>
      <c r="E15" s="451"/>
      <c r="F15" s="130" t="s">
        <v>346</v>
      </c>
      <c r="G15" s="143" t="s">
        <v>408</v>
      </c>
      <c r="H15" s="147"/>
    </row>
    <row r="16" spans="1:8" ht="13" thickBot="1">
      <c r="A16" s="153" t="s">
        <v>391</v>
      </c>
      <c r="B16" s="143" t="s">
        <v>407</v>
      </c>
      <c r="C16" s="130" t="s">
        <v>404</v>
      </c>
      <c r="D16" s="180" t="s">
        <v>405</v>
      </c>
      <c r="E16" s="131" t="s">
        <v>406</v>
      </c>
      <c r="F16" s="130" t="s">
        <v>302</v>
      </c>
      <c r="G16" s="143" t="s">
        <v>380</v>
      </c>
      <c r="H16" s="148" t="s">
        <v>11</v>
      </c>
    </row>
    <row r="17" spans="1:8">
      <c r="A17" s="154" t="s">
        <v>0</v>
      </c>
      <c r="B17" s="144">
        <v>0</v>
      </c>
      <c r="C17" s="157">
        <v>71054</v>
      </c>
      <c r="D17" s="133">
        <v>1856.29</v>
      </c>
      <c r="E17" s="161">
        <v>8036.68</v>
      </c>
      <c r="F17" s="141">
        <v>839.57</v>
      </c>
      <c r="G17" s="144">
        <v>4120.01</v>
      </c>
      <c r="H17" s="149">
        <f>SUM(B17:G17)</f>
        <v>85906.55</v>
      </c>
    </row>
    <row r="18" spans="1:8">
      <c r="A18" s="155" t="s">
        <v>1</v>
      </c>
      <c r="B18" s="145">
        <v>5082.49</v>
      </c>
      <c r="C18" s="158">
        <v>69356</v>
      </c>
      <c r="D18" s="122">
        <v>2543.7199999999998</v>
      </c>
      <c r="E18" s="151">
        <v>7588.45</v>
      </c>
      <c r="F18" s="142">
        <v>789.97</v>
      </c>
      <c r="G18" s="145">
        <v>25710.86</v>
      </c>
      <c r="H18" s="150">
        <f>SUM(B18:G18)</f>
        <v>111071.49</v>
      </c>
    </row>
    <row r="19" spans="1:8">
      <c r="A19" s="155" t="s">
        <v>18</v>
      </c>
      <c r="B19" s="145">
        <v>14411.92</v>
      </c>
      <c r="C19" s="158">
        <v>74514</v>
      </c>
      <c r="D19" s="122">
        <v>3978.45</v>
      </c>
      <c r="E19" s="151">
        <v>8190.0349999999999</v>
      </c>
      <c r="F19" s="142">
        <v>853.27</v>
      </c>
      <c r="G19" s="145">
        <v>8972.76</v>
      </c>
      <c r="H19" s="151">
        <f>SUM(B19:G19)</f>
        <v>110920.435</v>
      </c>
    </row>
    <row r="20" spans="1:8" ht="13" thickBot="1">
      <c r="A20" s="156" t="s">
        <v>2</v>
      </c>
      <c r="B20" s="160">
        <v>0</v>
      </c>
      <c r="C20" s="193">
        <v>72717</v>
      </c>
      <c r="D20" s="194">
        <v>5219.05</v>
      </c>
      <c r="E20" s="195">
        <v>10420.84</v>
      </c>
      <c r="F20" s="196">
        <v>846.69</v>
      </c>
      <c r="G20" s="146">
        <v>20336.22</v>
      </c>
      <c r="H20" s="152">
        <f>SUM(C20:G20)</f>
        <v>109539.8</v>
      </c>
    </row>
    <row r="21" spans="1:8" ht="13" thickBot="1">
      <c r="A21" s="7"/>
      <c r="B21" s="139"/>
      <c r="C21" s="114"/>
      <c r="D21" s="114"/>
      <c r="E21" s="114"/>
      <c r="F21" s="114"/>
      <c r="G21" s="114"/>
    </row>
    <row r="22" spans="1:8" ht="13" thickBot="1">
      <c r="A22" s="293" t="s">
        <v>11</v>
      </c>
      <c r="B22" s="300">
        <f>SUM(B17:B21)</f>
        <v>19494.41</v>
      </c>
      <c r="C22" s="298">
        <f t="shared" ref="C22:H22" si="0">SUM(C17:C20)</f>
        <v>287641</v>
      </c>
      <c r="D22" s="298">
        <f t="shared" si="0"/>
        <v>13597.509999999998</v>
      </c>
      <c r="E22" s="298">
        <f t="shared" si="0"/>
        <v>34236.005000000005</v>
      </c>
      <c r="F22" s="298">
        <f t="shared" si="0"/>
        <v>3329.5</v>
      </c>
      <c r="G22" s="298">
        <f t="shared" si="0"/>
        <v>59139.850000000006</v>
      </c>
      <c r="H22" s="299">
        <f t="shared" si="0"/>
        <v>417438.27499999997</v>
      </c>
    </row>
    <row r="23" spans="1:8">
      <c r="A23" s="9" t="s">
        <v>386</v>
      </c>
      <c r="B23" s="23"/>
      <c r="C23" s="23"/>
      <c r="D23" s="23"/>
      <c r="E23" s="23"/>
      <c r="F23" s="23"/>
      <c r="G23" s="23"/>
      <c r="H23" s="23"/>
    </row>
    <row r="24" spans="1:8">
      <c r="A24" s="9" t="s">
        <v>395</v>
      </c>
    </row>
    <row r="25" spans="1:8">
      <c r="B25" s="36"/>
      <c r="C25" s="36"/>
      <c r="D25" s="36"/>
      <c r="E25" s="36"/>
      <c r="F25" s="36"/>
      <c r="G25" s="36"/>
      <c r="H25" s="36"/>
    </row>
    <row r="26" spans="1:8">
      <c r="B26" s="23"/>
      <c r="C26" s="23"/>
      <c r="D26" s="23"/>
      <c r="E26" s="23"/>
      <c r="F26" s="23"/>
      <c r="G26" s="23"/>
      <c r="H26" s="192"/>
    </row>
  </sheetData>
  <mergeCells count="3">
    <mergeCell ref="C15:E15"/>
    <mergeCell ref="B14:H14"/>
    <mergeCell ref="A10:H10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1"/>
  <sheetViews>
    <sheetView topLeftCell="A30" workbookViewId="0">
      <selection activeCell="M36" sqref="M36"/>
    </sheetView>
  </sheetViews>
  <sheetFormatPr baseColWidth="10" defaultRowHeight="12" x14ac:dyDescent="0"/>
  <cols>
    <col min="1" max="1" width="26" customWidth="1"/>
    <col min="2" max="2" width="17.5" customWidth="1"/>
    <col min="3" max="3" width="13.33203125" customWidth="1"/>
    <col min="4" max="4" width="15" customWidth="1"/>
    <col min="5" max="5" width="12.33203125" customWidth="1"/>
    <col min="7" max="7" width="14.1640625" customWidth="1"/>
    <col min="8" max="9" width="13" customWidth="1"/>
    <col min="10" max="11" width="13.6640625" customWidth="1"/>
  </cols>
  <sheetData>
    <row r="3" spans="1:8">
      <c r="C3" s="1" t="s">
        <v>389</v>
      </c>
      <c r="D3" s="1"/>
    </row>
    <row r="4" spans="1:8">
      <c r="C4" s="1" t="s">
        <v>390</v>
      </c>
      <c r="D4" s="1"/>
    </row>
    <row r="7" spans="1:8">
      <c r="C7" s="12" t="s">
        <v>441</v>
      </c>
    </row>
    <row r="8" spans="1:8" ht="13" thickBot="1">
      <c r="C8" s="12"/>
    </row>
    <row r="9" spans="1:8" ht="14" thickBot="1">
      <c r="A9" s="394" t="s">
        <v>431</v>
      </c>
      <c r="B9" s="395"/>
      <c r="C9" s="395"/>
      <c r="D9" s="395"/>
      <c r="E9" s="395"/>
      <c r="F9" s="395"/>
      <c r="G9" s="395"/>
      <c r="H9" s="396"/>
    </row>
    <row r="10" spans="1:8">
      <c r="A10" s="123"/>
      <c r="B10" s="123"/>
      <c r="C10" s="123"/>
      <c r="D10" s="123"/>
      <c r="E10" s="123"/>
      <c r="F10" s="123"/>
      <c r="G10" s="123"/>
      <c r="H10" s="123"/>
    </row>
    <row r="11" spans="1:8">
      <c r="A11" s="123"/>
      <c r="B11" s="123"/>
      <c r="C11" s="123"/>
      <c r="D11" s="123"/>
      <c r="E11" s="123"/>
      <c r="F11" s="123"/>
      <c r="G11" s="123"/>
      <c r="H11" s="123"/>
    </row>
    <row r="12" spans="1:8">
      <c r="A12" s="140" t="s">
        <v>418</v>
      </c>
      <c r="B12" s="140"/>
    </row>
    <row r="13" spans="1:8" ht="13" thickBot="1"/>
    <row r="14" spans="1:8" ht="23" thickBot="1">
      <c r="A14" s="138"/>
      <c r="B14" s="168" t="s">
        <v>410</v>
      </c>
    </row>
    <row r="15" spans="1:8" ht="13" thickBot="1">
      <c r="A15" s="120" t="s">
        <v>409</v>
      </c>
      <c r="B15" s="159" t="s">
        <v>10</v>
      </c>
    </row>
    <row r="16" spans="1:8" ht="13" thickBot="1">
      <c r="A16" s="127" t="s">
        <v>391</v>
      </c>
      <c r="B16" s="143" t="s">
        <v>417</v>
      </c>
    </row>
    <row r="17" spans="1:11">
      <c r="A17" s="112" t="s">
        <v>0</v>
      </c>
      <c r="B17" s="144" t="s">
        <v>422</v>
      </c>
    </row>
    <row r="18" spans="1:11">
      <c r="A18" s="90" t="s">
        <v>1</v>
      </c>
      <c r="B18" s="145" t="s">
        <v>422</v>
      </c>
    </row>
    <row r="19" spans="1:11">
      <c r="A19" s="90" t="s">
        <v>18</v>
      </c>
      <c r="B19" s="145" t="s">
        <v>422</v>
      </c>
    </row>
    <row r="20" spans="1:11" ht="13" thickBot="1">
      <c r="A20" s="113" t="s">
        <v>2</v>
      </c>
      <c r="B20" s="163" t="s">
        <v>422</v>
      </c>
    </row>
    <row r="21" spans="1:11" ht="13" thickBot="1">
      <c r="A21" s="7"/>
      <c r="B21" s="139"/>
    </row>
    <row r="22" spans="1:11" ht="13" thickBot="1">
      <c r="A22" s="293" t="s">
        <v>11</v>
      </c>
      <c r="B22" s="298">
        <f>SUM(B17:B21)</f>
        <v>0</v>
      </c>
    </row>
    <row r="23" spans="1:11">
      <c r="A23" s="191" t="s">
        <v>423</v>
      </c>
      <c r="B23" s="191"/>
      <c r="C23" s="169"/>
      <c r="D23" s="170"/>
      <c r="E23" s="170"/>
      <c r="F23" s="170"/>
      <c r="G23" s="170"/>
      <c r="H23" s="170"/>
    </row>
    <row r="24" spans="1:11">
      <c r="A24" s="169"/>
      <c r="B24" s="169"/>
      <c r="C24" s="169"/>
      <c r="D24" s="170"/>
      <c r="E24" s="170"/>
      <c r="F24" s="170"/>
      <c r="G24" s="170"/>
      <c r="H24" s="170"/>
    </row>
    <row r="25" spans="1:11">
      <c r="A25" s="140" t="s">
        <v>419</v>
      </c>
      <c r="B25" s="140"/>
    </row>
    <row r="26" spans="1:11" ht="13" thickBot="1"/>
    <row r="27" spans="1:11" ht="13" thickBot="1">
      <c r="A27" s="138"/>
      <c r="B27" s="372"/>
      <c r="C27" s="450" t="s">
        <v>410</v>
      </c>
      <c r="D27" s="450"/>
      <c r="E27" s="450"/>
      <c r="F27" s="450"/>
      <c r="G27" s="450"/>
      <c r="H27" s="450"/>
      <c r="I27" s="451"/>
      <c r="J27" s="23"/>
      <c r="K27" s="23"/>
    </row>
    <row r="28" spans="1:11" ht="13" thickBot="1">
      <c r="A28" s="120" t="s">
        <v>409</v>
      </c>
      <c r="B28" s="452" t="s">
        <v>7</v>
      </c>
      <c r="C28" s="451"/>
      <c r="D28" s="143" t="s">
        <v>8</v>
      </c>
      <c r="E28" s="452" t="s">
        <v>9</v>
      </c>
      <c r="F28" s="450"/>
      <c r="G28" s="451"/>
      <c r="H28" s="143" t="s">
        <v>274</v>
      </c>
      <c r="I28" s="147"/>
      <c r="J28" s="23"/>
      <c r="K28" s="23"/>
    </row>
    <row r="29" spans="1:11" ht="23" thickBot="1">
      <c r="A29" s="127" t="s">
        <v>391</v>
      </c>
      <c r="B29" s="374" t="s">
        <v>443</v>
      </c>
      <c r="C29" s="184" t="s">
        <v>421</v>
      </c>
      <c r="D29" s="127" t="s">
        <v>377</v>
      </c>
      <c r="E29" s="127" t="s">
        <v>401</v>
      </c>
      <c r="F29" s="197" t="s">
        <v>402</v>
      </c>
      <c r="G29" s="197" t="s">
        <v>403</v>
      </c>
      <c r="H29" s="168" t="s">
        <v>370</v>
      </c>
      <c r="I29" s="148" t="s">
        <v>11</v>
      </c>
      <c r="J29" s="23"/>
      <c r="K29" s="23"/>
    </row>
    <row r="30" spans="1:11">
      <c r="A30" s="112" t="s">
        <v>0</v>
      </c>
      <c r="B30" s="172">
        <v>646</v>
      </c>
      <c r="C30" s="186">
        <v>384</v>
      </c>
      <c r="D30" s="135">
        <v>21</v>
      </c>
      <c r="E30" s="135">
        <v>93411</v>
      </c>
      <c r="F30" s="134">
        <v>2004.06</v>
      </c>
      <c r="G30" s="134">
        <v>2707</v>
      </c>
      <c r="H30" s="144">
        <v>122</v>
      </c>
      <c r="I30" s="161">
        <f>SUM(B30:H30)</f>
        <v>99295.06</v>
      </c>
      <c r="J30" s="23"/>
      <c r="K30" s="23"/>
    </row>
    <row r="31" spans="1:11">
      <c r="A31" s="90" t="s">
        <v>1</v>
      </c>
      <c r="B31" s="388" t="s">
        <v>422</v>
      </c>
      <c r="C31" s="186">
        <v>384</v>
      </c>
      <c r="D31" s="121">
        <v>21</v>
      </c>
      <c r="E31" s="121">
        <v>110367</v>
      </c>
      <c r="F31" s="137">
        <v>6386.24</v>
      </c>
      <c r="G31" s="137">
        <v>4025</v>
      </c>
      <c r="H31" s="145">
        <v>142</v>
      </c>
      <c r="I31" s="376">
        <f>SUM(B31:H31)</f>
        <v>121325.24</v>
      </c>
    </row>
    <row r="32" spans="1:11">
      <c r="A32" s="90" t="s">
        <v>18</v>
      </c>
      <c r="B32" s="388" t="s">
        <v>422</v>
      </c>
      <c r="C32" s="186">
        <v>754</v>
      </c>
      <c r="D32" s="121">
        <v>21</v>
      </c>
      <c r="E32" s="121">
        <v>93515.231999999989</v>
      </c>
      <c r="F32" s="137">
        <v>5333.89</v>
      </c>
      <c r="G32" s="137">
        <v>1447.97</v>
      </c>
      <c r="H32" s="145">
        <v>155</v>
      </c>
      <c r="I32" s="145">
        <f>SUM(B32:H32)</f>
        <v>101227.09199999999</v>
      </c>
    </row>
    <row r="33" spans="1:14" ht="13" thickBot="1">
      <c r="A33" s="113" t="s">
        <v>2</v>
      </c>
      <c r="B33" s="388" t="s">
        <v>422</v>
      </c>
      <c r="C33" s="202" t="s">
        <v>422</v>
      </c>
      <c r="D33" s="378">
        <v>21</v>
      </c>
      <c r="E33" s="201">
        <v>113688.40000000001</v>
      </c>
      <c r="F33" s="199">
        <v>4283.16</v>
      </c>
      <c r="G33" s="202">
        <v>6014.93</v>
      </c>
      <c r="H33" s="376" t="s">
        <v>422</v>
      </c>
      <c r="I33" s="163">
        <f>SUM(B33:H33)</f>
        <v>124007.49000000002</v>
      </c>
    </row>
    <row r="34" spans="1:14" ht="13" thickBot="1">
      <c r="A34" s="7"/>
      <c r="B34" s="387"/>
      <c r="C34" s="382"/>
      <c r="D34" s="383"/>
      <c r="E34" s="114"/>
      <c r="F34" s="114"/>
      <c r="G34" s="385"/>
      <c r="H34" s="377"/>
      <c r="I34" s="383"/>
    </row>
    <row r="35" spans="1:14" ht="13" thickBot="1">
      <c r="A35" s="293" t="s">
        <v>11</v>
      </c>
      <c r="B35" s="381">
        <f>SUM(B30:B34)</f>
        <v>646</v>
      </c>
      <c r="C35" s="301">
        <f>SUM(C30:C34)</f>
        <v>1522</v>
      </c>
      <c r="D35" s="384">
        <f>SUM(D30:D34)</f>
        <v>84</v>
      </c>
      <c r="E35" s="379">
        <f>SUM(E30:E33)</f>
        <v>410981.63199999998</v>
      </c>
      <c r="F35" s="298">
        <f>SUM(F30:F33)</f>
        <v>18007.349999999999</v>
      </c>
      <c r="G35" s="301">
        <f>SUM(G30:G33)</f>
        <v>14194.900000000001</v>
      </c>
      <c r="H35" s="386">
        <f>SUM(H30:H33)</f>
        <v>419</v>
      </c>
      <c r="I35" s="380">
        <f>SUM(I30:I33)</f>
        <v>445854.88199999998</v>
      </c>
    </row>
    <row r="36" spans="1:14">
      <c r="A36" s="191"/>
      <c r="B36" s="191"/>
      <c r="C36" s="9"/>
      <c r="H36" s="8"/>
      <c r="I36" s="23"/>
    </row>
    <row r="37" spans="1:14">
      <c r="I37" s="8"/>
    </row>
    <row r="38" spans="1:14">
      <c r="A38" s="140" t="s">
        <v>420</v>
      </c>
      <c r="B38" s="140"/>
    </row>
    <row r="39" spans="1:14" ht="13" thickBot="1"/>
    <row r="40" spans="1:14" ht="13" thickBot="1">
      <c r="A40" s="138"/>
      <c r="B40" s="452" t="s">
        <v>379</v>
      </c>
      <c r="C40" s="450"/>
      <c r="D40" s="450"/>
      <c r="E40" s="450"/>
      <c r="F40" s="450"/>
      <c r="G40" s="450"/>
      <c r="H40" s="450"/>
      <c r="I40" s="450"/>
      <c r="J40" s="450"/>
      <c r="K40" s="451"/>
    </row>
    <row r="41" spans="1:14" ht="23" thickBot="1">
      <c r="A41" s="120" t="s">
        <v>409</v>
      </c>
      <c r="B41" s="452" t="s">
        <v>7</v>
      </c>
      <c r="C41" s="450"/>
      <c r="D41" s="450"/>
      <c r="E41" s="450"/>
      <c r="F41" s="451"/>
      <c r="G41" s="453" t="s">
        <v>225</v>
      </c>
      <c r="H41" s="454"/>
      <c r="I41" s="165" t="s">
        <v>415</v>
      </c>
      <c r="J41" s="181" t="s">
        <v>10</v>
      </c>
      <c r="K41" s="148"/>
    </row>
    <row r="42" spans="1:14" ht="13" thickBot="1">
      <c r="A42" s="127" t="s">
        <v>391</v>
      </c>
      <c r="B42" s="374" t="s">
        <v>411</v>
      </c>
      <c r="C42" s="180" t="s">
        <v>412</v>
      </c>
      <c r="D42" s="180" t="s">
        <v>343</v>
      </c>
      <c r="E42" s="373" t="s">
        <v>414</v>
      </c>
      <c r="F42" s="184" t="s">
        <v>413</v>
      </c>
      <c r="G42" s="164" t="s">
        <v>227</v>
      </c>
      <c r="H42" s="167" t="s">
        <v>232</v>
      </c>
      <c r="I42" s="162" t="s">
        <v>416</v>
      </c>
      <c r="J42" s="182" t="s">
        <v>421</v>
      </c>
      <c r="K42" s="147" t="s">
        <v>11</v>
      </c>
    </row>
    <row r="43" spans="1:14">
      <c r="A43" s="112" t="s">
        <v>0</v>
      </c>
      <c r="B43" s="188">
        <v>30</v>
      </c>
      <c r="C43" s="133">
        <v>72.42</v>
      </c>
      <c r="D43" s="134">
        <v>10925.32</v>
      </c>
      <c r="E43" s="134">
        <v>120</v>
      </c>
      <c r="F43" s="185">
        <v>0</v>
      </c>
      <c r="G43" s="134">
        <v>2783</v>
      </c>
      <c r="H43" s="185">
        <v>653.99</v>
      </c>
      <c r="I43" s="204">
        <v>10737</v>
      </c>
      <c r="J43" s="161" t="s">
        <v>422</v>
      </c>
      <c r="K43" s="161">
        <f>SUM(B43:J43)</f>
        <v>25321.73</v>
      </c>
      <c r="M43" s="23"/>
    </row>
    <row r="44" spans="1:14">
      <c r="A44" s="90" t="s">
        <v>1</v>
      </c>
      <c r="B44" s="121" t="s">
        <v>422</v>
      </c>
      <c r="C44" s="122">
        <v>359.6</v>
      </c>
      <c r="D44" s="137">
        <v>11355.529999999999</v>
      </c>
      <c r="E44" s="122">
        <v>65</v>
      </c>
      <c r="F44" s="158">
        <v>0</v>
      </c>
      <c r="G44" s="189">
        <v>4246</v>
      </c>
      <c r="H44" s="186">
        <v>430</v>
      </c>
      <c r="I44" s="121">
        <v>8046</v>
      </c>
      <c r="J44" s="121" t="s">
        <v>422</v>
      </c>
      <c r="K44" s="145">
        <f>SUM(B44:J44)</f>
        <v>24502.129999999997</v>
      </c>
      <c r="M44" s="23"/>
      <c r="N44" s="8"/>
    </row>
    <row r="45" spans="1:14">
      <c r="A45" s="90" t="s">
        <v>18</v>
      </c>
      <c r="B45" s="121" t="s">
        <v>422</v>
      </c>
      <c r="C45" s="122">
        <v>1140</v>
      </c>
      <c r="D45" s="137">
        <v>8385.52</v>
      </c>
      <c r="E45" s="122">
        <v>45</v>
      </c>
      <c r="F45" s="158" t="s">
        <v>422</v>
      </c>
      <c r="G45" s="121">
        <v>6287</v>
      </c>
      <c r="H45" s="190">
        <v>80</v>
      </c>
      <c r="I45" s="121">
        <v>5938</v>
      </c>
      <c r="J45" s="145" t="s">
        <v>422</v>
      </c>
      <c r="K45" s="183">
        <f>SUM(B45:J45)</f>
        <v>21875.52</v>
      </c>
      <c r="M45" s="23"/>
    </row>
    <row r="46" spans="1:14" ht="13" thickBot="1">
      <c r="A46" s="113" t="s">
        <v>2</v>
      </c>
      <c r="B46" s="121" t="s">
        <v>422</v>
      </c>
      <c r="C46" s="199">
        <v>645</v>
      </c>
      <c r="D46" s="199">
        <v>8035.01</v>
      </c>
      <c r="E46" s="206">
        <v>50</v>
      </c>
      <c r="F46" s="187" t="s">
        <v>422</v>
      </c>
      <c r="G46" s="132" t="s">
        <v>422</v>
      </c>
      <c r="H46" s="202" t="s">
        <v>422</v>
      </c>
      <c r="I46" s="166">
        <v>10076</v>
      </c>
      <c r="J46" s="145" t="s">
        <v>422</v>
      </c>
      <c r="K46" s="152">
        <f>SUM(B46:I46)</f>
        <v>18806.010000000002</v>
      </c>
    </row>
    <row r="47" spans="1:14" ht="13" thickBot="1">
      <c r="A47" s="7"/>
      <c r="B47" s="139"/>
      <c r="C47" s="114"/>
      <c r="D47" s="114"/>
      <c r="E47" s="114"/>
      <c r="F47" s="114"/>
    </row>
    <row r="48" spans="1:14" ht="13" thickBot="1">
      <c r="A48" s="293" t="s">
        <v>11</v>
      </c>
      <c r="B48" s="300">
        <f>SUM(B43:B47)</f>
        <v>30</v>
      </c>
      <c r="C48" s="298">
        <f t="shared" ref="C48:K48" si="0">SUM(C43:C46)</f>
        <v>2217.02</v>
      </c>
      <c r="D48" s="298">
        <f t="shared" si="0"/>
        <v>38701.379999999997</v>
      </c>
      <c r="E48" s="298">
        <f t="shared" si="0"/>
        <v>280</v>
      </c>
      <c r="F48" s="301">
        <f t="shared" si="0"/>
        <v>0</v>
      </c>
      <c r="G48" s="300">
        <f t="shared" si="0"/>
        <v>13316</v>
      </c>
      <c r="H48" s="299">
        <f t="shared" si="0"/>
        <v>1163.99</v>
      </c>
      <c r="I48" s="299">
        <f t="shared" si="0"/>
        <v>34797</v>
      </c>
      <c r="J48" s="299">
        <f t="shared" si="0"/>
        <v>0</v>
      </c>
      <c r="K48" s="299">
        <f t="shared" si="0"/>
        <v>90505.390000000014</v>
      </c>
    </row>
    <row r="49" spans="1:12">
      <c r="A49" s="191" t="s">
        <v>423</v>
      </c>
      <c r="B49" s="191"/>
    </row>
    <row r="50" spans="1:12">
      <c r="A50" s="9" t="s">
        <v>386</v>
      </c>
      <c r="B50" s="389"/>
      <c r="C50" s="23"/>
      <c r="D50" s="23"/>
      <c r="E50" s="23"/>
      <c r="G50" s="23"/>
      <c r="L50" s="23"/>
    </row>
    <row r="51" spans="1:12">
      <c r="A51" s="9" t="s">
        <v>395</v>
      </c>
      <c r="B51" s="9"/>
      <c r="L51" s="8"/>
    </row>
  </sheetData>
  <mergeCells count="7">
    <mergeCell ref="B40:K40"/>
    <mergeCell ref="B41:F41"/>
    <mergeCell ref="C27:I27"/>
    <mergeCell ref="B28:C28"/>
    <mergeCell ref="G41:H41"/>
    <mergeCell ref="A9:H9"/>
    <mergeCell ref="E28:G28"/>
  </mergeCells>
  <pageMargins left="0.7" right="0.7" top="0.75" bottom="0.75" header="0.3" footer="0.3"/>
  <pageSetup paperSize="9"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NIQUEL</vt:lpstr>
      <vt:lpstr>METALES PRECIOSOS</vt:lpstr>
      <vt:lpstr>ESMERALDAS</vt:lpstr>
      <vt:lpstr>HIERRO</vt:lpstr>
      <vt:lpstr>SAL</vt:lpstr>
      <vt:lpstr>AZUFRE-YESO-ROCA FOSFORICA</vt:lpstr>
    </vt:vector>
  </TitlesOfParts>
  <Company>INGEOMINAS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INGEOMINAS</dc:creator>
  <cp:lastModifiedBy>Juan David Gutiérrez Rodríguez</cp:lastModifiedBy>
  <cp:lastPrinted>2016-02-11T15:57:27Z</cp:lastPrinted>
  <dcterms:created xsi:type="dcterms:W3CDTF">2006-01-27T14:11:40Z</dcterms:created>
  <dcterms:modified xsi:type="dcterms:W3CDTF">2016-05-23T14:35:00Z</dcterms:modified>
</cp:coreProperties>
</file>