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C:\Users\Roman.Nitsovych\Downloads\"/>
    </mc:Choice>
  </mc:AlternateContent>
  <bookViews>
    <workbookView xWindow="0" yWindow="450" windowWidth="17490" windowHeight="10380"/>
  </bookViews>
  <sheets>
    <sheet name="d1" sheetId="6" r:id="rId1"/>
    <sheet name="d2" sheetId="5" r:id="rId2"/>
    <sheet name="d3" sheetId="1" r:id="rId3"/>
    <sheet name="d4" sheetId="7" r:id="rId4"/>
    <sheet name="d5" sheetId="8" r:id="rId5"/>
    <sheet name="d6" sheetId="19" r:id="rId6"/>
    <sheet name="d7" sheetId="10" r:id="rId7"/>
    <sheet name="d8" sheetId="18" r:id="rId8"/>
    <sheet name="d9" sheetId="12" r:id="rId9"/>
    <sheet name="d10" sheetId="15" r:id="rId10"/>
  </sheets>
  <externalReferences>
    <externalReference r:id="rId11"/>
  </externalReferences>
  <definedNames>
    <definedName name="_xlnm._FilterDatabase" localSheetId="6" hidden="1">'d7'!$A$12:$AF$84</definedName>
    <definedName name="_xlnm.Print_Titles" localSheetId="0">'d1'!$6:$6</definedName>
    <definedName name="_xlnm.Print_Titles" localSheetId="2">'d3'!$5:$7</definedName>
    <definedName name="_xlnm.Print_Titles" localSheetId="3">'d4'!$B:$M,'d4'!$5:$6</definedName>
    <definedName name="_xlnm.Print_Titles" localSheetId="6">'d7'!$D:$E,'d7'!$10:$12</definedName>
    <definedName name="_xlnm.Print_Titles" localSheetId="8">'d9'!$5:$5</definedName>
    <definedName name="_xlnm.Print_Titles">'d2'!$5:$5</definedName>
    <definedName name="_xlnm.Print_Area" localSheetId="3">'d4'!$B$2:$M$53</definedName>
    <definedName name="_xlnm.Print_Area" localSheetId="4">'d5'!$A$1:$E$40</definedName>
    <definedName name="_xlnm.Print_Area" localSheetId="6">'d7'!$D$3:$AF$84</definedName>
    <definedName name="_xlnm.Print_Area" localSheetId="8">'d9'!$A$3:$F$45</definedName>
  </definedNames>
  <calcPr calcId="152511" fullCalcOnLoad="1"/>
</workbook>
</file>

<file path=xl/calcChain.xml><?xml version="1.0" encoding="utf-8"?>
<calcChain xmlns="http://schemas.openxmlformats.org/spreadsheetml/2006/main">
  <c r="O503" i="1" l="1"/>
  <c r="E503" i="1"/>
  <c r="E502" i="1"/>
  <c r="O502" i="1" s="1"/>
  <c r="O496" i="1"/>
  <c r="E496" i="1"/>
  <c r="O490" i="1"/>
  <c r="O489" i="1"/>
  <c r="J351" i="1"/>
  <c r="O351" i="1" s="1"/>
  <c r="E351" i="1"/>
  <c r="J349" i="1"/>
  <c r="E349" i="1"/>
  <c r="J314" i="1"/>
  <c r="E314" i="1"/>
  <c r="O314" i="1" s="1"/>
  <c r="J681" i="19"/>
  <c r="I681" i="19"/>
  <c r="F13" i="12"/>
  <c r="F12" i="12"/>
  <c r="F11" i="12"/>
  <c r="F10" i="12"/>
  <c r="I751" i="18"/>
  <c r="D751" i="18"/>
  <c r="I750" i="18"/>
  <c r="D750" i="18"/>
  <c r="N750" i="18"/>
  <c r="I749" i="18"/>
  <c r="D749" i="18"/>
  <c r="N749" i="18" s="1"/>
  <c r="N748" i="18"/>
  <c r="I748" i="18"/>
  <c r="D748" i="18"/>
  <c r="I747" i="18"/>
  <c r="D747" i="18"/>
  <c r="I746" i="18"/>
  <c r="D746" i="18"/>
  <c r="N746" i="18"/>
  <c r="I745" i="18"/>
  <c r="D745" i="18"/>
  <c r="N745" i="18" s="1"/>
  <c r="N744" i="18"/>
  <c r="I744" i="18"/>
  <c r="D744" i="18"/>
  <c r="I743" i="18"/>
  <c r="D743" i="18"/>
  <c r="I742" i="18"/>
  <c r="D742" i="18"/>
  <c r="N742" i="18"/>
  <c r="I741" i="18"/>
  <c r="D741" i="18"/>
  <c r="N741" i="18" s="1"/>
  <c r="N740" i="18"/>
  <c r="I740" i="18"/>
  <c r="D740" i="18"/>
  <c r="I739" i="18"/>
  <c r="D739" i="18"/>
  <c r="I738" i="18"/>
  <c r="D738" i="18"/>
  <c r="N738" i="18"/>
  <c r="I737" i="18"/>
  <c r="D737" i="18"/>
  <c r="N737" i="18" s="1"/>
  <c r="I736" i="18"/>
  <c r="N736" i="18" s="1"/>
  <c r="D736" i="18"/>
  <c r="I735" i="18"/>
  <c r="N735" i="18" s="1"/>
  <c r="D735" i="18"/>
  <c r="I734" i="18"/>
  <c r="D734" i="18"/>
  <c r="N734" i="18" s="1"/>
  <c r="I733" i="18"/>
  <c r="D733" i="18"/>
  <c r="N733" i="18" s="1"/>
  <c r="I732" i="18"/>
  <c r="N732" i="18" s="1"/>
  <c r="D732" i="18"/>
  <c r="I731" i="18"/>
  <c r="N731" i="18" s="1"/>
  <c r="D731" i="18"/>
  <c r="I730" i="18"/>
  <c r="D730" i="18"/>
  <c r="N730" i="18" s="1"/>
  <c r="I729" i="18"/>
  <c r="D729" i="18"/>
  <c r="I728" i="18"/>
  <c r="N728" i="18" s="1"/>
  <c r="D728" i="18"/>
  <c r="I727" i="18"/>
  <c r="D727" i="18"/>
  <c r="M725" i="18"/>
  <c r="L725" i="18"/>
  <c r="K725" i="18"/>
  <c r="J725" i="18"/>
  <c r="G725" i="18"/>
  <c r="F725" i="18"/>
  <c r="E725" i="18"/>
  <c r="I724" i="18"/>
  <c r="N724" i="18" s="1"/>
  <c r="D724" i="18"/>
  <c r="I723" i="18"/>
  <c r="D723" i="18"/>
  <c r="N723" i="18"/>
  <c r="I722" i="18"/>
  <c r="D722" i="18"/>
  <c r="N722" i="18" s="1"/>
  <c r="N721" i="18"/>
  <c r="I721" i="18"/>
  <c r="D721" i="18"/>
  <c r="I720" i="18"/>
  <c r="N720" i="18" s="1"/>
  <c r="D720" i="18"/>
  <c r="I719" i="18"/>
  <c r="D719" i="18"/>
  <c r="N719" i="18" s="1"/>
  <c r="I718" i="18"/>
  <c r="D718" i="18"/>
  <c r="N718" i="18" s="1"/>
  <c r="N717" i="18"/>
  <c r="N715" i="18" s="1"/>
  <c r="I717" i="18"/>
  <c r="D717" i="18"/>
  <c r="M715" i="18"/>
  <c r="L715" i="18"/>
  <c r="K715" i="18"/>
  <c r="J715" i="18"/>
  <c r="H715" i="18"/>
  <c r="G715" i="18"/>
  <c r="F715" i="18"/>
  <c r="E715" i="18"/>
  <c r="I714" i="18"/>
  <c r="D714" i="18"/>
  <c r="N714" i="18" s="1"/>
  <c r="I713" i="18"/>
  <c r="D713" i="18"/>
  <c r="N713" i="18"/>
  <c r="I712" i="18"/>
  <c r="N712" i="18" s="1"/>
  <c r="D712" i="18"/>
  <c r="N711" i="18"/>
  <c r="I711" i="18"/>
  <c r="D711" i="18"/>
  <c r="I710" i="18"/>
  <c r="I706" i="18"/>
  <c r="D710" i="18"/>
  <c r="N710" i="18"/>
  <c r="I709" i="18"/>
  <c r="D709" i="18"/>
  <c r="N709" i="18" s="1"/>
  <c r="I708" i="18"/>
  <c r="D708" i="18"/>
  <c r="N708" i="18" s="1"/>
  <c r="N706" i="18" s="1"/>
  <c r="M706" i="18"/>
  <c r="L706" i="18"/>
  <c r="K706" i="18"/>
  <c r="J706" i="18"/>
  <c r="G706" i="18"/>
  <c r="F706" i="18"/>
  <c r="E706" i="18"/>
  <c r="I705" i="18"/>
  <c r="D705" i="18"/>
  <c r="I704" i="18"/>
  <c r="D704" i="18"/>
  <c r="N704" i="18" s="1"/>
  <c r="I703" i="18"/>
  <c r="D703" i="18"/>
  <c r="N703" i="18" s="1"/>
  <c r="I702" i="18"/>
  <c r="D702" i="18"/>
  <c r="N702" i="18"/>
  <c r="I701" i="18"/>
  <c r="D701" i="18"/>
  <c r="N700" i="18"/>
  <c r="I700" i="18"/>
  <c r="D700" i="18"/>
  <c r="I699" i="18"/>
  <c r="D699" i="18"/>
  <c r="N699" i="18" s="1"/>
  <c r="I698" i="18"/>
  <c r="N698" i="18" s="1"/>
  <c r="D698" i="18"/>
  <c r="I697" i="18"/>
  <c r="D697" i="18"/>
  <c r="I696" i="18"/>
  <c r="D696" i="18"/>
  <c r="N696" i="18" s="1"/>
  <c r="I695" i="18"/>
  <c r="D695" i="18"/>
  <c r="N695" i="18" s="1"/>
  <c r="I694" i="18"/>
  <c r="D694" i="18"/>
  <c r="N694" i="18"/>
  <c r="I693" i="18"/>
  <c r="D693" i="18"/>
  <c r="N692" i="18"/>
  <c r="I692" i="18"/>
  <c r="D692" i="18"/>
  <c r="I691" i="18"/>
  <c r="D691" i="18"/>
  <c r="N691" i="18" s="1"/>
  <c r="I690" i="18"/>
  <c r="N690" i="18" s="1"/>
  <c r="D690" i="18"/>
  <c r="I689" i="18"/>
  <c r="D689" i="18"/>
  <c r="I688" i="18"/>
  <c r="D688" i="18"/>
  <c r="N688" i="18" s="1"/>
  <c r="I687" i="18"/>
  <c r="D687" i="18"/>
  <c r="N687" i="18" s="1"/>
  <c r="I686" i="18"/>
  <c r="D686" i="18"/>
  <c r="N686" i="18"/>
  <c r="I685" i="18"/>
  <c r="D685" i="18"/>
  <c r="N684" i="18"/>
  <c r="I684" i="18"/>
  <c r="D684" i="18"/>
  <c r="I683" i="18"/>
  <c r="D683" i="18"/>
  <c r="N683" i="18" s="1"/>
  <c r="I682" i="18"/>
  <c r="N682" i="18" s="1"/>
  <c r="D682" i="18"/>
  <c r="I681" i="18"/>
  <c r="D681" i="18"/>
  <c r="I680" i="18"/>
  <c r="D680" i="18"/>
  <c r="N680" i="18" s="1"/>
  <c r="I679" i="18"/>
  <c r="D679" i="18"/>
  <c r="N679" i="18" s="1"/>
  <c r="I678" i="18"/>
  <c r="D678" i="18"/>
  <c r="N678" i="18"/>
  <c r="I677" i="18"/>
  <c r="D677" i="18"/>
  <c r="N676" i="18"/>
  <c r="I676" i="18"/>
  <c r="D676" i="18"/>
  <c r="I675" i="18"/>
  <c r="D675" i="18"/>
  <c r="N675" i="18" s="1"/>
  <c r="I674" i="18"/>
  <c r="N674" i="18" s="1"/>
  <c r="D674" i="18"/>
  <c r="I673" i="18"/>
  <c r="D673" i="18"/>
  <c r="I672" i="18"/>
  <c r="D672" i="18"/>
  <c r="N672" i="18" s="1"/>
  <c r="I671" i="18"/>
  <c r="D671" i="18"/>
  <c r="N671" i="18" s="1"/>
  <c r="I670" i="18"/>
  <c r="D670" i="18"/>
  <c r="N670" i="18"/>
  <c r="I669" i="18"/>
  <c r="D669" i="18"/>
  <c r="N668" i="18"/>
  <c r="I668" i="18"/>
  <c r="D668" i="18"/>
  <c r="I667" i="18"/>
  <c r="D667" i="18"/>
  <c r="N667" i="18" s="1"/>
  <c r="I666" i="18"/>
  <c r="N666" i="18" s="1"/>
  <c r="D666" i="18"/>
  <c r="I665" i="18"/>
  <c r="D665" i="18"/>
  <c r="I664" i="18"/>
  <c r="D664" i="18"/>
  <c r="N664" i="18" s="1"/>
  <c r="I663" i="18"/>
  <c r="D663" i="18"/>
  <c r="N663" i="18" s="1"/>
  <c r="I662" i="18"/>
  <c r="D662" i="18"/>
  <c r="N662" i="18"/>
  <c r="I661" i="18"/>
  <c r="D661" i="18"/>
  <c r="N660" i="18"/>
  <c r="I660" i="18"/>
  <c r="D660" i="18"/>
  <c r="I659" i="18"/>
  <c r="D659" i="18"/>
  <c r="N659" i="18" s="1"/>
  <c r="I658" i="18"/>
  <c r="N658" i="18" s="1"/>
  <c r="D658" i="18"/>
  <c r="I657" i="18"/>
  <c r="D657" i="18"/>
  <c r="I656" i="18"/>
  <c r="D656" i="18"/>
  <c r="N656" i="18" s="1"/>
  <c r="I655" i="18"/>
  <c r="D655" i="18"/>
  <c r="N655" i="18" s="1"/>
  <c r="I654" i="18"/>
  <c r="D654" i="18"/>
  <c r="N654" i="18"/>
  <c r="I653" i="18"/>
  <c r="D653" i="18"/>
  <c r="N652" i="18"/>
  <c r="I652" i="18"/>
  <c r="D652" i="18"/>
  <c r="I651" i="18"/>
  <c r="D651" i="18"/>
  <c r="N651" i="18" s="1"/>
  <c r="I650" i="18"/>
  <c r="N650" i="18" s="1"/>
  <c r="D650" i="18"/>
  <c r="I649" i="18"/>
  <c r="D649" i="18"/>
  <c r="I648" i="18"/>
  <c r="D648" i="18"/>
  <c r="N648" i="18" s="1"/>
  <c r="I647" i="18"/>
  <c r="D647" i="18"/>
  <c r="N647" i="18" s="1"/>
  <c r="I646" i="18"/>
  <c r="D646" i="18"/>
  <c r="N646" i="18"/>
  <c r="I645" i="18"/>
  <c r="D645" i="18"/>
  <c r="N644" i="18"/>
  <c r="I644" i="18"/>
  <c r="D644" i="18"/>
  <c r="I643" i="18"/>
  <c r="D643" i="18"/>
  <c r="N643" i="18" s="1"/>
  <c r="I642" i="18"/>
  <c r="D642" i="18"/>
  <c r="N642" i="18"/>
  <c r="I641" i="18"/>
  <c r="D641" i="18"/>
  <c r="I640" i="18"/>
  <c r="D640" i="18"/>
  <c r="N640" i="18" s="1"/>
  <c r="I639" i="18"/>
  <c r="D639" i="18"/>
  <c r="N639" i="18" s="1"/>
  <c r="I638" i="18"/>
  <c r="D638" i="18"/>
  <c r="N638" i="18"/>
  <c r="I637" i="18"/>
  <c r="D637" i="18"/>
  <c r="N636" i="18"/>
  <c r="I636" i="18"/>
  <c r="D636" i="18"/>
  <c r="I635" i="18"/>
  <c r="D635" i="18"/>
  <c r="N635" i="18" s="1"/>
  <c r="I634" i="18"/>
  <c r="D634" i="18"/>
  <c r="N634" i="18"/>
  <c r="I633" i="18"/>
  <c r="D633" i="18"/>
  <c r="I632" i="18"/>
  <c r="D632" i="18"/>
  <c r="N632" i="18" s="1"/>
  <c r="I631" i="18"/>
  <c r="D631" i="18"/>
  <c r="N631" i="18" s="1"/>
  <c r="I630" i="18"/>
  <c r="N630" i="18" s="1"/>
  <c r="D630" i="18"/>
  <c r="I629" i="18"/>
  <c r="D629" i="18"/>
  <c r="N628" i="18"/>
  <c r="I628" i="18"/>
  <c r="D628" i="18"/>
  <c r="I627" i="18"/>
  <c r="D627" i="18"/>
  <c r="N627" i="18" s="1"/>
  <c r="I626" i="18"/>
  <c r="D626" i="18"/>
  <c r="N626" i="18"/>
  <c r="I625" i="18"/>
  <c r="D625" i="18"/>
  <c r="I624" i="18"/>
  <c r="D624" i="18"/>
  <c r="N624" i="18" s="1"/>
  <c r="I623" i="18"/>
  <c r="D623" i="18"/>
  <c r="N623" i="18" s="1"/>
  <c r="I622" i="18"/>
  <c r="N622" i="18" s="1"/>
  <c r="D622" i="18"/>
  <c r="I621" i="18"/>
  <c r="D621" i="18"/>
  <c r="N620" i="18"/>
  <c r="I620" i="18"/>
  <c r="D620" i="18"/>
  <c r="I619" i="18"/>
  <c r="D619" i="18"/>
  <c r="N619" i="18" s="1"/>
  <c r="I618" i="18"/>
  <c r="D618" i="18"/>
  <c r="N618" i="18"/>
  <c r="I617" i="18"/>
  <c r="D617" i="18"/>
  <c r="I616" i="18"/>
  <c r="D616" i="18"/>
  <c r="N616" i="18" s="1"/>
  <c r="I615" i="18"/>
  <c r="D615" i="18"/>
  <c r="N615" i="18" s="1"/>
  <c r="I614" i="18"/>
  <c r="N614" i="18" s="1"/>
  <c r="D614" i="18"/>
  <c r="I613" i="18"/>
  <c r="D613" i="18"/>
  <c r="N612" i="18"/>
  <c r="I612" i="18"/>
  <c r="D612" i="18"/>
  <c r="I611" i="18"/>
  <c r="D611" i="18"/>
  <c r="N611" i="18" s="1"/>
  <c r="I610" i="18"/>
  <c r="D610" i="18"/>
  <c r="N610" i="18"/>
  <c r="I609" i="18"/>
  <c r="D609" i="18"/>
  <c r="I608" i="18"/>
  <c r="D608" i="18"/>
  <c r="N608" i="18" s="1"/>
  <c r="I607" i="18"/>
  <c r="D607" i="18"/>
  <c r="N607" i="18" s="1"/>
  <c r="I606" i="18"/>
  <c r="N606" i="18" s="1"/>
  <c r="D606" i="18"/>
  <c r="I605" i="18"/>
  <c r="D605" i="18"/>
  <c r="N604" i="18"/>
  <c r="I604" i="18"/>
  <c r="D604" i="18"/>
  <c r="I603" i="18"/>
  <c r="D603" i="18"/>
  <c r="N603" i="18" s="1"/>
  <c r="I602" i="18"/>
  <c r="D602" i="18"/>
  <c r="N602" i="18"/>
  <c r="I601" i="18"/>
  <c r="D601" i="18"/>
  <c r="I600" i="18"/>
  <c r="D600" i="18"/>
  <c r="N600" i="18" s="1"/>
  <c r="I599" i="18"/>
  <c r="D599" i="18"/>
  <c r="N599" i="18" s="1"/>
  <c r="I598" i="18"/>
  <c r="N598" i="18" s="1"/>
  <c r="D598" i="18"/>
  <c r="I597" i="18"/>
  <c r="D597" i="18"/>
  <c r="N596" i="18"/>
  <c r="I596" i="18"/>
  <c r="D596" i="18"/>
  <c r="I595" i="18"/>
  <c r="D595" i="18"/>
  <c r="N595" i="18" s="1"/>
  <c r="I594" i="18"/>
  <c r="D594" i="18"/>
  <c r="N594" i="18"/>
  <c r="I593" i="18"/>
  <c r="D593" i="18"/>
  <c r="I592" i="18"/>
  <c r="D592" i="18"/>
  <c r="N592" i="18" s="1"/>
  <c r="I591" i="18"/>
  <c r="D591" i="18"/>
  <c r="N591" i="18" s="1"/>
  <c r="I590" i="18"/>
  <c r="N590" i="18" s="1"/>
  <c r="D590" i="18"/>
  <c r="I589" i="18"/>
  <c r="D589" i="18"/>
  <c r="N588" i="18"/>
  <c r="I588" i="18"/>
  <c r="D588" i="18"/>
  <c r="I587" i="18"/>
  <c r="D587" i="18"/>
  <c r="N587" i="18" s="1"/>
  <c r="I586" i="18"/>
  <c r="D586" i="18"/>
  <c r="N586" i="18"/>
  <c r="I585" i="18"/>
  <c r="D585" i="18"/>
  <c r="I584" i="18"/>
  <c r="D584" i="18"/>
  <c r="N584" i="18" s="1"/>
  <c r="I583" i="18"/>
  <c r="D583" i="18"/>
  <c r="N583" i="18" s="1"/>
  <c r="I582" i="18"/>
  <c r="N582" i="18" s="1"/>
  <c r="D582" i="18"/>
  <c r="I581" i="18"/>
  <c r="D581" i="18"/>
  <c r="N580" i="18"/>
  <c r="I580" i="18"/>
  <c r="D580" i="18"/>
  <c r="I579" i="18"/>
  <c r="D579" i="18"/>
  <c r="N579" i="18" s="1"/>
  <c r="I578" i="18"/>
  <c r="D578" i="18"/>
  <c r="N578" i="18"/>
  <c r="I577" i="18"/>
  <c r="D577" i="18"/>
  <c r="I576" i="18"/>
  <c r="D576" i="18"/>
  <c r="N576" i="18" s="1"/>
  <c r="I575" i="18"/>
  <c r="D575" i="18"/>
  <c r="N575" i="18" s="1"/>
  <c r="I574" i="18"/>
  <c r="N574" i="18" s="1"/>
  <c r="D574" i="18"/>
  <c r="I573" i="18"/>
  <c r="D573" i="18"/>
  <c r="N572" i="18"/>
  <c r="I572" i="18"/>
  <c r="D572" i="18"/>
  <c r="I571" i="18"/>
  <c r="D571" i="18"/>
  <c r="N571" i="18" s="1"/>
  <c r="I570" i="18"/>
  <c r="D570" i="18"/>
  <c r="N570" i="18"/>
  <c r="I569" i="18"/>
  <c r="D569" i="18"/>
  <c r="I568" i="18"/>
  <c r="D568" i="18"/>
  <c r="N568" i="18" s="1"/>
  <c r="I567" i="18"/>
  <c r="D567" i="18"/>
  <c r="N567" i="18" s="1"/>
  <c r="I566" i="18"/>
  <c r="N566" i="18" s="1"/>
  <c r="D566" i="18"/>
  <c r="I565" i="18"/>
  <c r="D565" i="18"/>
  <c r="N564" i="18"/>
  <c r="I564" i="18"/>
  <c r="D564" i="18"/>
  <c r="I563" i="18"/>
  <c r="D563" i="18"/>
  <c r="N563" i="18" s="1"/>
  <c r="I562" i="18"/>
  <c r="D562" i="18"/>
  <c r="N562" i="18"/>
  <c r="I561" i="18"/>
  <c r="D561" i="18"/>
  <c r="I560" i="18"/>
  <c r="D560" i="18"/>
  <c r="N560" i="18" s="1"/>
  <c r="I559" i="18"/>
  <c r="D559" i="18"/>
  <c r="N559" i="18" s="1"/>
  <c r="I558" i="18"/>
  <c r="N558" i="18" s="1"/>
  <c r="D558" i="18"/>
  <c r="I557" i="18"/>
  <c r="D557" i="18"/>
  <c r="N556" i="18"/>
  <c r="I556" i="18"/>
  <c r="D556" i="18"/>
  <c r="I555" i="18"/>
  <c r="D555" i="18"/>
  <c r="N555" i="18" s="1"/>
  <c r="I554" i="18"/>
  <c r="D554" i="18"/>
  <c r="N554" i="18"/>
  <c r="I553" i="18"/>
  <c r="D553" i="18"/>
  <c r="I552" i="18"/>
  <c r="D552" i="18"/>
  <c r="N552" i="18" s="1"/>
  <c r="I551" i="18"/>
  <c r="D551" i="18"/>
  <c r="N551" i="18" s="1"/>
  <c r="I550" i="18"/>
  <c r="D550" i="18"/>
  <c r="N550" i="18" s="1"/>
  <c r="I549" i="18"/>
  <c r="D549" i="18"/>
  <c r="N549" i="18"/>
  <c r="I548" i="18"/>
  <c r="D548" i="18"/>
  <c r="N548" i="18" s="1"/>
  <c r="N547" i="18"/>
  <c r="I547" i="18"/>
  <c r="D547" i="18"/>
  <c r="I546" i="18"/>
  <c r="D546" i="18"/>
  <c r="N546" i="18" s="1"/>
  <c r="I545" i="18"/>
  <c r="D545" i="18"/>
  <c r="N545" i="18"/>
  <c r="I544" i="18"/>
  <c r="D544" i="18"/>
  <c r="N544" i="18" s="1"/>
  <c r="N543" i="18"/>
  <c r="I543" i="18"/>
  <c r="D543" i="18"/>
  <c r="I542" i="18"/>
  <c r="D542" i="18"/>
  <c r="N542" i="18" s="1"/>
  <c r="I541" i="18"/>
  <c r="D541" i="18"/>
  <c r="N541" i="18"/>
  <c r="I540" i="18"/>
  <c r="D540" i="18"/>
  <c r="N540" i="18" s="1"/>
  <c r="N539" i="18"/>
  <c r="I539" i="18"/>
  <c r="D539" i="18"/>
  <c r="I538" i="18"/>
  <c r="D538" i="18"/>
  <c r="N538" i="18" s="1"/>
  <c r="I537" i="18"/>
  <c r="D537" i="18"/>
  <c r="N537" i="18"/>
  <c r="I536" i="18"/>
  <c r="D536" i="18"/>
  <c r="N536" i="18" s="1"/>
  <c r="N535" i="18"/>
  <c r="I535" i="18"/>
  <c r="D535" i="18"/>
  <c r="I534" i="18"/>
  <c r="D534" i="18"/>
  <c r="N534" i="18" s="1"/>
  <c r="I533" i="18"/>
  <c r="D533" i="18"/>
  <c r="N533" i="18"/>
  <c r="I532" i="18"/>
  <c r="D532" i="18"/>
  <c r="N532" i="18" s="1"/>
  <c r="N531" i="18"/>
  <c r="I531" i="18"/>
  <c r="D531" i="18"/>
  <c r="I530" i="18"/>
  <c r="D530" i="18"/>
  <c r="N530" i="18" s="1"/>
  <c r="I529" i="18"/>
  <c r="D529" i="18"/>
  <c r="N529" i="18"/>
  <c r="I528" i="18"/>
  <c r="D528" i="18"/>
  <c r="N528" i="18" s="1"/>
  <c r="N527" i="18"/>
  <c r="I527" i="18"/>
  <c r="D527" i="18"/>
  <c r="I526" i="18"/>
  <c r="D526" i="18"/>
  <c r="N526" i="18" s="1"/>
  <c r="I525" i="18"/>
  <c r="D525" i="18"/>
  <c r="N525" i="18"/>
  <c r="I524" i="18"/>
  <c r="D524" i="18"/>
  <c r="N524" i="18" s="1"/>
  <c r="N523" i="18"/>
  <c r="I523" i="18"/>
  <c r="D523" i="18"/>
  <c r="I522" i="18"/>
  <c r="D522" i="18"/>
  <c r="N522" i="18" s="1"/>
  <c r="I521" i="18"/>
  <c r="D521" i="18"/>
  <c r="N521" i="18"/>
  <c r="I520" i="18"/>
  <c r="D520" i="18"/>
  <c r="N520" i="18" s="1"/>
  <c r="N519" i="18"/>
  <c r="I519" i="18"/>
  <c r="D519" i="18"/>
  <c r="I518" i="18"/>
  <c r="D518" i="18"/>
  <c r="N518" i="18" s="1"/>
  <c r="I517" i="18"/>
  <c r="D517" i="18"/>
  <c r="N517" i="18"/>
  <c r="I516" i="18"/>
  <c r="D516" i="18"/>
  <c r="N516" i="18" s="1"/>
  <c r="N515" i="18"/>
  <c r="I515" i="18"/>
  <c r="D515" i="18"/>
  <c r="I514" i="18"/>
  <c r="D514" i="18"/>
  <c r="N514" i="18" s="1"/>
  <c r="I513" i="18"/>
  <c r="D513" i="18"/>
  <c r="N513" i="18"/>
  <c r="I512" i="18"/>
  <c r="D512" i="18"/>
  <c r="N512" i="18" s="1"/>
  <c r="N511" i="18"/>
  <c r="I511" i="18"/>
  <c r="D511" i="18"/>
  <c r="I510" i="18"/>
  <c r="D510" i="18"/>
  <c r="N510" i="18" s="1"/>
  <c r="I509" i="18"/>
  <c r="D509" i="18"/>
  <c r="N509" i="18"/>
  <c r="I508" i="18"/>
  <c r="D508" i="18"/>
  <c r="N508" i="18" s="1"/>
  <c r="N507" i="18"/>
  <c r="I507" i="18"/>
  <c r="D507" i="18"/>
  <c r="I506" i="18"/>
  <c r="D506" i="18"/>
  <c r="N506" i="18" s="1"/>
  <c r="I505" i="18"/>
  <c r="D505" i="18"/>
  <c r="N505" i="18"/>
  <c r="I504" i="18"/>
  <c r="D504" i="18"/>
  <c r="N504" i="18" s="1"/>
  <c r="N503" i="18"/>
  <c r="I503" i="18"/>
  <c r="D503" i="18"/>
  <c r="I502" i="18"/>
  <c r="D502" i="18"/>
  <c r="N502" i="18" s="1"/>
  <c r="I501" i="18"/>
  <c r="D501" i="18"/>
  <c r="N501" i="18"/>
  <c r="I500" i="18"/>
  <c r="D500" i="18"/>
  <c r="N500" i="18" s="1"/>
  <c r="I499" i="18"/>
  <c r="D499" i="18"/>
  <c r="N499" i="18" s="1"/>
  <c r="I498" i="18"/>
  <c r="D498" i="18"/>
  <c r="N498" i="18" s="1"/>
  <c r="I497" i="18"/>
  <c r="D497" i="18"/>
  <c r="N497" i="18"/>
  <c r="I496" i="18"/>
  <c r="D496" i="18"/>
  <c r="N496" i="18" s="1"/>
  <c r="N495" i="18"/>
  <c r="I495" i="18"/>
  <c r="D495" i="18"/>
  <c r="I494" i="18"/>
  <c r="D494" i="18"/>
  <c r="N494" i="18" s="1"/>
  <c r="I493" i="18"/>
  <c r="N493" i="18" s="1"/>
  <c r="D493" i="18"/>
  <c r="I492" i="18"/>
  <c r="D492" i="18"/>
  <c r="N492" i="18" s="1"/>
  <c r="I491" i="18"/>
  <c r="D491" i="18"/>
  <c r="N491" i="18" s="1"/>
  <c r="I490" i="18"/>
  <c r="D490" i="18"/>
  <c r="N490" i="18" s="1"/>
  <c r="I489" i="18"/>
  <c r="D489" i="18"/>
  <c r="N489" i="18"/>
  <c r="I488" i="18"/>
  <c r="D488" i="18"/>
  <c r="N488" i="18" s="1"/>
  <c r="N487" i="18"/>
  <c r="I487" i="18"/>
  <c r="D487" i="18"/>
  <c r="I486" i="18"/>
  <c r="D486" i="18"/>
  <c r="N486" i="18" s="1"/>
  <c r="I485" i="18"/>
  <c r="N485" i="18" s="1"/>
  <c r="D485" i="18"/>
  <c r="I484" i="18"/>
  <c r="D484" i="18"/>
  <c r="N484" i="18" s="1"/>
  <c r="I483" i="18"/>
  <c r="D483" i="18"/>
  <c r="N483" i="18" s="1"/>
  <c r="I482" i="18"/>
  <c r="D482" i="18"/>
  <c r="N482" i="18" s="1"/>
  <c r="I481" i="18"/>
  <c r="D481" i="18"/>
  <c r="N481" i="18"/>
  <c r="I480" i="18"/>
  <c r="D480" i="18"/>
  <c r="N480" i="18" s="1"/>
  <c r="N479" i="18"/>
  <c r="I479" i="18"/>
  <c r="D479" i="18"/>
  <c r="I478" i="18"/>
  <c r="D478" i="18"/>
  <c r="N478" i="18" s="1"/>
  <c r="I477" i="18"/>
  <c r="N477" i="18" s="1"/>
  <c r="D477" i="18"/>
  <c r="I476" i="18"/>
  <c r="D476" i="18"/>
  <c r="N476" i="18" s="1"/>
  <c r="I475" i="18"/>
  <c r="D475" i="18"/>
  <c r="N475" i="18" s="1"/>
  <c r="I474" i="18"/>
  <c r="D474" i="18"/>
  <c r="I473" i="18"/>
  <c r="D473" i="18"/>
  <c r="N473" i="18"/>
  <c r="I472" i="18"/>
  <c r="D472" i="18"/>
  <c r="N472" i="18" s="1"/>
  <c r="N471" i="18"/>
  <c r="I471" i="18"/>
  <c r="D471" i="18"/>
  <c r="I470" i="18"/>
  <c r="D470" i="18"/>
  <c r="N470" i="18" s="1"/>
  <c r="I469" i="18"/>
  <c r="N469" i="18" s="1"/>
  <c r="D469" i="18"/>
  <c r="I468" i="18"/>
  <c r="D468" i="18"/>
  <c r="N468" i="18" s="1"/>
  <c r="I467" i="18"/>
  <c r="D467" i="18"/>
  <c r="N467" i="18" s="1"/>
  <c r="I466" i="18"/>
  <c r="D466" i="18"/>
  <c r="I465" i="18"/>
  <c r="D465" i="18"/>
  <c r="N465" i="18"/>
  <c r="I464" i="18"/>
  <c r="D464" i="18"/>
  <c r="N464" i="18" s="1"/>
  <c r="I463" i="18"/>
  <c r="N463" i="18" s="1"/>
  <c r="D463" i="18"/>
  <c r="I462" i="18"/>
  <c r="D462" i="18"/>
  <c r="N462" i="18"/>
  <c r="I461" i="18"/>
  <c r="D461" i="18"/>
  <c r="N461" i="18"/>
  <c r="N460" i="18"/>
  <c r="I460" i="18"/>
  <c r="D460" i="18"/>
  <c r="I459" i="18"/>
  <c r="N459" i="18" s="1"/>
  <c r="D459" i="18"/>
  <c r="I458" i="18"/>
  <c r="D458" i="18"/>
  <c r="N458" i="18"/>
  <c r="I457" i="18"/>
  <c r="D457" i="18"/>
  <c r="N457" i="18"/>
  <c r="N456" i="18"/>
  <c r="I456" i="18"/>
  <c r="D456" i="18"/>
  <c r="I455" i="18"/>
  <c r="N455" i="18" s="1"/>
  <c r="D455" i="18"/>
  <c r="I454" i="18"/>
  <c r="D454" i="18"/>
  <c r="N454" i="18"/>
  <c r="I453" i="18"/>
  <c r="D453" i="18"/>
  <c r="N453" i="18"/>
  <c r="N452" i="18"/>
  <c r="I452" i="18"/>
  <c r="D452" i="18"/>
  <c r="I451" i="18"/>
  <c r="N451" i="18" s="1"/>
  <c r="D451" i="18"/>
  <c r="I450" i="18"/>
  <c r="D450" i="18"/>
  <c r="N450" i="18"/>
  <c r="I449" i="18"/>
  <c r="D449" i="18"/>
  <c r="N449" i="18"/>
  <c r="N448" i="18"/>
  <c r="I448" i="18"/>
  <c r="D448" i="18"/>
  <c r="I447" i="18"/>
  <c r="N447" i="18" s="1"/>
  <c r="D447" i="18"/>
  <c r="I446" i="18"/>
  <c r="D446" i="18"/>
  <c r="N446" i="18"/>
  <c r="I445" i="18"/>
  <c r="D445" i="18"/>
  <c r="N445" i="18"/>
  <c r="N444" i="18"/>
  <c r="I444" i="18"/>
  <c r="D444" i="18"/>
  <c r="I443" i="18"/>
  <c r="N443" i="18" s="1"/>
  <c r="D443" i="18"/>
  <c r="I442" i="18"/>
  <c r="D442" i="18"/>
  <c r="N442" i="18"/>
  <c r="I441" i="18"/>
  <c r="D441" i="18"/>
  <c r="N441" i="18"/>
  <c r="N440" i="18"/>
  <c r="I440" i="18"/>
  <c r="D440" i="18"/>
  <c r="I439" i="18"/>
  <c r="N439" i="18" s="1"/>
  <c r="D439" i="18"/>
  <c r="I438" i="18"/>
  <c r="D438" i="18"/>
  <c r="N438" i="18"/>
  <c r="I437" i="18"/>
  <c r="D437" i="18"/>
  <c r="N437" i="18"/>
  <c r="N436" i="18"/>
  <c r="I436" i="18"/>
  <c r="D436" i="18"/>
  <c r="I435" i="18"/>
  <c r="N435" i="18" s="1"/>
  <c r="D435" i="18"/>
  <c r="I434" i="18"/>
  <c r="D434" i="18"/>
  <c r="N434" i="18"/>
  <c r="I433" i="18"/>
  <c r="D433" i="18"/>
  <c r="N433" i="18"/>
  <c r="N432" i="18"/>
  <c r="I432" i="18"/>
  <c r="D432" i="18"/>
  <c r="I431" i="18"/>
  <c r="N431" i="18" s="1"/>
  <c r="D431" i="18"/>
  <c r="I430" i="18"/>
  <c r="D430" i="18"/>
  <c r="N430" i="18"/>
  <c r="I429" i="18"/>
  <c r="D429" i="18"/>
  <c r="N429" i="18"/>
  <c r="N428" i="18"/>
  <c r="I428" i="18"/>
  <c r="D428" i="18"/>
  <c r="I427" i="18"/>
  <c r="N427" i="18" s="1"/>
  <c r="D427" i="18"/>
  <c r="I426" i="18"/>
  <c r="D426" i="18"/>
  <c r="N426" i="18"/>
  <c r="I425" i="18"/>
  <c r="D425" i="18"/>
  <c r="N425" i="18"/>
  <c r="N424" i="18"/>
  <c r="I424" i="18"/>
  <c r="D424" i="18"/>
  <c r="I423" i="18"/>
  <c r="N423" i="18" s="1"/>
  <c r="D423" i="18"/>
  <c r="I422" i="18"/>
  <c r="D422" i="18"/>
  <c r="N422" i="18"/>
  <c r="I421" i="18"/>
  <c r="D421" i="18"/>
  <c r="N421" i="18"/>
  <c r="N420" i="18"/>
  <c r="I420" i="18"/>
  <c r="D420" i="18"/>
  <c r="I419" i="18"/>
  <c r="N419" i="18" s="1"/>
  <c r="D419" i="18"/>
  <c r="I418" i="18"/>
  <c r="D418" i="18"/>
  <c r="N418" i="18"/>
  <c r="I417" i="18"/>
  <c r="D417" i="18"/>
  <c r="N417" i="18"/>
  <c r="N416" i="18"/>
  <c r="I416" i="18"/>
  <c r="D416" i="18"/>
  <c r="I415" i="18"/>
  <c r="N415" i="18" s="1"/>
  <c r="D415" i="18"/>
  <c r="I414" i="18"/>
  <c r="D414" i="18"/>
  <c r="N414" i="18"/>
  <c r="I413" i="18"/>
  <c r="D413" i="18"/>
  <c r="N413" i="18"/>
  <c r="N412" i="18"/>
  <c r="I412" i="18"/>
  <c r="D412" i="18"/>
  <c r="I411" i="18"/>
  <c r="N411" i="18" s="1"/>
  <c r="D411" i="18"/>
  <c r="I410" i="18"/>
  <c r="D410" i="18"/>
  <c r="N410" i="18"/>
  <c r="I409" i="18"/>
  <c r="D409" i="18"/>
  <c r="N409" i="18"/>
  <c r="N408" i="18"/>
  <c r="I408" i="18"/>
  <c r="D408" i="18"/>
  <c r="I407" i="18"/>
  <c r="N407" i="18" s="1"/>
  <c r="D407" i="18"/>
  <c r="I406" i="18"/>
  <c r="D406" i="18"/>
  <c r="N406" i="18"/>
  <c r="I405" i="18"/>
  <c r="D405" i="18"/>
  <c r="N405" i="18"/>
  <c r="N404" i="18"/>
  <c r="I404" i="18"/>
  <c r="D404" i="18"/>
  <c r="I403" i="18"/>
  <c r="N403" i="18" s="1"/>
  <c r="D403" i="18"/>
  <c r="I402" i="18"/>
  <c r="D402" i="18"/>
  <c r="N402" i="18"/>
  <c r="I401" i="18"/>
  <c r="D401" i="18"/>
  <c r="N401" i="18"/>
  <c r="N400" i="18"/>
  <c r="I400" i="18"/>
  <c r="D400" i="18"/>
  <c r="I399" i="18"/>
  <c r="N399" i="18" s="1"/>
  <c r="D399" i="18"/>
  <c r="I398" i="18"/>
  <c r="D398" i="18"/>
  <c r="N398" i="18"/>
  <c r="I397" i="18"/>
  <c r="D397" i="18"/>
  <c r="N397" i="18"/>
  <c r="N396" i="18"/>
  <c r="I396" i="18"/>
  <c r="D396" i="18"/>
  <c r="I395" i="18"/>
  <c r="N395" i="18" s="1"/>
  <c r="D395" i="18"/>
  <c r="I394" i="18"/>
  <c r="D394" i="18"/>
  <c r="N394" i="18"/>
  <c r="I393" i="18"/>
  <c r="D393" i="18"/>
  <c r="N393" i="18"/>
  <c r="N392" i="18"/>
  <c r="I392" i="18"/>
  <c r="D392" i="18"/>
  <c r="I391" i="18"/>
  <c r="N391" i="18" s="1"/>
  <c r="D391" i="18"/>
  <c r="I390" i="18"/>
  <c r="D390" i="18"/>
  <c r="N390" i="18"/>
  <c r="I389" i="18"/>
  <c r="D389" i="18"/>
  <c r="N389" i="18"/>
  <c r="N388" i="18"/>
  <c r="I388" i="18"/>
  <c r="D388" i="18"/>
  <c r="I387" i="18"/>
  <c r="N387" i="18" s="1"/>
  <c r="D387" i="18"/>
  <c r="I386" i="18"/>
  <c r="D386" i="18"/>
  <c r="N386" i="18"/>
  <c r="I385" i="18"/>
  <c r="D385" i="18"/>
  <c r="N385" i="18"/>
  <c r="N384" i="18"/>
  <c r="I384" i="18"/>
  <c r="D384" i="18"/>
  <c r="I383" i="18"/>
  <c r="N383" i="18" s="1"/>
  <c r="D383" i="18"/>
  <c r="I382" i="18"/>
  <c r="D382" i="18"/>
  <c r="N382" i="18"/>
  <c r="I381" i="18"/>
  <c r="D381" i="18"/>
  <c r="N381" i="18"/>
  <c r="N380" i="18"/>
  <c r="I380" i="18"/>
  <c r="D380" i="18"/>
  <c r="I379" i="18"/>
  <c r="N379" i="18" s="1"/>
  <c r="D379" i="18"/>
  <c r="I378" i="18"/>
  <c r="D378" i="18"/>
  <c r="N378" i="18"/>
  <c r="I377" i="18"/>
  <c r="D377" i="18"/>
  <c r="N377" i="18"/>
  <c r="N376" i="18"/>
  <c r="I376" i="18"/>
  <c r="D376" i="18"/>
  <c r="I375" i="18"/>
  <c r="N375" i="18" s="1"/>
  <c r="D375" i="18"/>
  <c r="I374" i="18"/>
  <c r="D374" i="18"/>
  <c r="N374" i="18"/>
  <c r="I373" i="18"/>
  <c r="D373" i="18"/>
  <c r="N373" i="18"/>
  <c r="N372" i="18"/>
  <c r="I372" i="18"/>
  <c r="D372" i="18"/>
  <c r="I371" i="18"/>
  <c r="N371" i="18" s="1"/>
  <c r="D371" i="18"/>
  <c r="I370" i="18"/>
  <c r="D370" i="18"/>
  <c r="N370" i="18"/>
  <c r="I369" i="18"/>
  <c r="D369" i="18"/>
  <c r="N369" i="18"/>
  <c r="N368" i="18"/>
  <c r="I368" i="18"/>
  <c r="D368" i="18"/>
  <c r="I367" i="18"/>
  <c r="N367" i="18" s="1"/>
  <c r="D367" i="18"/>
  <c r="I366" i="18"/>
  <c r="D366" i="18"/>
  <c r="N366" i="18"/>
  <c r="I365" i="18"/>
  <c r="D365" i="18"/>
  <c r="N365" i="18"/>
  <c r="N364" i="18"/>
  <c r="I364" i="18"/>
  <c r="D364" i="18"/>
  <c r="I363" i="18"/>
  <c r="N363" i="18" s="1"/>
  <c r="D363" i="18"/>
  <c r="I362" i="18"/>
  <c r="D362" i="18"/>
  <c r="N362" i="18"/>
  <c r="I361" i="18"/>
  <c r="D361" i="18"/>
  <c r="N361" i="18"/>
  <c r="N360" i="18"/>
  <c r="I360" i="18"/>
  <c r="D360" i="18"/>
  <c r="I359" i="18"/>
  <c r="N359" i="18" s="1"/>
  <c r="D359" i="18"/>
  <c r="I358" i="18"/>
  <c r="D358" i="18"/>
  <c r="N358" i="18"/>
  <c r="I357" i="18"/>
  <c r="D357" i="18"/>
  <c r="N357" i="18"/>
  <c r="N356" i="18"/>
  <c r="I356" i="18"/>
  <c r="D356" i="18"/>
  <c r="I355" i="18"/>
  <c r="N355" i="18" s="1"/>
  <c r="D355" i="18"/>
  <c r="I354" i="18"/>
  <c r="D354" i="18"/>
  <c r="N354" i="18"/>
  <c r="I353" i="18"/>
  <c r="D353" i="18"/>
  <c r="N353" i="18"/>
  <c r="N352" i="18"/>
  <c r="I352" i="18"/>
  <c r="D352" i="18"/>
  <c r="I351" i="18"/>
  <c r="N351" i="18" s="1"/>
  <c r="D351" i="18"/>
  <c r="I350" i="18"/>
  <c r="D350" i="18"/>
  <c r="N350" i="18"/>
  <c r="I349" i="18"/>
  <c r="D349" i="18"/>
  <c r="N349" i="18"/>
  <c r="N348" i="18"/>
  <c r="I348" i="18"/>
  <c r="D348" i="18"/>
  <c r="I347" i="18"/>
  <c r="N347" i="18" s="1"/>
  <c r="D347" i="18"/>
  <c r="I346" i="18"/>
  <c r="D346" i="18"/>
  <c r="N346" i="18"/>
  <c r="I345" i="18"/>
  <c r="D345" i="18"/>
  <c r="N345" i="18"/>
  <c r="N344" i="18"/>
  <c r="I344" i="18"/>
  <c r="D344" i="18"/>
  <c r="I343" i="18"/>
  <c r="N343" i="18" s="1"/>
  <c r="D343" i="18"/>
  <c r="I342" i="18"/>
  <c r="D342" i="18"/>
  <c r="N342" i="18"/>
  <c r="I341" i="18"/>
  <c r="D341" i="18"/>
  <c r="N341" i="18"/>
  <c r="N340" i="18"/>
  <c r="I340" i="18"/>
  <c r="D340" i="18"/>
  <c r="I339" i="18"/>
  <c r="N339" i="18" s="1"/>
  <c r="D339" i="18"/>
  <c r="I338" i="18"/>
  <c r="D338" i="18"/>
  <c r="N338" i="18"/>
  <c r="I337" i="18"/>
  <c r="D337" i="18"/>
  <c r="N337" i="18"/>
  <c r="N336" i="18"/>
  <c r="I336" i="18"/>
  <c r="D336" i="18"/>
  <c r="I335" i="18"/>
  <c r="N335" i="18" s="1"/>
  <c r="D335" i="18"/>
  <c r="I334" i="18"/>
  <c r="D334" i="18"/>
  <c r="N334" i="18"/>
  <c r="I333" i="18"/>
  <c r="D333" i="18"/>
  <c r="N333" i="18"/>
  <c r="N332" i="18"/>
  <c r="I332" i="18"/>
  <c r="D332" i="18"/>
  <c r="I331" i="18"/>
  <c r="N331" i="18" s="1"/>
  <c r="D331" i="18"/>
  <c r="I330" i="18"/>
  <c r="D330" i="18"/>
  <c r="N330" i="18"/>
  <c r="I329" i="18"/>
  <c r="D329" i="18"/>
  <c r="N329" i="18"/>
  <c r="N328" i="18"/>
  <c r="I328" i="18"/>
  <c r="D328" i="18"/>
  <c r="I327" i="18"/>
  <c r="N327" i="18" s="1"/>
  <c r="D327" i="18"/>
  <c r="I326" i="18"/>
  <c r="D326" i="18"/>
  <c r="N326" i="18"/>
  <c r="I325" i="18"/>
  <c r="D325" i="18"/>
  <c r="N325" i="18"/>
  <c r="N324" i="18"/>
  <c r="I324" i="18"/>
  <c r="D324" i="18"/>
  <c r="I323" i="18"/>
  <c r="N323" i="18" s="1"/>
  <c r="D323" i="18"/>
  <c r="I322" i="18"/>
  <c r="D322" i="18"/>
  <c r="N322" i="18"/>
  <c r="I321" i="18"/>
  <c r="D321" i="18"/>
  <c r="N321" i="18"/>
  <c r="N320" i="18"/>
  <c r="I320" i="18"/>
  <c r="D320" i="18"/>
  <c r="I319" i="18"/>
  <c r="N319" i="18" s="1"/>
  <c r="D319" i="18"/>
  <c r="I318" i="18"/>
  <c r="D318" i="18"/>
  <c r="N318" i="18"/>
  <c r="I317" i="18"/>
  <c r="D317" i="18"/>
  <c r="N317" i="18"/>
  <c r="N316" i="18"/>
  <c r="I316" i="18"/>
  <c r="D316" i="18"/>
  <c r="I315" i="18"/>
  <c r="N315" i="18" s="1"/>
  <c r="D315" i="18"/>
  <c r="I314" i="18"/>
  <c r="D314" i="18"/>
  <c r="N314" i="18"/>
  <c r="I313" i="18"/>
  <c r="D313" i="18"/>
  <c r="N313" i="18"/>
  <c r="N312" i="18"/>
  <c r="I312" i="18"/>
  <c r="D312" i="18"/>
  <c r="I311" i="18"/>
  <c r="N311" i="18" s="1"/>
  <c r="D311" i="18"/>
  <c r="I310" i="18"/>
  <c r="D310" i="18"/>
  <c r="N310" i="18"/>
  <c r="I309" i="18"/>
  <c r="D309" i="18"/>
  <c r="N309" i="18"/>
  <c r="N308" i="18"/>
  <c r="I308" i="18"/>
  <c r="D308" i="18"/>
  <c r="I307" i="18"/>
  <c r="N307" i="18" s="1"/>
  <c r="D307" i="18"/>
  <c r="I306" i="18"/>
  <c r="D306" i="18"/>
  <c r="N306" i="18"/>
  <c r="I305" i="18"/>
  <c r="D305" i="18"/>
  <c r="N305" i="18"/>
  <c r="N304" i="18"/>
  <c r="I304" i="18"/>
  <c r="D304" i="18"/>
  <c r="I303" i="18"/>
  <c r="N303" i="18" s="1"/>
  <c r="D303" i="18"/>
  <c r="I302" i="18"/>
  <c r="D302" i="18"/>
  <c r="N302" i="18"/>
  <c r="I301" i="18"/>
  <c r="D301" i="18"/>
  <c r="N301" i="18"/>
  <c r="N300" i="18"/>
  <c r="I300" i="18"/>
  <c r="D300" i="18"/>
  <c r="I299" i="18"/>
  <c r="N299" i="18" s="1"/>
  <c r="D299" i="18"/>
  <c r="I298" i="18"/>
  <c r="D298" i="18"/>
  <c r="N298" i="18"/>
  <c r="I297" i="18"/>
  <c r="D297" i="18"/>
  <c r="N297" i="18"/>
  <c r="N296" i="18"/>
  <c r="I296" i="18"/>
  <c r="D296" i="18"/>
  <c r="I295" i="18"/>
  <c r="N295" i="18" s="1"/>
  <c r="D295" i="18"/>
  <c r="I294" i="18"/>
  <c r="D294" i="18"/>
  <c r="N294" i="18"/>
  <c r="I293" i="18"/>
  <c r="D293" i="18"/>
  <c r="N293" i="18"/>
  <c r="N292" i="18"/>
  <c r="I292" i="18"/>
  <c r="D292" i="18"/>
  <c r="I291" i="18"/>
  <c r="N291" i="18" s="1"/>
  <c r="D291" i="18"/>
  <c r="I290" i="18"/>
  <c r="D290" i="18"/>
  <c r="N290" i="18"/>
  <c r="I289" i="18"/>
  <c r="D289" i="18"/>
  <c r="N289" i="18"/>
  <c r="N288" i="18"/>
  <c r="I288" i="18"/>
  <c r="D288" i="18"/>
  <c r="I287" i="18"/>
  <c r="N287" i="18" s="1"/>
  <c r="D287" i="18"/>
  <c r="I286" i="18"/>
  <c r="D286" i="18"/>
  <c r="N286" i="18"/>
  <c r="I285" i="18"/>
  <c r="D285" i="18"/>
  <c r="N285" i="18"/>
  <c r="N284" i="18"/>
  <c r="I284" i="18"/>
  <c r="D284" i="18"/>
  <c r="I283" i="18"/>
  <c r="N283" i="18" s="1"/>
  <c r="D283" i="18"/>
  <c r="I282" i="18"/>
  <c r="D282" i="18"/>
  <c r="N282" i="18"/>
  <c r="I281" i="18"/>
  <c r="D281" i="18"/>
  <c r="N281" i="18"/>
  <c r="N280" i="18"/>
  <c r="I280" i="18"/>
  <c r="D280" i="18"/>
  <c r="I279" i="18"/>
  <c r="N279" i="18" s="1"/>
  <c r="D279" i="18"/>
  <c r="I278" i="18"/>
  <c r="D278" i="18"/>
  <c r="N278" i="18"/>
  <c r="I277" i="18"/>
  <c r="D277" i="18"/>
  <c r="N277" i="18"/>
  <c r="N276" i="18"/>
  <c r="I276" i="18"/>
  <c r="D276" i="18"/>
  <c r="I275" i="18"/>
  <c r="N275" i="18" s="1"/>
  <c r="D275" i="18"/>
  <c r="I274" i="18"/>
  <c r="D274" i="18"/>
  <c r="N274" i="18"/>
  <c r="I273" i="18"/>
  <c r="D273" i="18"/>
  <c r="N273" i="18"/>
  <c r="N272" i="18"/>
  <c r="I272" i="18"/>
  <c r="D272" i="18"/>
  <c r="I271" i="18"/>
  <c r="N271" i="18" s="1"/>
  <c r="D271" i="18"/>
  <c r="I270" i="18"/>
  <c r="D270" i="18"/>
  <c r="N270" i="18"/>
  <c r="I269" i="18"/>
  <c r="D269" i="18"/>
  <c r="N269" i="18"/>
  <c r="N268" i="18"/>
  <c r="I268" i="18"/>
  <c r="D268" i="18"/>
  <c r="I267" i="18"/>
  <c r="N267" i="18" s="1"/>
  <c r="D267" i="18"/>
  <c r="I266" i="18"/>
  <c r="D266" i="18"/>
  <c r="N266" i="18"/>
  <c r="I265" i="18"/>
  <c r="D265" i="18"/>
  <c r="N265" i="18"/>
  <c r="N264" i="18"/>
  <c r="I264" i="18"/>
  <c r="D264" i="18"/>
  <c r="I263" i="18"/>
  <c r="N263" i="18" s="1"/>
  <c r="D263" i="18"/>
  <c r="I262" i="18"/>
  <c r="D262" i="18"/>
  <c r="N262" i="18"/>
  <c r="I261" i="18"/>
  <c r="D261" i="18"/>
  <c r="N261" i="18"/>
  <c r="N260" i="18"/>
  <c r="I260" i="18"/>
  <c r="D260" i="18"/>
  <c r="I259" i="18"/>
  <c r="N259" i="18" s="1"/>
  <c r="D259" i="18"/>
  <c r="I258" i="18"/>
  <c r="D258" i="18"/>
  <c r="N258" i="18"/>
  <c r="I257" i="18"/>
  <c r="D257" i="18"/>
  <c r="N257" i="18"/>
  <c r="N256" i="18"/>
  <c r="I256" i="18"/>
  <c r="D256" i="18"/>
  <c r="I255" i="18"/>
  <c r="N255" i="18" s="1"/>
  <c r="D255" i="18"/>
  <c r="I254" i="18"/>
  <c r="D254" i="18"/>
  <c r="N254" i="18"/>
  <c r="I253" i="18"/>
  <c r="D253" i="18"/>
  <c r="N253" i="18"/>
  <c r="N252" i="18"/>
  <c r="I252" i="18"/>
  <c r="D252" i="18"/>
  <c r="I251" i="18"/>
  <c r="N251" i="18" s="1"/>
  <c r="D251" i="18"/>
  <c r="I250" i="18"/>
  <c r="D250" i="18"/>
  <c r="N250" i="18"/>
  <c r="I249" i="18"/>
  <c r="D249" i="18"/>
  <c r="N249" i="18"/>
  <c r="N248" i="18"/>
  <c r="I248" i="18"/>
  <c r="D248" i="18"/>
  <c r="I247" i="18"/>
  <c r="N247" i="18" s="1"/>
  <c r="D247" i="18"/>
  <c r="I246" i="18"/>
  <c r="D246" i="18"/>
  <c r="N246" i="18"/>
  <c r="I245" i="18"/>
  <c r="D245" i="18"/>
  <c r="N245" i="18"/>
  <c r="N244" i="18"/>
  <c r="I244" i="18"/>
  <c r="D244" i="18"/>
  <c r="I243" i="18"/>
  <c r="N243" i="18" s="1"/>
  <c r="D243" i="18"/>
  <c r="I242" i="18"/>
  <c r="D242" i="18"/>
  <c r="N242" i="18"/>
  <c r="I241" i="18"/>
  <c r="D241" i="18"/>
  <c r="N241" i="18"/>
  <c r="N240" i="18"/>
  <c r="I240" i="18"/>
  <c r="D240" i="18"/>
  <c r="I239" i="18"/>
  <c r="N239" i="18" s="1"/>
  <c r="D239" i="18"/>
  <c r="I238" i="18"/>
  <c r="D238" i="18"/>
  <c r="N238" i="18"/>
  <c r="I237" i="18"/>
  <c r="D237" i="18"/>
  <c r="N237" i="18"/>
  <c r="N236" i="18"/>
  <c r="I236" i="18"/>
  <c r="D236" i="18"/>
  <c r="I235" i="18"/>
  <c r="N235" i="18" s="1"/>
  <c r="D235" i="18"/>
  <c r="I234" i="18"/>
  <c r="D234" i="18"/>
  <c r="N234" i="18"/>
  <c r="I233" i="18"/>
  <c r="D233" i="18"/>
  <c r="N233" i="18"/>
  <c r="N232" i="18"/>
  <c r="I232" i="18"/>
  <c r="D232" i="18"/>
  <c r="I231" i="18"/>
  <c r="N231" i="18" s="1"/>
  <c r="D231" i="18"/>
  <c r="I230" i="18"/>
  <c r="D230" i="18"/>
  <c r="N230" i="18"/>
  <c r="I229" i="18"/>
  <c r="D229" i="18"/>
  <c r="N229" i="18"/>
  <c r="N228" i="18"/>
  <c r="I228" i="18"/>
  <c r="D228" i="18"/>
  <c r="I227" i="18"/>
  <c r="N227" i="18" s="1"/>
  <c r="D227" i="18"/>
  <c r="I226" i="18"/>
  <c r="D226" i="18"/>
  <c r="N226" i="18"/>
  <c r="I225" i="18"/>
  <c r="D225" i="18"/>
  <c r="N225" i="18"/>
  <c r="N224" i="18"/>
  <c r="I224" i="18"/>
  <c r="D224" i="18"/>
  <c r="I223" i="18"/>
  <c r="N223" i="18" s="1"/>
  <c r="D223" i="18"/>
  <c r="I222" i="18"/>
  <c r="D222" i="18"/>
  <c r="N222" i="18"/>
  <c r="I221" i="18"/>
  <c r="D221" i="18"/>
  <c r="N221" i="18"/>
  <c r="N220" i="18"/>
  <c r="I220" i="18"/>
  <c r="D220" i="18"/>
  <c r="I219" i="18"/>
  <c r="N219" i="18" s="1"/>
  <c r="D219" i="18"/>
  <c r="I218" i="18"/>
  <c r="D218" i="18"/>
  <c r="N218" i="18"/>
  <c r="I217" i="18"/>
  <c r="D217" i="18"/>
  <c r="N217" i="18"/>
  <c r="N216" i="18"/>
  <c r="I216" i="18"/>
  <c r="D216" i="18"/>
  <c r="I215" i="18"/>
  <c r="N215" i="18" s="1"/>
  <c r="D215" i="18"/>
  <c r="I214" i="18"/>
  <c r="D214" i="18"/>
  <c r="N214" i="18"/>
  <c r="I213" i="18"/>
  <c r="D213" i="18"/>
  <c r="N213" i="18"/>
  <c r="N212" i="18"/>
  <c r="I212" i="18"/>
  <c r="D212" i="18"/>
  <c r="I211" i="18"/>
  <c r="N211" i="18" s="1"/>
  <c r="D211" i="18"/>
  <c r="I210" i="18"/>
  <c r="D210" i="18"/>
  <c r="N210" i="18"/>
  <c r="I209" i="18"/>
  <c r="D209" i="18"/>
  <c r="N209" i="18"/>
  <c r="N208" i="18"/>
  <c r="I208" i="18"/>
  <c r="D208" i="18"/>
  <c r="I207" i="18"/>
  <c r="N207" i="18" s="1"/>
  <c r="D207" i="18"/>
  <c r="I206" i="18"/>
  <c r="D206" i="18"/>
  <c r="N206" i="18"/>
  <c r="I205" i="18"/>
  <c r="D205" i="18"/>
  <c r="N205" i="18"/>
  <c r="N204" i="18"/>
  <c r="I204" i="18"/>
  <c r="D204" i="18"/>
  <c r="I203" i="18"/>
  <c r="N203" i="18" s="1"/>
  <c r="D203" i="18"/>
  <c r="I202" i="18"/>
  <c r="D202" i="18"/>
  <c r="N202" i="18"/>
  <c r="I201" i="18"/>
  <c r="D201" i="18"/>
  <c r="N201" i="18"/>
  <c r="N200" i="18"/>
  <c r="I200" i="18"/>
  <c r="D200" i="18"/>
  <c r="I199" i="18"/>
  <c r="N199" i="18" s="1"/>
  <c r="D199" i="18"/>
  <c r="I198" i="18"/>
  <c r="D198" i="18"/>
  <c r="N198" i="18"/>
  <c r="I197" i="18"/>
  <c r="D197" i="18"/>
  <c r="N197" i="18"/>
  <c r="N196" i="18"/>
  <c r="I196" i="18"/>
  <c r="D196" i="18"/>
  <c r="I195" i="18"/>
  <c r="N195" i="18" s="1"/>
  <c r="D195" i="18"/>
  <c r="I194" i="18"/>
  <c r="D194" i="18"/>
  <c r="N194" i="18"/>
  <c r="I193" i="18"/>
  <c r="D193" i="18"/>
  <c r="N193" i="18"/>
  <c r="N192" i="18"/>
  <c r="I192" i="18"/>
  <c r="D192" i="18"/>
  <c r="I191" i="18"/>
  <c r="N191" i="18" s="1"/>
  <c r="D191" i="18"/>
  <c r="I190" i="18"/>
  <c r="D190" i="18"/>
  <c r="N190" i="18"/>
  <c r="I189" i="18"/>
  <c r="D189" i="18"/>
  <c r="N189" i="18"/>
  <c r="N188" i="18"/>
  <c r="I188" i="18"/>
  <c r="D188" i="18"/>
  <c r="I187" i="18"/>
  <c r="N187" i="18" s="1"/>
  <c r="D187" i="18"/>
  <c r="I186" i="18"/>
  <c r="D186" i="18"/>
  <c r="N186" i="18"/>
  <c r="I185" i="18"/>
  <c r="D185" i="18"/>
  <c r="N185" i="18"/>
  <c r="N184" i="18"/>
  <c r="I184" i="18"/>
  <c r="D184" i="18"/>
  <c r="I183" i="18"/>
  <c r="N183" i="18" s="1"/>
  <c r="D183" i="18"/>
  <c r="I182" i="18"/>
  <c r="D182" i="18"/>
  <c r="N182" i="18"/>
  <c r="I181" i="18"/>
  <c r="D181" i="18"/>
  <c r="N181" i="18"/>
  <c r="N180" i="18"/>
  <c r="I180" i="18"/>
  <c r="D180" i="18"/>
  <c r="I179" i="18"/>
  <c r="N179" i="18" s="1"/>
  <c r="D179" i="18"/>
  <c r="I178" i="18"/>
  <c r="D178" i="18"/>
  <c r="N178" i="18"/>
  <c r="I177" i="18"/>
  <c r="D177" i="18"/>
  <c r="N177" i="18"/>
  <c r="N176" i="18"/>
  <c r="I176" i="18"/>
  <c r="D176" i="18"/>
  <c r="I175" i="18"/>
  <c r="N175" i="18" s="1"/>
  <c r="D175" i="18"/>
  <c r="I174" i="18"/>
  <c r="D174" i="18"/>
  <c r="N174" i="18"/>
  <c r="I173" i="18"/>
  <c r="D173" i="18"/>
  <c r="N173" i="18"/>
  <c r="N172" i="18"/>
  <c r="I172" i="18"/>
  <c r="D172" i="18"/>
  <c r="I171" i="18"/>
  <c r="N171" i="18" s="1"/>
  <c r="D171" i="18"/>
  <c r="I170" i="18"/>
  <c r="D170" i="18"/>
  <c r="N170" i="18"/>
  <c r="I169" i="18"/>
  <c r="D169" i="18"/>
  <c r="N169" i="18"/>
  <c r="N168" i="18"/>
  <c r="I168" i="18"/>
  <c r="D168" i="18"/>
  <c r="I167" i="18"/>
  <c r="N167" i="18" s="1"/>
  <c r="D167" i="18"/>
  <c r="I166" i="18"/>
  <c r="D166" i="18"/>
  <c r="N166" i="18"/>
  <c r="I165" i="18"/>
  <c r="D165" i="18"/>
  <c r="N165" i="18"/>
  <c r="N164" i="18"/>
  <c r="I164" i="18"/>
  <c r="D164" i="18"/>
  <c r="I163" i="18"/>
  <c r="N163" i="18" s="1"/>
  <c r="D163" i="18"/>
  <c r="I162" i="18"/>
  <c r="D162" i="18"/>
  <c r="N162" i="18"/>
  <c r="I161" i="18"/>
  <c r="D161" i="18"/>
  <c r="N161" i="18"/>
  <c r="N160" i="18"/>
  <c r="I160" i="18"/>
  <c r="D160" i="18"/>
  <c r="I159" i="18"/>
  <c r="N159" i="18" s="1"/>
  <c r="D159" i="18"/>
  <c r="I158" i="18"/>
  <c r="D158" i="18"/>
  <c r="N158" i="18"/>
  <c r="I157" i="18"/>
  <c r="D157" i="18"/>
  <c r="N157" i="18"/>
  <c r="N156" i="18"/>
  <c r="I156" i="18"/>
  <c r="D156" i="18"/>
  <c r="I155" i="18"/>
  <c r="N155" i="18" s="1"/>
  <c r="D155" i="18"/>
  <c r="I154" i="18"/>
  <c r="D154" i="18"/>
  <c r="N154" i="18"/>
  <c r="I153" i="18"/>
  <c r="D153" i="18"/>
  <c r="N153" i="18"/>
  <c r="N152" i="18"/>
  <c r="I152" i="18"/>
  <c r="D152" i="18"/>
  <c r="I151" i="18"/>
  <c r="N151" i="18" s="1"/>
  <c r="D151" i="18"/>
  <c r="I150" i="18"/>
  <c r="D150" i="18"/>
  <c r="N150" i="18"/>
  <c r="I149" i="18"/>
  <c r="D149" i="18"/>
  <c r="N149" i="18"/>
  <c r="N148" i="18"/>
  <c r="I148" i="18"/>
  <c r="D148" i="18"/>
  <c r="I147" i="18"/>
  <c r="N147" i="18" s="1"/>
  <c r="D147" i="18"/>
  <c r="I146" i="18"/>
  <c r="D146" i="18"/>
  <c r="N146" i="18"/>
  <c r="I145" i="18"/>
  <c r="D145" i="18"/>
  <c r="N145" i="18"/>
  <c r="N144" i="18"/>
  <c r="I144" i="18"/>
  <c r="D144" i="18"/>
  <c r="I143" i="18"/>
  <c r="N143" i="18" s="1"/>
  <c r="D143" i="18"/>
  <c r="I142" i="18"/>
  <c r="D142" i="18"/>
  <c r="N142" i="18"/>
  <c r="I141" i="18"/>
  <c r="D141" i="18"/>
  <c r="N141" i="18"/>
  <c r="N140" i="18"/>
  <c r="I140" i="18"/>
  <c r="D140" i="18"/>
  <c r="I139" i="18"/>
  <c r="N139" i="18" s="1"/>
  <c r="D139" i="18"/>
  <c r="I138" i="18"/>
  <c r="D138" i="18"/>
  <c r="N138" i="18"/>
  <c r="I137" i="18"/>
  <c r="D137" i="18"/>
  <c r="N137" i="18"/>
  <c r="N136" i="18"/>
  <c r="I136" i="18"/>
  <c r="D136" i="18"/>
  <c r="I135" i="18"/>
  <c r="N135" i="18" s="1"/>
  <c r="D135" i="18"/>
  <c r="I134" i="18"/>
  <c r="D134" i="18"/>
  <c r="N134" i="18"/>
  <c r="I133" i="18"/>
  <c r="D133" i="18"/>
  <c r="N133" i="18"/>
  <c r="N132" i="18"/>
  <c r="I132" i="18"/>
  <c r="D132" i="18"/>
  <c r="I131" i="18"/>
  <c r="N131" i="18" s="1"/>
  <c r="D131" i="18"/>
  <c r="I130" i="18"/>
  <c r="D130" i="18"/>
  <c r="N130" i="18"/>
  <c r="I129" i="18"/>
  <c r="D129" i="18"/>
  <c r="N129" i="18"/>
  <c r="N128" i="18"/>
  <c r="I128" i="18"/>
  <c r="D128" i="18"/>
  <c r="I127" i="18"/>
  <c r="N127" i="18" s="1"/>
  <c r="D127" i="18"/>
  <c r="I126" i="18"/>
  <c r="D126" i="18"/>
  <c r="N126" i="18"/>
  <c r="I125" i="18"/>
  <c r="D125" i="18"/>
  <c r="N125" i="18"/>
  <c r="N124" i="18"/>
  <c r="I124" i="18"/>
  <c r="D124" i="18"/>
  <c r="I123" i="18"/>
  <c r="N123" i="18" s="1"/>
  <c r="D123" i="18"/>
  <c r="I122" i="18"/>
  <c r="D122" i="18"/>
  <c r="N122" i="18"/>
  <c r="I121" i="18"/>
  <c r="D121" i="18"/>
  <c r="N121" i="18"/>
  <c r="N120" i="18"/>
  <c r="I120" i="18"/>
  <c r="D120" i="18"/>
  <c r="I119" i="18"/>
  <c r="N119" i="18" s="1"/>
  <c r="D119" i="18"/>
  <c r="I118" i="18"/>
  <c r="D118" i="18"/>
  <c r="N118" i="18"/>
  <c r="I117" i="18"/>
  <c r="D117" i="18"/>
  <c r="N117" i="18"/>
  <c r="N116" i="18"/>
  <c r="I116" i="18"/>
  <c r="D116" i="18"/>
  <c r="I115" i="18"/>
  <c r="N115" i="18" s="1"/>
  <c r="D115" i="18"/>
  <c r="I114" i="18"/>
  <c r="D114" i="18"/>
  <c r="N114" i="18"/>
  <c r="I113" i="18"/>
  <c r="D113" i="18"/>
  <c r="N113" i="18"/>
  <c r="N112" i="18"/>
  <c r="I112" i="18"/>
  <c r="D112" i="18"/>
  <c r="I111" i="18"/>
  <c r="N111" i="18" s="1"/>
  <c r="D111" i="18"/>
  <c r="I110" i="18"/>
  <c r="D110" i="18"/>
  <c r="N110" i="18"/>
  <c r="I109" i="18"/>
  <c r="D109" i="18"/>
  <c r="N109" i="18"/>
  <c r="N108" i="18"/>
  <c r="I108" i="18"/>
  <c r="D108" i="18"/>
  <c r="I107" i="18"/>
  <c r="N107" i="18" s="1"/>
  <c r="D107" i="18"/>
  <c r="I106" i="18"/>
  <c r="D106" i="18"/>
  <c r="N106" i="18"/>
  <c r="I105" i="18"/>
  <c r="D105" i="18"/>
  <c r="N105" i="18"/>
  <c r="N104" i="18"/>
  <c r="I104" i="18"/>
  <c r="D104" i="18"/>
  <c r="I103" i="18"/>
  <c r="N103" i="18" s="1"/>
  <c r="D103" i="18"/>
  <c r="I102" i="18"/>
  <c r="D102" i="18"/>
  <c r="N102" i="18"/>
  <c r="I101" i="18"/>
  <c r="D101" i="18"/>
  <c r="N101" i="18"/>
  <c r="N100" i="18"/>
  <c r="I100" i="18"/>
  <c r="D100" i="18"/>
  <c r="I99" i="18"/>
  <c r="N99" i="18" s="1"/>
  <c r="D99" i="18"/>
  <c r="I98" i="18"/>
  <c r="D98" i="18"/>
  <c r="N98" i="18"/>
  <c r="I97" i="18"/>
  <c r="D97" i="18"/>
  <c r="N97" i="18"/>
  <c r="N96" i="18"/>
  <c r="I96" i="18"/>
  <c r="D96" i="18"/>
  <c r="I95" i="18"/>
  <c r="N95" i="18" s="1"/>
  <c r="D95" i="18"/>
  <c r="I94" i="18"/>
  <c r="D94" i="18"/>
  <c r="N94" i="18"/>
  <c r="I93" i="18"/>
  <c r="D93" i="18"/>
  <c r="N93" i="18"/>
  <c r="N92" i="18"/>
  <c r="I92" i="18"/>
  <c r="D92" i="18"/>
  <c r="I91" i="18"/>
  <c r="N91" i="18" s="1"/>
  <c r="D91" i="18"/>
  <c r="I90" i="18"/>
  <c r="D90" i="18"/>
  <c r="N90" i="18"/>
  <c r="I89" i="18"/>
  <c r="D89" i="18"/>
  <c r="N89" i="18"/>
  <c r="N88" i="18"/>
  <c r="I88" i="18"/>
  <c r="D88" i="18"/>
  <c r="I87" i="18"/>
  <c r="N87" i="18" s="1"/>
  <c r="D87" i="18"/>
  <c r="I86" i="18"/>
  <c r="D86" i="18"/>
  <c r="N86" i="18"/>
  <c r="I85" i="18"/>
  <c r="D85" i="18"/>
  <c r="N85" i="18"/>
  <c r="N84" i="18"/>
  <c r="I84" i="18"/>
  <c r="D84" i="18"/>
  <c r="I83" i="18"/>
  <c r="N83" i="18" s="1"/>
  <c r="D83" i="18"/>
  <c r="I82" i="18"/>
  <c r="D82" i="18"/>
  <c r="N82" i="18"/>
  <c r="I81" i="18"/>
  <c r="D81" i="18"/>
  <c r="N81" i="18"/>
  <c r="N80" i="18"/>
  <c r="I80" i="18"/>
  <c r="D80" i="18"/>
  <c r="I79" i="18"/>
  <c r="N79" i="18" s="1"/>
  <c r="D79" i="18"/>
  <c r="I78" i="18"/>
  <c r="D78" i="18"/>
  <c r="N78" i="18"/>
  <c r="I77" i="18"/>
  <c r="D77" i="18"/>
  <c r="N77" i="18"/>
  <c r="N76" i="18"/>
  <c r="I76" i="18"/>
  <c r="D76" i="18"/>
  <c r="I75" i="18"/>
  <c r="N75" i="18" s="1"/>
  <c r="D75" i="18"/>
  <c r="I74" i="18"/>
  <c r="D74" i="18"/>
  <c r="N74" i="18"/>
  <c r="I73" i="18"/>
  <c r="D73" i="18"/>
  <c r="N73" i="18"/>
  <c r="N72" i="18"/>
  <c r="I72" i="18"/>
  <c r="D72" i="18"/>
  <c r="I71" i="18"/>
  <c r="N71" i="18" s="1"/>
  <c r="D71" i="18"/>
  <c r="I70" i="18"/>
  <c r="D70" i="18"/>
  <c r="N70" i="18" s="1"/>
  <c r="I69" i="18"/>
  <c r="D69" i="18"/>
  <c r="N69" i="18"/>
  <c r="M67" i="18"/>
  <c r="L67" i="18"/>
  <c r="K67" i="18"/>
  <c r="J67" i="18"/>
  <c r="H67" i="18"/>
  <c r="G67" i="18"/>
  <c r="F67" i="18"/>
  <c r="E67" i="18"/>
  <c r="I66" i="18"/>
  <c r="D66" i="18"/>
  <c r="I65" i="18"/>
  <c r="D65" i="18"/>
  <c r="N65" i="18"/>
  <c r="I64" i="18"/>
  <c r="N64" i="18" s="1"/>
  <c r="D64" i="18"/>
  <c r="I63" i="18"/>
  <c r="N63" i="18" s="1"/>
  <c r="D63" i="18"/>
  <c r="I62" i="18"/>
  <c r="D62" i="18"/>
  <c r="N62" i="18" s="1"/>
  <c r="I61" i="18"/>
  <c r="D61" i="18"/>
  <c r="N61" i="18"/>
  <c r="I60" i="18"/>
  <c r="N60" i="18" s="1"/>
  <c r="D60" i="18"/>
  <c r="N59" i="18"/>
  <c r="I59" i="18"/>
  <c r="D59" i="18"/>
  <c r="I58" i="18"/>
  <c r="D58" i="18"/>
  <c r="I57" i="18"/>
  <c r="D57" i="18"/>
  <c r="N57" i="18"/>
  <c r="I56" i="18"/>
  <c r="N56" i="18" s="1"/>
  <c r="D56" i="18"/>
  <c r="I55" i="18"/>
  <c r="N55" i="18" s="1"/>
  <c r="D55" i="18"/>
  <c r="I54" i="18"/>
  <c r="D54" i="18"/>
  <c r="N54" i="18" s="1"/>
  <c r="I53" i="18"/>
  <c r="D53" i="18"/>
  <c r="N53" i="18"/>
  <c r="I52" i="18"/>
  <c r="N52" i="18" s="1"/>
  <c r="D52" i="18"/>
  <c r="N51" i="18"/>
  <c r="I51" i="18"/>
  <c r="D51" i="18"/>
  <c r="I50" i="18"/>
  <c r="D50" i="18"/>
  <c r="I49" i="18"/>
  <c r="D49" i="18"/>
  <c r="N49" i="18"/>
  <c r="I48" i="18"/>
  <c r="N48" i="18" s="1"/>
  <c r="D48" i="18"/>
  <c r="I47" i="18"/>
  <c r="N47" i="18" s="1"/>
  <c r="D47" i="18"/>
  <c r="I46" i="18"/>
  <c r="D46" i="18"/>
  <c r="N46" i="18" s="1"/>
  <c r="I45" i="18"/>
  <c r="D45" i="18"/>
  <c r="N45" i="18"/>
  <c r="I44" i="18"/>
  <c r="N44" i="18" s="1"/>
  <c r="D44" i="18"/>
  <c r="N43" i="18"/>
  <c r="I43" i="18"/>
  <c r="D43" i="18"/>
  <c r="I42" i="18"/>
  <c r="D42" i="18"/>
  <c r="M40" i="18"/>
  <c r="L40" i="18"/>
  <c r="K40" i="18"/>
  <c r="K12" i="18" s="1"/>
  <c r="J40" i="18"/>
  <c r="G40" i="18"/>
  <c r="G12" i="18"/>
  <c r="F40" i="18"/>
  <c r="E40" i="18"/>
  <c r="D40" i="18"/>
  <c r="N39" i="18"/>
  <c r="I39" i="18"/>
  <c r="D39" i="18"/>
  <c r="I38" i="18"/>
  <c r="N38" i="18" s="1"/>
  <c r="D38" i="18"/>
  <c r="I37" i="18"/>
  <c r="D37" i="18"/>
  <c r="N37" i="18"/>
  <c r="I36" i="18"/>
  <c r="D36" i="18"/>
  <c r="N36" i="18"/>
  <c r="N35" i="18"/>
  <c r="I35" i="18"/>
  <c r="D35" i="18"/>
  <c r="I34" i="18"/>
  <c r="N34" i="18" s="1"/>
  <c r="D34" i="18"/>
  <c r="I33" i="18"/>
  <c r="D33" i="18"/>
  <c r="N33" i="18"/>
  <c r="I32" i="18"/>
  <c r="D32" i="18"/>
  <c r="N32" i="18"/>
  <c r="N31" i="18"/>
  <c r="I31" i="18"/>
  <c r="D31" i="18"/>
  <c r="I30" i="18"/>
  <c r="N30" i="18" s="1"/>
  <c r="D30" i="18"/>
  <c r="I29" i="18"/>
  <c r="D29" i="18"/>
  <c r="N29" i="18"/>
  <c r="I28" i="18"/>
  <c r="D28" i="18"/>
  <c r="N28" i="18"/>
  <c r="N27" i="18"/>
  <c r="I27" i="18"/>
  <c r="D27" i="18"/>
  <c r="I26" i="18"/>
  <c r="N26" i="18" s="1"/>
  <c r="D26" i="18"/>
  <c r="I25" i="18"/>
  <c r="D25" i="18"/>
  <c r="N25" i="18"/>
  <c r="I24" i="18"/>
  <c r="D24" i="18"/>
  <c r="N24" i="18"/>
  <c r="N23" i="18"/>
  <c r="I23" i="18"/>
  <c r="D23" i="18"/>
  <c r="I22" i="18"/>
  <c r="N22" i="18" s="1"/>
  <c r="D22" i="18"/>
  <c r="I21" i="18"/>
  <c r="D21" i="18"/>
  <c r="N21" i="18"/>
  <c r="I20" i="18"/>
  <c r="D20" i="18"/>
  <c r="N20" i="18"/>
  <c r="N19" i="18"/>
  <c r="I19" i="18"/>
  <c r="D19" i="18"/>
  <c r="I18" i="18"/>
  <c r="N18" i="18" s="1"/>
  <c r="D18" i="18"/>
  <c r="I17" i="18"/>
  <c r="D17" i="18"/>
  <c r="N17" i="18" s="1"/>
  <c r="I16" i="18"/>
  <c r="D16" i="18"/>
  <c r="N16" i="18"/>
  <c r="I15" i="18"/>
  <c r="D15" i="18"/>
  <c r="N15" i="18" s="1"/>
  <c r="M13" i="18"/>
  <c r="M12" i="18" s="1"/>
  <c r="L13" i="18"/>
  <c r="K13" i="18"/>
  <c r="J13" i="18"/>
  <c r="J12" i="18" s="1"/>
  <c r="H13" i="18"/>
  <c r="G13" i="18"/>
  <c r="F13" i="18"/>
  <c r="F12" i="18" s="1"/>
  <c r="E13" i="18"/>
  <c r="H12" i="18"/>
  <c r="E12" i="18"/>
  <c r="AC84" i="10"/>
  <c r="G50" i="10"/>
  <c r="G84" i="10"/>
  <c r="E40" i="8"/>
  <c r="U84" i="10"/>
  <c r="G7" i="7"/>
  <c r="G8" i="7"/>
  <c r="O313" i="1"/>
  <c r="O312" i="1"/>
  <c r="O311" i="1"/>
  <c r="D40" i="8"/>
  <c r="C40" i="8"/>
  <c r="O202" i="1"/>
  <c r="O114" i="1"/>
  <c r="O112" i="1"/>
  <c r="Z84" i="10"/>
  <c r="Y84" i="10"/>
  <c r="W84" i="10"/>
  <c r="T84" i="10"/>
  <c r="R84" i="10"/>
  <c r="L84" i="10"/>
  <c r="O510" i="1"/>
  <c r="O497" i="1"/>
  <c r="O468" i="1"/>
  <c r="O467" i="1"/>
  <c r="O466" i="1"/>
  <c r="O449" i="1"/>
  <c r="O448" i="1"/>
  <c r="O447" i="1"/>
  <c r="O446" i="1"/>
  <c r="O406" i="1"/>
  <c r="O397" i="1"/>
  <c r="O393" i="1"/>
  <c r="O388" i="1"/>
  <c r="O387" i="1"/>
  <c r="O362" i="1"/>
  <c r="O305" i="1"/>
  <c r="O279" i="1"/>
  <c r="O205" i="1"/>
  <c r="O119" i="1"/>
  <c r="O118" i="1"/>
  <c r="K53" i="7"/>
  <c r="M53" i="7"/>
  <c r="L53" i="7"/>
  <c r="J53" i="7"/>
  <c r="G53" i="7"/>
  <c r="K52" i="7"/>
  <c r="M52" i="7" s="1"/>
  <c r="L52" i="7"/>
  <c r="J52" i="7"/>
  <c r="G52" i="7"/>
  <c r="K51" i="7"/>
  <c r="M51" i="7" s="1"/>
  <c r="L51" i="7"/>
  <c r="J51" i="7"/>
  <c r="G51" i="7"/>
  <c r="K50" i="7"/>
  <c r="L50" i="7"/>
  <c r="M50" i="7" s="1"/>
  <c r="J50" i="7"/>
  <c r="G50" i="7"/>
  <c r="K49" i="7"/>
  <c r="M49" i="7"/>
  <c r="L49" i="7"/>
  <c r="J49" i="7"/>
  <c r="G49" i="7"/>
  <c r="K48" i="7"/>
  <c r="M48" i="7" s="1"/>
  <c r="L48" i="7"/>
  <c r="J48" i="7"/>
  <c r="G48" i="7"/>
  <c r="K47" i="7"/>
  <c r="M47" i="7" s="1"/>
  <c r="L47" i="7"/>
  <c r="J47" i="7"/>
  <c r="G47" i="7"/>
  <c r="K46" i="7"/>
  <c r="L46" i="7"/>
  <c r="M46" i="7" s="1"/>
  <c r="J46" i="7"/>
  <c r="G46" i="7"/>
  <c r="K45" i="7"/>
  <c r="L45" i="7"/>
  <c r="M45" i="7" s="1"/>
  <c r="J45" i="7"/>
  <c r="G45" i="7"/>
  <c r="K44" i="7"/>
  <c r="L44" i="7"/>
  <c r="J44" i="7"/>
  <c r="G44" i="7"/>
  <c r="K43" i="7"/>
  <c r="M43" i="7" s="1"/>
  <c r="L43" i="7"/>
  <c r="J43" i="7"/>
  <c r="G43" i="7"/>
  <c r="K42" i="7"/>
  <c r="L42" i="7"/>
  <c r="M42" i="7" s="1"/>
  <c r="J42" i="7"/>
  <c r="G42" i="7"/>
  <c r="K41" i="7"/>
  <c r="L41" i="7"/>
  <c r="M41" i="7" s="1"/>
  <c r="J41" i="7"/>
  <c r="G41" i="7"/>
  <c r="K40" i="7"/>
  <c r="L40" i="7"/>
  <c r="J40" i="7"/>
  <c r="G40" i="7"/>
  <c r="K39" i="7"/>
  <c r="M39" i="7" s="1"/>
  <c r="L39" i="7"/>
  <c r="J39" i="7"/>
  <c r="G39" i="7"/>
  <c r="K38" i="7"/>
  <c r="L38" i="7"/>
  <c r="M38" i="7" s="1"/>
  <c r="J38" i="7"/>
  <c r="G38" i="7"/>
  <c r="K37" i="7"/>
  <c r="M37" i="7"/>
  <c r="L37" i="7"/>
  <c r="J37" i="7"/>
  <c r="G37" i="7"/>
  <c r="K36" i="7"/>
  <c r="M36" i="7" s="1"/>
  <c r="L36" i="7"/>
  <c r="J36" i="7"/>
  <c r="G36" i="7"/>
  <c r="K35" i="7"/>
  <c r="M35" i="7" s="1"/>
  <c r="L35" i="7"/>
  <c r="J35" i="7"/>
  <c r="G35" i="7"/>
  <c r="K34" i="7"/>
  <c r="L34" i="7"/>
  <c r="M34" i="7" s="1"/>
  <c r="J34" i="7"/>
  <c r="G34" i="7"/>
  <c r="K33" i="7"/>
  <c r="M33" i="7"/>
  <c r="L33" i="7"/>
  <c r="J33" i="7"/>
  <c r="G33" i="7"/>
  <c r="K32" i="7"/>
  <c r="M32" i="7" s="1"/>
  <c r="L32" i="7"/>
  <c r="J32" i="7"/>
  <c r="G32" i="7"/>
  <c r="K31" i="7"/>
  <c r="M31" i="7" s="1"/>
  <c r="L31" i="7"/>
  <c r="J31" i="7"/>
  <c r="G31" i="7"/>
  <c r="K30" i="7"/>
  <c r="L30" i="7"/>
  <c r="M30" i="7" s="1"/>
  <c r="J30" i="7"/>
  <c r="G30" i="7"/>
  <c r="K29" i="7"/>
  <c r="L29" i="7"/>
  <c r="M29" i="7" s="1"/>
  <c r="J29" i="7"/>
  <c r="G29" i="7"/>
  <c r="K28" i="7"/>
  <c r="L28" i="7"/>
  <c r="J28" i="7"/>
  <c r="G28" i="7"/>
  <c r="K27" i="7"/>
  <c r="M27" i="7" s="1"/>
  <c r="L27" i="7"/>
  <c r="J27" i="7"/>
  <c r="G27" i="7"/>
  <c r="K26" i="7"/>
  <c r="L26" i="7"/>
  <c r="M26" i="7" s="1"/>
  <c r="J26" i="7"/>
  <c r="G26" i="7"/>
  <c r="K25" i="7"/>
  <c r="L25" i="7"/>
  <c r="M25" i="7" s="1"/>
  <c r="J25" i="7"/>
  <c r="G25" i="7"/>
  <c r="K24" i="7"/>
  <c r="L24" i="7"/>
  <c r="J24" i="7"/>
  <c r="G24" i="7"/>
  <c r="K23" i="7"/>
  <c r="M23" i="7" s="1"/>
  <c r="L23" i="7"/>
  <c r="J23" i="7"/>
  <c r="G23" i="7"/>
  <c r="K22" i="7"/>
  <c r="L22" i="7"/>
  <c r="M22" i="7" s="1"/>
  <c r="J22" i="7"/>
  <c r="G22" i="7"/>
  <c r="K21" i="7"/>
  <c r="M21" i="7"/>
  <c r="L21" i="7"/>
  <c r="J21" i="7"/>
  <c r="G21" i="7"/>
  <c r="K20" i="7"/>
  <c r="M20" i="7" s="1"/>
  <c r="L20" i="7"/>
  <c r="J20" i="7"/>
  <c r="G20" i="7"/>
  <c r="K19" i="7"/>
  <c r="M19" i="7" s="1"/>
  <c r="L19" i="7"/>
  <c r="J19" i="7"/>
  <c r="G19" i="7"/>
  <c r="K18" i="7"/>
  <c r="L18" i="7"/>
  <c r="M18" i="7" s="1"/>
  <c r="J18" i="7"/>
  <c r="G18" i="7"/>
  <c r="K17" i="7"/>
  <c r="M17" i="7"/>
  <c r="L17" i="7"/>
  <c r="J17" i="7"/>
  <c r="G17" i="7"/>
  <c r="K16" i="7"/>
  <c r="M16" i="7" s="1"/>
  <c r="L16" i="7"/>
  <c r="J16" i="7"/>
  <c r="G16" i="7"/>
  <c r="K15" i="7"/>
  <c r="M15" i="7" s="1"/>
  <c r="L15" i="7"/>
  <c r="J15" i="7"/>
  <c r="G15" i="7"/>
  <c r="K14" i="7"/>
  <c r="L14" i="7"/>
  <c r="M14" i="7" s="1"/>
  <c r="J14" i="7"/>
  <c r="G14" i="7"/>
  <c r="K13" i="7"/>
  <c r="L13" i="7"/>
  <c r="M13" i="7" s="1"/>
  <c r="J13" i="7"/>
  <c r="G13" i="7"/>
  <c r="K12" i="7"/>
  <c r="L12" i="7"/>
  <c r="J12" i="7"/>
  <c r="G12" i="7"/>
  <c r="K11" i="7"/>
  <c r="M11" i="7" s="1"/>
  <c r="L11" i="7"/>
  <c r="J11" i="7"/>
  <c r="G11" i="7"/>
  <c r="M10" i="7"/>
  <c r="J10" i="7"/>
  <c r="G10" i="7"/>
  <c r="M9" i="7"/>
  <c r="J9" i="7"/>
  <c r="G9" i="7"/>
  <c r="M8" i="7"/>
  <c r="J8" i="7"/>
  <c r="M7" i="7"/>
  <c r="J7" i="7"/>
  <c r="Q41" i="10"/>
  <c r="Q84" i="10" s="1"/>
  <c r="Q54" i="10"/>
  <c r="F84" i="10"/>
  <c r="I43" i="10"/>
  <c r="I84" i="10" s="1"/>
  <c r="AF40" i="10"/>
  <c r="AF84" i="10"/>
  <c r="P37" i="10"/>
  <c r="O37" i="10"/>
  <c r="N37" i="10"/>
  <c r="P36" i="10"/>
  <c r="O36" i="10"/>
  <c r="N36" i="10"/>
  <c r="P35" i="10"/>
  <c r="O35" i="10"/>
  <c r="N35" i="10"/>
  <c r="P34" i="10"/>
  <c r="O34" i="10"/>
  <c r="N34" i="10"/>
  <c r="P33" i="10"/>
  <c r="O33" i="10"/>
  <c r="N33" i="10"/>
  <c r="P32" i="10"/>
  <c r="O32" i="10"/>
  <c r="N32" i="10"/>
  <c r="P31" i="10"/>
  <c r="O31" i="10"/>
  <c r="N31" i="10"/>
  <c r="P30" i="10"/>
  <c r="O30" i="10"/>
  <c r="N30" i="10"/>
  <c r="P29" i="10"/>
  <c r="O29" i="10"/>
  <c r="N29" i="10"/>
  <c r="AE28" i="10"/>
  <c r="P28" i="10"/>
  <c r="O28" i="10"/>
  <c r="N28" i="10"/>
  <c r="AE27" i="10"/>
  <c r="P27" i="10"/>
  <c r="O27" i="10"/>
  <c r="N27" i="10"/>
  <c r="P26" i="10"/>
  <c r="O26" i="10"/>
  <c r="N26" i="10"/>
  <c r="P25" i="10"/>
  <c r="O25" i="10"/>
  <c r="N25" i="10"/>
  <c r="AE24" i="10"/>
  <c r="P24" i="10"/>
  <c r="O24" i="10"/>
  <c r="N24" i="10"/>
  <c r="P23" i="10"/>
  <c r="O23" i="10"/>
  <c r="N23" i="10"/>
  <c r="P22" i="10"/>
  <c r="O22" i="10"/>
  <c r="N22" i="10"/>
  <c r="P21" i="10"/>
  <c r="O21" i="10"/>
  <c r="N21" i="10"/>
  <c r="P20" i="10"/>
  <c r="O20" i="10"/>
  <c r="N20" i="10"/>
  <c r="AE19" i="10"/>
  <c r="P19" i="10"/>
  <c r="O19" i="10"/>
  <c r="N19" i="10"/>
  <c r="AE18" i="10"/>
  <c r="P18" i="10"/>
  <c r="O18" i="10"/>
  <c r="O84" i="10" s="1"/>
  <c r="N18" i="10"/>
  <c r="P17" i="10"/>
  <c r="O17" i="10"/>
  <c r="N17" i="10"/>
  <c r="N84" i="10" s="1"/>
  <c r="P16" i="10"/>
  <c r="O16" i="10"/>
  <c r="N16" i="10"/>
  <c r="AE15" i="10"/>
  <c r="P15" i="10"/>
  <c r="O15" i="10"/>
  <c r="N15" i="10"/>
  <c r="AE14" i="10"/>
  <c r="P14" i="10"/>
  <c r="O14" i="10"/>
  <c r="N14" i="10"/>
  <c r="AE13" i="10"/>
  <c r="AE84" i="10" s="1"/>
  <c r="P13" i="10"/>
  <c r="O13" i="10"/>
  <c r="N13" i="10"/>
  <c r="O17" i="1"/>
  <c r="O24" i="1"/>
  <c r="O25" i="1"/>
  <c r="O31" i="1"/>
  <c r="O39" i="1"/>
  <c r="O49" i="1"/>
  <c r="O72" i="1"/>
  <c r="O75" i="1"/>
  <c r="O81" i="1"/>
  <c r="O84" i="1"/>
  <c r="O85" i="1"/>
  <c r="O86" i="1"/>
  <c r="O88" i="1"/>
  <c r="O90" i="1"/>
  <c r="O92" i="1"/>
  <c r="O94" i="1"/>
  <c r="O98" i="1"/>
  <c r="O100" i="1"/>
  <c r="O104" i="1"/>
  <c r="O111" i="1"/>
  <c r="O113" i="1"/>
  <c r="O115" i="1"/>
  <c r="O116" i="1"/>
  <c r="O120" i="1"/>
  <c r="O121" i="1"/>
  <c r="O122" i="1"/>
  <c r="O123" i="1"/>
  <c r="O127" i="1"/>
  <c r="O128" i="1"/>
  <c r="O131" i="1"/>
  <c r="O133" i="1"/>
  <c r="O134" i="1"/>
  <c r="O135" i="1"/>
  <c r="O136" i="1"/>
  <c r="O140" i="1"/>
  <c r="O141" i="1"/>
  <c r="O142" i="1"/>
  <c r="O145" i="1"/>
  <c r="O146" i="1"/>
  <c r="O149" i="1"/>
  <c r="O150" i="1"/>
  <c r="O154" i="1"/>
  <c r="O155" i="1"/>
  <c r="O162" i="1"/>
  <c r="O164" i="1"/>
  <c r="O165" i="1"/>
  <c r="O167" i="1"/>
  <c r="O168" i="1"/>
  <c r="O174" i="1"/>
  <c r="O176" i="1"/>
  <c r="O177" i="1"/>
  <c r="O178" i="1"/>
  <c r="O187" i="1"/>
  <c r="O190" i="1"/>
  <c r="O191" i="1"/>
  <c r="O193" i="1"/>
  <c r="O194" i="1"/>
  <c r="O195" i="1"/>
  <c r="O196" i="1"/>
  <c r="O201" i="1"/>
  <c r="O208" i="1"/>
  <c r="O214" i="1"/>
  <c r="O218" i="1"/>
  <c r="O227" i="1"/>
  <c r="O228" i="1"/>
  <c r="O236" i="1"/>
  <c r="O255" i="1"/>
  <c r="O257" i="1"/>
  <c r="O261" i="1"/>
  <c r="O262" i="1"/>
  <c r="O263" i="1"/>
  <c r="O264" i="1"/>
  <c r="O265" i="1"/>
  <c r="O266" i="1"/>
  <c r="O267" i="1"/>
  <c r="O269" i="1"/>
  <c r="O271" i="1"/>
  <c r="O272" i="1"/>
  <c r="O273" i="1"/>
  <c r="O276" i="1"/>
  <c r="O277" i="1"/>
  <c r="O280" i="1"/>
  <c r="O287" i="1"/>
  <c r="O289" i="1"/>
  <c r="O290" i="1"/>
  <c r="O291" i="1"/>
  <c r="O294" i="1"/>
  <c r="O301" i="1"/>
  <c r="O304" i="1"/>
  <c r="O308" i="1"/>
  <c r="O320" i="1"/>
  <c r="O321" i="1"/>
  <c r="O322" i="1"/>
  <c r="O323" i="1"/>
  <c r="O324" i="1"/>
  <c r="O325" i="1"/>
  <c r="O326" i="1"/>
  <c r="O327" i="1"/>
  <c r="O328" i="1"/>
  <c r="O329" i="1"/>
  <c r="O330" i="1"/>
  <c r="O333" i="1"/>
  <c r="O334" i="1"/>
  <c r="O335" i="1"/>
  <c r="O336" i="1"/>
  <c r="O343" i="1"/>
  <c r="O345" i="1"/>
  <c r="O346" i="1"/>
  <c r="O347" i="1"/>
  <c r="O348" i="1"/>
  <c r="O353" i="1"/>
  <c r="O354" i="1"/>
  <c r="O356" i="1"/>
  <c r="O368" i="1"/>
  <c r="O369" i="1"/>
  <c r="O370" i="1"/>
  <c r="O371" i="1"/>
  <c r="O372" i="1"/>
  <c r="O373" i="1"/>
  <c r="O374" i="1"/>
  <c r="O375" i="1"/>
  <c r="O376" i="1"/>
  <c r="O377" i="1"/>
  <c r="O382" i="1"/>
  <c r="O391" i="1"/>
  <c r="O400" i="1"/>
  <c r="O401" i="1"/>
  <c r="O402" i="1"/>
  <c r="O404" i="1"/>
  <c r="O408" i="1"/>
  <c r="O414" i="1"/>
  <c r="O415" i="1"/>
  <c r="O420" i="1"/>
  <c r="O421" i="1"/>
  <c r="O425" i="1"/>
  <c r="O426" i="1"/>
  <c r="O435" i="1"/>
  <c r="O436" i="1"/>
  <c r="O444" i="1"/>
  <c r="O445" i="1"/>
  <c r="O460" i="1"/>
  <c r="O462" i="1"/>
  <c r="O465" i="1"/>
  <c r="O475" i="1"/>
  <c r="O477" i="1"/>
  <c r="O478" i="1"/>
  <c r="O479" i="1"/>
  <c r="O482" i="1"/>
  <c r="O483" i="1"/>
  <c r="O492" i="1"/>
  <c r="O494" i="1"/>
  <c r="O495" i="1"/>
  <c r="O499" i="1"/>
  <c r="O500" i="1"/>
  <c r="O501" i="1"/>
  <c r="O504" i="1"/>
  <c r="O505" i="1"/>
  <c r="O506" i="1"/>
  <c r="O507" i="1"/>
  <c r="O508" i="1"/>
  <c r="O509" i="1"/>
  <c r="O516" i="1"/>
  <c r="O517" i="1"/>
  <c r="O522" i="1"/>
  <c r="O528" i="1"/>
  <c r="O529" i="1"/>
  <c r="O530" i="1"/>
  <c r="O542" i="1"/>
  <c r="O573" i="1"/>
  <c r="O574" i="1"/>
  <c r="O575" i="1"/>
  <c r="O582" i="1"/>
  <c r="O584" i="1"/>
  <c r="O585" i="1"/>
  <c r="O598" i="1"/>
  <c r="O599" i="1"/>
  <c r="O600" i="1"/>
  <c r="O601" i="1"/>
  <c r="O602" i="1"/>
  <c r="O603" i="1"/>
  <c r="O604" i="1"/>
  <c r="O605" i="1"/>
  <c r="O606" i="1"/>
  <c r="O637" i="1"/>
  <c r="O642" i="1"/>
  <c r="O649" i="1"/>
  <c r="O655" i="1"/>
  <c r="O656" i="1"/>
  <c r="O657" i="1"/>
  <c r="O658" i="1"/>
  <c r="O663" i="1"/>
  <c r="O664" i="1"/>
  <c r="O665" i="1"/>
  <c r="O666" i="1"/>
  <c r="O667" i="1"/>
  <c r="D715" i="18"/>
  <c r="J84" i="10"/>
  <c r="M84" i="10"/>
  <c r="N729" i="18" l="1"/>
  <c r="D725" i="18"/>
  <c r="M24" i="7"/>
  <c r="M40" i="7"/>
  <c r="I13" i="18"/>
  <c r="D13" i="18"/>
  <c r="M12" i="7"/>
  <c r="M28" i="7"/>
  <c r="M44" i="7"/>
  <c r="I67" i="18"/>
  <c r="D706" i="18"/>
  <c r="P84" i="10"/>
  <c r="N13" i="18"/>
  <c r="N42" i="18"/>
  <c r="N40" i="18" s="1"/>
  <c r="I40" i="18"/>
  <c r="N50" i="18"/>
  <c r="N58" i="18"/>
  <c r="N66" i="18"/>
  <c r="D67" i="18"/>
  <c r="I725" i="18"/>
  <c r="L12" i="18"/>
  <c r="N466" i="18"/>
  <c r="N67" i="18" s="1"/>
  <c r="N474" i="18"/>
  <c r="I715" i="18"/>
  <c r="N557" i="18"/>
  <c r="N565" i="18"/>
  <c r="N573" i="18"/>
  <c r="N581" i="18"/>
  <c r="N589" i="18"/>
  <c r="N597" i="18"/>
  <c r="N605" i="18"/>
  <c r="N613" i="18"/>
  <c r="N621" i="18"/>
  <c r="N629" i="18"/>
  <c r="N637" i="18"/>
  <c r="N645" i="18"/>
  <c r="N653" i="18"/>
  <c r="N661" i="18"/>
  <c r="N669" i="18"/>
  <c r="N677" i="18"/>
  <c r="N685" i="18"/>
  <c r="N693" i="18"/>
  <c r="N701" i="18"/>
  <c r="N739" i="18"/>
  <c r="N747" i="18"/>
  <c r="F45" i="12"/>
  <c r="N727" i="18"/>
  <c r="N725" i="18" s="1"/>
  <c r="O349" i="1"/>
  <c r="N553" i="18"/>
  <c r="N561" i="18"/>
  <c r="N569" i="18"/>
  <c r="N577" i="18"/>
  <c r="N585" i="18"/>
  <c r="N593" i="18"/>
  <c r="N601" i="18"/>
  <c r="N609" i="18"/>
  <c r="N617" i="18"/>
  <c r="N625" i="18"/>
  <c r="N633" i="18"/>
  <c r="N641" i="18"/>
  <c r="N649" i="18"/>
  <c r="N657" i="18"/>
  <c r="N665" i="18"/>
  <c r="N673" i="18"/>
  <c r="N681" i="18"/>
  <c r="N689" i="18"/>
  <c r="N697" i="18"/>
  <c r="N705" i="18"/>
  <c r="N743" i="18"/>
  <c r="N751" i="18"/>
  <c r="D12" i="18" l="1"/>
  <c r="N12" i="18"/>
  <c r="I12" i="18"/>
</calcChain>
</file>

<file path=xl/comments1.xml><?xml version="1.0" encoding="utf-8"?>
<comments xmlns="http://schemas.openxmlformats.org/spreadsheetml/2006/main">
  <authors>
    <author>Администратор</author>
  </authors>
  <commentList>
    <comment ref="C681" authorId="0" shapeId="0">
      <text>
        <r>
          <rPr>
            <b/>
            <sz val="8"/>
            <color indexed="81"/>
            <rFont val="Tahoma"/>
            <family val="2"/>
            <charset val="204"/>
          </rPr>
          <t>Администратор:</t>
        </r>
        <r>
          <rPr>
            <sz val="8"/>
            <color indexed="81"/>
            <rFont val="Tahoma"/>
            <family val="2"/>
            <charset val="204"/>
          </rPr>
          <t xml:space="preserve">
</t>
        </r>
      </text>
    </comment>
  </commentList>
</comments>
</file>

<file path=xl/sharedStrings.xml><?xml version="1.0" encoding="utf-8"?>
<sst xmlns="http://schemas.openxmlformats.org/spreadsheetml/2006/main" count="7207" uniqueCount="4465">
  <si>
    <t>Субвенція з державного бюджету місцевим бюджетам на будівництво (придбання) житла для сімей загиблих військовослужбовців, які брали безпосередню участь в антитерористичній  операції, а також для інвалідів І – ІІ групи з числа військовослужбовців, які брали участь у зазначеній операції, та потребують поліпшення житлових умов</t>
  </si>
  <si>
    <t>Державна служба України з питань геодезії, картографії та кадастру</t>
  </si>
  <si>
    <t>Керівництво та управління у сфері геодезії, картографії та кадастру</t>
  </si>
  <si>
    <t>Субвенція з державного бюджету місцевим бюджетам на погашення заборгованості з різниці в тарифах на теплову енергію, опалення та постачання гарячої води, послуги з централізованого водопостачання, водовідведення, що вироблялися, транспортувалися та постачалися населенню та/або іншим підприємствам централізованого питного водопостачання та водовідведення, які надають населенню послуги з централізованого водопостачання та водовідведення, яка виникла у зв'язку з невідповідністю фактичної вартості теплової енергії та послуг з централізованого водопостачання, водовідведення, опалення та постачання гарячої води тарифам, що затверджувалися та/або погоджувалися органами державної влади чи місцевого самоврядування</t>
  </si>
  <si>
    <t>Субвенція з державного бюджету місцевим бюджетам на відновлення (будівництво, капітальний ремонт, реконструкцію) інфраструктури у Донецькій та Луганській областях</t>
  </si>
  <si>
    <t>Фінансова підтримка заходів в агропромисловому комплексі шляхом здешевлення кредитів</t>
  </si>
  <si>
    <t>Державна підтримка галузі тваринництва</t>
  </si>
  <si>
    <t>1006050</t>
  </si>
  <si>
    <t>Авіаційні роботи з пошуку і рятування</t>
  </si>
  <si>
    <t>1006060</t>
  </si>
  <si>
    <t>0511</t>
  </si>
  <si>
    <t>Гідрометеорологічна діяльність</t>
  </si>
  <si>
    <t>1006070</t>
  </si>
  <si>
    <t>0530</t>
  </si>
  <si>
    <t>Прикладні наукові та науково-технічні розробки, виконання робіт за державними цільовими програмами і державним замовленням у сфері гідрометеорології, підготовка наукових кадрів</t>
  </si>
  <si>
    <t>1006080</t>
  </si>
  <si>
    <t>Прикладні наукові та науково-технічні розробки, виконання робіт за державними цільовими програмами і державним замовленням у сфері цивільного захисту та пожежної безпеки, підготовка наукових кадрів</t>
  </si>
  <si>
    <t>1006280</t>
  </si>
  <si>
    <t>Одноразові виплати жінкам, яким присвоєно почесне звання України "Мати-героїня", інвалідам і непрацюючим малозабезпеченим особам та особам, які постраждали від торгівлі людьми</t>
  </si>
  <si>
    <t>2501150</t>
  </si>
  <si>
    <t>1030</t>
  </si>
  <si>
    <t>Щорічна разова грошова допомога ветеранам війни та жертвам нацистських переслідувань</t>
  </si>
  <si>
    <t>2501160</t>
  </si>
  <si>
    <t xml:space="preserve">Довічні державні стипендії </t>
  </si>
  <si>
    <t>2501200</t>
  </si>
  <si>
    <t>Соціальний захист громадян, які постраждали внаслідок Чорнобильської катастрофи</t>
  </si>
  <si>
    <t>2501220</t>
  </si>
  <si>
    <t>Фінансова підтримка громадських організацій інвалідів та ветеранів, заходи з відвідування військових поховань і військових пам'ятників та з увічнення Перемоги у Великій Вітчизняній війні 1941 - 1945 років</t>
  </si>
  <si>
    <t>у тому числі  фінансова підтримка Національної Асамблеї інвалідів України, підприємств і організацій невиробничої сфери Українського товариства сліпих та Українського товариства глухих</t>
  </si>
  <si>
    <t>2501350</t>
  </si>
  <si>
    <t>Керівництво та управління у сфері охорони державного кордону України</t>
  </si>
  <si>
    <t>1002030</t>
  </si>
  <si>
    <t>Матеріально-технічне забезпечення Державної прикордонної служби України та утримання її особового складу</t>
  </si>
  <si>
    <t>1002060</t>
  </si>
  <si>
    <t>м. Артемівськ</t>
  </si>
  <si>
    <t>10202000000</t>
  </si>
  <si>
    <t>м. Бiла Церква</t>
  </si>
  <si>
    <t>О6</t>
  </si>
  <si>
    <t>06202000000</t>
  </si>
  <si>
    <t>м. Бердичів</t>
  </si>
  <si>
    <t>О8</t>
  </si>
  <si>
    <t>08202000000</t>
  </si>
  <si>
    <t>м. Бердянськ</t>
  </si>
  <si>
    <t>О7</t>
  </si>
  <si>
    <t>O2</t>
  </si>
  <si>
    <t>07202000000</t>
  </si>
  <si>
    <t>м. Берегове</t>
  </si>
  <si>
    <t>О1</t>
  </si>
  <si>
    <t>10201000000</t>
  </si>
  <si>
    <t>м. Березань</t>
  </si>
  <si>
    <t>15202000000</t>
  </si>
  <si>
    <t>м. Білгород-Дністровський</t>
  </si>
  <si>
    <t>О9</t>
  </si>
  <si>
    <t>09202000000</t>
  </si>
  <si>
    <t>м. Болехів</t>
  </si>
  <si>
    <t>13202000000</t>
  </si>
  <si>
    <t>м. Борислав</t>
  </si>
  <si>
    <t>10203000000</t>
  </si>
  <si>
    <t>м. Бориспiль</t>
  </si>
  <si>
    <t>О4</t>
  </si>
  <si>
    <t>10204000000</t>
  </si>
  <si>
    <t>м. Бровари</t>
  </si>
  <si>
    <t>12204000000</t>
  </si>
  <si>
    <t>м. Брянка</t>
  </si>
  <si>
    <t>09206000000</t>
  </si>
  <si>
    <t>м. Бурштин</t>
  </si>
  <si>
    <t>05</t>
  </si>
  <si>
    <t>м. Буча</t>
  </si>
  <si>
    <t>10205000000</t>
  </si>
  <si>
    <t>м. Василькiв</t>
  </si>
  <si>
    <t>23202000000</t>
  </si>
  <si>
    <t>м. Ватутiне</t>
  </si>
  <si>
    <t>04202000000</t>
  </si>
  <si>
    <t>м. Вiльногiрськ</t>
  </si>
  <si>
    <t>02201000000</t>
  </si>
  <si>
    <t>м. Вінниця</t>
  </si>
  <si>
    <t>14202000000</t>
  </si>
  <si>
    <t>м. Вознесенськ</t>
  </si>
  <si>
    <t>03202000000</t>
  </si>
  <si>
    <t>м. Володимир-Волинський</t>
  </si>
  <si>
    <t>05204000000</t>
  </si>
  <si>
    <t>Реалізація Міністерством закордонних справ України повноважень з проведення зовнішньої політики України, організація і контроль за діяльністю закордонних дипломатичних установ України</t>
  </si>
  <si>
    <t>1401060</t>
  </si>
  <si>
    <t>Забезпечення головування України у міжнародних інституціях</t>
  </si>
  <si>
    <t>1401100</t>
  </si>
  <si>
    <t>1401110</t>
  </si>
  <si>
    <t>Фінансова підтримка забезпечення міжнародного позитивного іміджу України, заходи щодо підтримки зв'язків з українцями, які проживають за межами України</t>
  </si>
  <si>
    <t>1401130</t>
  </si>
  <si>
    <t>Документування громадян та створення і забезпечення функціонування інформаційно-телекомунікаційних систем консульської служби</t>
  </si>
  <si>
    <t>1700000</t>
  </si>
  <si>
    <t>Державний комітет телебачення і радіомовлення України</t>
  </si>
  <si>
    <t>1701000</t>
  </si>
  <si>
    <t>Апарат Державного комітету телебачення і радіомовлення України</t>
  </si>
  <si>
    <t>1701010</t>
  </si>
  <si>
    <t>Керівництво та управління у сфері телебачення і радіомовлення</t>
  </si>
  <si>
    <t>1701020</t>
  </si>
  <si>
    <t>0840</t>
  </si>
  <si>
    <t>Плата за видачу, переоформлення, продовження терміну дії ліцензій на здійснення діяльності у сфері телекомунікацій та видачу копій і дублікатів таких ліцензій</t>
  </si>
  <si>
    <t>22011900</t>
  </si>
  <si>
    <t>Збори за підготовку до державної реєстрації авторського права і договорів, які стосуються прав автора на твір, та плата за одержання контрольних марок</t>
  </si>
  <si>
    <t>22012000</t>
  </si>
  <si>
    <t>Плата за видачу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</si>
  <si>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22012100</t>
  </si>
  <si>
    <t>Збір за видачу спеціальних дозволів на користування надрами та кошти від продажу таких дозволів</t>
  </si>
  <si>
    <t>22012200</t>
  </si>
  <si>
    <t>Плата за виділення номерного ресурсу</t>
  </si>
  <si>
    <t>22012300</t>
  </si>
  <si>
    <t>Плата за державну реєстрацію джерел іонізуючого випромінювання (реєстраційний збір)</t>
  </si>
  <si>
    <t>22012400</t>
  </si>
  <si>
    <t>Плата за оформлення посвідчення закордонного українця</t>
  </si>
  <si>
    <t>22012600</t>
  </si>
  <si>
    <t>Адміністративний збір за державну реєстрацію речових прав на нерухоме майно та їх обтяжень</t>
  </si>
  <si>
    <t>22012700</t>
  </si>
  <si>
    <t>22012800</t>
  </si>
  <si>
    <t>Селидівський міський суд Донецької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</si>
  <si>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</si>
  <si>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</si>
  <si>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</si>
  <si>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</si>
  <si>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</si>
  <si>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</si>
  <si>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Черкаський районний суд Черкаської області</t>
  </si>
  <si>
    <t>Смілянський міськрайонний суд Черкаської області</t>
  </si>
  <si>
    <t>Формування Аграрним фондом державного інтервенційного фонду, а також закупівлі матеріально-технічних ресурсів для потреб сільськогосподарських товаровиробників</t>
  </si>
  <si>
    <t>3111600</t>
  </si>
  <si>
    <t>Розвиток автомагістралей та реформа дорожнього сектору</t>
  </si>
  <si>
    <t>3511550</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</si>
  <si>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</si>
  <si>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</si>
  <si>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</si>
  <si>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Путильський районний суд Чернівецької області</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</si>
  <si>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</si>
  <si>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</si>
  <si>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</si>
  <si>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Новодністровський міський суд Чернівецької області</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</si>
  <si>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</si>
  <si>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</si>
  <si>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</si>
  <si>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</si>
  <si>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</si>
  <si>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</si>
  <si>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</si>
  <si>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</si>
  <si>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</si>
  <si>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</si>
  <si>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</si>
  <si>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Ніжинський міськрайонний суд Чернігівської області</t>
  </si>
  <si>
    <t>Носівський районний суд Чернігівської області</t>
  </si>
  <si>
    <t>Новгород-Сіверський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</si>
  <si>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</si>
  <si>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</si>
  <si>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м. Вугледар</t>
  </si>
  <si>
    <t>18202000000</t>
  </si>
  <si>
    <t>м. Глухів</t>
  </si>
  <si>
    <t>м. Гола Пристань</t>
  </si>
  <si>
    <t>05205000000</t>
  </si>
  <si>
    <t>Спеціалізована протезно-ортопедична та медично-реабілітаційна допомога інвалідам у клініці Науково-дослідного інституту протезування, протезобудування та відновлення працездатності</t>
  </si>
  <si>
    <t>2501090</t>
  </si>
  <si>
    <t>Відсотки за користування пільговим довгостроковим державним кредитом, наданим молодим сім'ям та одиноким молодим громадянам на будівництво (реконструкцію) та придбання житла</t>
  </si>
  <si>
    <t>24110800</t>
  </si>
  <si>
    <t>Плата за користування кредитом з державного бюджету</t>
  </si>
  <si>
    <t>24111000</t>
  </si>
  <si>
    <t>Плата за користування суб'єктами малого підприємництва мікрокредитами з державного бюджету</t>
  </si>
  <si>
    <t>24130000</t>
  </si>
  <si>
    <t>Збір на соціально-економічну компенсацію ризику населення, яке проживає на території зони спостереження</t>
  </si>
  <si>
    <t>24140000</t>
  </si>
  <si>
    <t>Збори на обов'язкове державне пенсійне страхування з окремих видів господарських операцій</t>
  </si>
  <si>
    <t>24140100</t>
  </si>
  <si>
    <t xml:space="preserve">Збір з операцій з купівлі іноземної валюти в готівковій формі  </t>
  </si>
  <si>
    <t>24140200</t>
  </si>
  <si>
    <t>Збір при поданні ювелірних та побутових виробів з дорогоцінних металів на клеймування державним пробірним клеймом до казенних підприємств пробірного контролю</t>
  </si>
  <si>
    <t>24140300</t>
  </si>
  <si>
    <t>Збір під час набуття права власності на легкові автомобілі</t>
  </si>
  <si>
    <t>24140500</t>
  </si>
  <si>
    <t>Збір з операцій придбавання (купівлі-продажу) нерухомого майна</t>
  </si>
  <si>
    <t>24140600</t>
  </si>
  <si>
    <t>Збір з користування та надання послуг стільникового рухомого зв'язку</t>
  </si>
  <si>
    <t>25000000</t>
  </si>
  <si>
    <t xml:space="preserve">Власні надходження бюджетних установ </t>
  </si>
  <si>
    <t>25010000</t>
  </si>
  <si>
    <t>Надходження від плати за послуги, що надаються бюджетними установами згідно із законодавством</t>
  </si>
  <si>
    <t>25020000</t>
  </si>
  <si>
    <t>Інші джерела власних надходжень бюджетних установ</t>
  </si>
  <si>
    <t>30000000</t>
  </si>
  <si>
    <t>Доходи від операцій з капіталом</t>
  </si>
  <si>
    <t>31000000</t>
  </si>
  <si>
    <t>Надходження від продажу основного капіталу</t>
  </si>
  <si>
    <t>31010000</t>
  </si>
  <si>
    <t>Створення і програмно-технічне забезпечення системи інформаційно-аналітичної підтримки, інформаційно-методичне забезпечення та виготовлення бланків посвідчень і нагрудних знаків для системи соціального захисту</t>
  </si>
  <si>
    <t>2501120</t>
  </si>
  <si>
    <t>1070</t>
  </si>
  <si>
    <t>Розселення та облаштування депортованих кримських татар та осіб інших національностей, які були  депортовані з території України</t>
  </si>
  <si>
    <t>2501130</t>
  </si>
  <si>
    <t>1050</t>
  </si>
  <si>
    <t>Будівництво, реконструкція та капітальний ремонт об'єктів Державної прикордонної служби України</t>
  </si>
  <si>
    <t>1003000</t>
  </si>
  <si>
    <t>Національна гвардія України</t>
  </si>
  <si>
    <t>1003010</t>
  </si>
  <si>
    <t>Інформаційне та організаційне забезпечення участі України у міжнародних форумах, конференціях, виставках та інших заходах</t>
  </si>
  <si>
    <t>1800000</t>
  </si>
  <si>
    <t>Міністерство культури України</t>
  </si>
  <si>
    <t>1801000</t>
  </si>
  <si>
    <t>Апарат Міністерства культури України</t>
  </si>
  <si>
    <t>1801010</t>
  </si>
  <si>
    <t>Загальне керівництво та управління у сфері культури</t>
  </si>
  <si>
    <t>1801020</t>
  </si>
  <si>
    <t>Будівництво (придбання) житла для військовослужбовців Національної гвардії України</t>
  </si>
  <si>
    <t>1004000</t>
  </si>
  <si>
    <t>Державна міграційна служба України</t>
  </si>
  <si>
    <t>1004010</t>
  </si>
  <si>
    <t>Керівництво та управління у сфері міграції, громадянства, імміграції та реєстрації фізичних осіб</t>
  </si>
  <si>
    <t>1004020</t>
  </si>
  <si>
    <t>Забезпечення виконання завдань та функцій у сфері громадянства, імміграції та реєстрації фізичних осіб</t>
  </si>
  <si>
    <t>1004070</t>
  </si>
  <si>
    <t>0113</t>
  </si>
  <si>
    <t>м. Моршин</t>
  </si>
  <si>
    <t>07203000000</t>
  </si>
  <si>
    <t>м. Мукачеве</t>
  </si>
  <si>
    <t>04207000000</t>
  </si>
  <si>
    <t>м. Нiкополь</t>
  </si>
  <si>
    <t>22203000000</t>
  </si>
  <si>
    <t>м. Нетiшин</t>
  </si>
  <si>
    <t>25202000000</t>
  </si>
  <si>
    <t>м. Ніжин</t>
  </si>
  <si>
    <t>21203000000</t>
  </si>
  <si>
    <t>м. Нова Каховка</t>
  </si>
  <si>
    <t>м. Новгород-Сіверський</t>
  </si>
  <si>
    <t>м. Новий Розділ</t>
  </si>
  <si>
    <t>03204000000</t>
  </si>
  <si>
    <t>м. Нововолинськ</t>
  </si>
  <si>
    <t>06204000000</t>
  </si>
  <si>
    <t>м. Новоград-Волинський</t>
  </si>
  <si>
    <t>05221000000</t>
  </si>
  <si>
    <t>м. Новогродівка</t>
  </si>
  <si>
    <t>24202000000</t>
  </si>
  <si>
    <t>м. Новодністровськ</t>
  </si>
  <si>
    <t>04208000000</t>
  </si>
  <si>
    <t>м. Новомосковськ</t>
  </si>
  <si>
    <t>08</t>
  </si>
  <si>
    <t>м. Обухів</t>
  </si>
  <si>
    <t>15201000000</t>
  </si>
  <si>
    <t>м. Одеса</t>
  </si>
  <si>
    <t>11203000000</t>
  </si>
  <si>
    <t>м. Олександрія</t>
  </si>
  <si>
    <t>04209000000</t>
  </si>
  <si>
    <t>м. Орджонiкiдзе</t>
  </si>
  <si>
    <t>17204000000</t>
  </si>
  <si>
    <t>м. Острог</t>
  </si>
  <si>
    <t>18205000000</t>
  </si>
  <si>
    <t>м. Охтирка</t>
  </si>
  <si>
    <t>14203000000</t>
  </si>
  <si>
    <t>м. Очаків</t>
  </si>
  <si>
    <t>04210000000</t>
  </si>
  <si>
    <t>м. Павлоград</t>
  </si>
  <si>
    <t>12209000000</t>
  </si>
  <si>
    <t>м. Первомайськ (Луганська обл.)</t>
  </si>
  <si>
    <t>14204000000</t>
  </si>
  <si>
    <t>Дотація на виплату пенсій, надбавок та підвищень до пенсій, призначених за різними пенсійними програмами</t>
  </si>
  <si>
    <t>2506050</t>
  </si>
  <si>
    <t>Покриття дефіциту коштів Пенсійного фонду України для виплати пенсій</t>
  </si>
  <si>
    <t>2507000</t>
  </si>
  <si>
    <t>Фонд соціального захисту інвалідів</t>
  </si>
  <si>
    <t>2507030</t>
  </si>
  <si>
    <t>Організація діяльності рибовідтворювальних комплексів та інших бюджетних установ  у сфері рибного господарства</t>
  </si>
  <si>
    <t>2804030</t>
  </si>
  <si>
    <t>Прикладні науково-технічні розробки, виконання робіт за державними замовленнями у сфері рибного господарства</t>
  </si>
  <si>
    <t>2804090</t>
  </si>
  <si>
    <t>Керівництво та управління у сфері лікарських засобів</t>
  </si>
  <si>
    <t>2303000</t>
  </si>
  <si>
    <t>Державна служба України з контролю за наркотиками</t>
  </si>
  <si>
    <t>2303010</t>
  </si>
  <si>
    <t>Керівництво та управління у сфері контролю за наркотиками</t>
  </si>
  <si>
    <t>2304000</t>
  </si>
  <si>
    <t>Державна санітарно-епідеміологічна служба України</t>
  </si>
  <si>
    <t>2304010</t>
  </si>
  <si>
    <t>Керівництво та управління у сфері санітарно-епідеміологічної служби</t>
  </si>
  <si>
    <t>2304020</t>
  </si>
  <si>
    <t>0740</t>
  </si>
  <si>
    <t>Проведення лабораторних досліджень у сфері санітарного та епідемічного благополуччя населення і вжиття спеціальних заходів на локалізацію та ліквідацію спалахів та епідемій</t>
  </si>
  <si>
    <t>2305000</t>
  </si>
  <si>
    <t>Державна служба України з питань протидії ВІЛ-інфекції/СНІДу та інших соціально небезпечних захворювань</t>
  </si>
  <si>
    <t>2305010</t>
  </si>
  <si>
    <t>Керівництво та управління у сфері протидії ВІЛ-інфекції/СНІДу та інших соціально небезпечних захворювань</t>
  </si>
  <si>
    <t>Виконання боргових зобов'язань за запозиченнями, залученими державою або під державні гарантії на розвиток мережі автомобільних доріг  загального користування</t>
  </si>
  <si>
    <t>3300000</t>
  </si>
  <si>
    <t>Державна фіскальна служба України</t>
  </si>
  <si>
    <t>Ізмаїльський міськрайонний суд Одеської області</t>
  </si>
  <si>
    <t>Іллічівський міський суд Одеської області</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</si>
  <si>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</si>
  <si>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</si>
  <si>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</si>
  <si>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</si>
  <si>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</si>
  <si>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</si>
  <si>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Миколаївський районний суд Одеської області</t>
  </si>
  <si>
    <t>Плата за оприлюднення повідомлення на офіційному веб-сайті центрального органу виконавчої влади, що реалізує державну політику у сфері державної реєстрації юридичних осіб та фізичних осіб - підприємців</t>
  </si>
  <si>
    <t>22030000</t>
  </si>
  <si>
    <t>Судовий збір</t>
  </si>
  <si>
    <t>22060000</t>
  </si>
  <si>
    <t>Кошти, отримані за вчинення консульських дій</t>
  </si>
  <si>
    <t>22070000</t>
  </si>
  <si>
    <t>Виконавчий збір</t>
  </si>
  <si>
    <t>22080000</t>
  </si>
  <si>
    <t>Надходження від орендної плати за користування цілісним майновим комплексом та іншим державним майном</t>
  </si>
  <si>
    <t>22110000</t>
  </si>
  <si>
    <t>Єдиний збір, який справляється у пунктах пропуску через державний кордон України</t>
  </si>
  <si>
    <t>22150000</t>
  </si>
  <si>
    <t>Портовий (адміністративний) збір</t>
  </si>
  <si>
    <t>22160000</t>
  </si>
  <si>
    <t>Інші адміністративні збори та платежі</t>
  </si>
  <si>
    <t>22160100</t>
  </si>
  <si>
    <t>3111020</t>
  </si>
  <si>
    <t>Розвиток мережі та утримання автомобільних доріг загального користування</t>
  </si>
  <si>
    <t>3111030</t>
  </si>
  <si>
    <t>Фінансова підтримка національних художніх колективів, концертних організацій та їх дирекції, національних і державних циркових організацій</t>
  </si>
  <si>
    <t>1801130</t>
  </si>
  <si>
    <t>Державна підтримка Всеукраїнського фізкультурно-спортивного товариства "Колос" на організацію та проведення роботи з розвитку фізичної культури і спорту серед сільського населення</t>
  </si>
  <si>
    <t>2802000</t>
  </si>
  <si>
    <t>Державна ветеринарна та фітосанітарна служба України</t>
  </si>
  <si>
    <t>2802010</t>
  </si>
  <si>
    <t>Забезпечення діяльності Державної спеціальної служби транспорту</t>
  </si>
  <si>
    <t>3107000</t>
  </si>
  <si>
    <t>Національне агентство з питань підготовки та проведення в Україні фінальної частини чемпіонату Європи 2012 року з футболу та реалізації інфраструктурних проектів</t>
  </si>
  <si>
    <t>3107010</t>
  </si>
  <si>
    <t>Долинський р-н (Кіровоградська обл.)</t>
  </si>
  <si>
    <t>14309000000</t>
  </si>
  <si>
    <t>Доманівський р-н</t>
  </si>
  <si>
    <t>23302000000</t>
  </si>
  <si>
    <t>Драбiвський р-н</t>
  </si>
  <si>
    <t>13304000000</t>
  </si>
  <si>
    <t>Дрогобицький р-н</t>
  </si>
  <si>
    <t>17305000000</t>
  </si>
  <si>
    <t>Дубенський р-н</t>
  </si>
  <si>
    <t>17306000000</t>
  </si>
  <si>
    <t>Дубровицький р-н</t>
  </si>
  <si>
    <t>22306000000</t>
  </si>
  <si>
    <t>Дунаєвецький  р-н</t>
  </si>
  <si>
    <t>14310000000</t>
  </si>
  <si>
    <t>Єланецький р-н</t>
  </si>
  <si>
    <t>06307000000</t>
  </si>
  <si>
    <t>Ємільчинський р-н</t>
  </si>
  <si>
    <t>23303000000</t>
  </si>
  <si>
    <t>Жашкiвський р-н</t>
  </si>
  <si>
    <t>13305000000</t>
  </si>
  <si>
    <t>Жидачівський р-н</t>
  </si>
  <si>
    <t>06308000000</t>
  </si>
  <si>
    <t>Житомирський р-н</t>
  </si>
  <si>
    <t>02305000000</t>
  </si>
  <si>
    <t>Жмеринський р-н</t>
  </si>
  <si>
    <t>13306000000</t>
  </si>
  <si>
    <t>Жовківський р-н</t>
  </si>
  <si>
    <t>14311000000</t>
  </si>
  <si>
    <t>Жовтневий р-н</t>
  </si>
  <si>
    <t>19305000000</t>
  </si>
  <si>
    <t>Заліщицький р-н</t>
  </si>
  <si>
    <t>08307000000</t>
  </si>
  <si>
    <t>Запорізький р-н</t>
  </si>
  <si>
    <t>17307000000</t>
  </si>
  <si>
    <t>Зарiчненський р-н</t>
  </si>
  <si>
    <t>24304000000</t>
  </si>
  <si>
    <t>Заставнівський  р-н</t>
  </si>
  <si>
    <t>20311000000</t>
  </si>
  <si>
    <t>Зачепилівський р-н</t>
  </si>
  <si>
    <t>19306000000</t>
  </si>
  <si>
    <t>Збаразький р-н</t>
  </si>
  <si>
    <t>19307000000</t>
  </si>
  <si>
    <t>Зборівський р-н</t>
  </si>
  <si>
    <t>23304000000</t>
  </si>
  <si>
    <t>Звенигородський р-н</t>
  </si>
  <si>
    <t>10310000000</t>
  </si>
  <si>
    <t>Загальне керівництво та управління у сфері інфраструктури</t>
  </si>
  <si>
    <t>3101210</t>
  </si>
  <si>
    <t>0452</t>
  </si>
  <si>
    <t>Підтримка експлуатаційно-безпечного стану судноплавних шлюзів, внутрішніх водних шляхів, в тому числі на проведення днопоглиблювальних робіт</t>
  </si>
  <si>
    <t>3101220</t>
  </si>
  <si>
    <t>3102000</t>
  </si>
  <si>
    <t>Державна інспекція України з безпеки на наземному транспорті</t>
  </si>
  <si>
    <t>3102010</t>
  </si>
  <si>
    <t>0451</t>
  </si>
  <si>
    <t>Здійснення державного контролю з питань безпеки на наземному транспорті</t>
  </si>
  <si>
    <t>3103000</t>
  </si>
  <si>
    <t>Державний заклад "Дорожня дитяча клінічна лікарня державного підприємства "Одеська залізниця", м. Одеса</t>
  </si>
  <si>
    <t>Державний заклад "Відділкова лікарня станції Котовськ державного підприємства "Одеська залізниця", Одеська область</t>
  </si>
  <si>
    <t>Державний заклад "Вузлова лікарня станції Роздільна державного підприємства "Одеська залізниця", Одеська область</t>
  </si>
  <si>
    <t xml:space="preserve">Державний заклад "Лінійна поліклініка станції Рені державного підприємства "Одеська залізниця", Одеська область </t>
  </si>
  <si>
    <t>Державний заклад "Амбулаторія станції Арциз державного підприємства "Одеська залізниця", Одеська область</t>
  </si>
  <si>
    <t>Згурiвський р-н</t>
  </si>
  <si>
    <t>17308000000</t>
  </si>
  <si>
    <t>Здолбунiвський р-н</t>
  </si>
  <si>
    <t>16306000000</t>
  </si>
  <si>
    <t>Зінківський р-н</t>
  </si>
  <si>
    <t>20312000000</t>
  </si>
  <si>
    <t>Зміївський р-н</t>
  </si>
  <si>
    <t>11307000000</t>
  </si>
  <si>
    <t>Знам'янський р-н</t>
  </si>
  <si>
    <t>23305000000</t>
  </si>
  <si>
    <t>Золотонiський р-н</t>
  </si>
  <si>
    <t>13307000000</t>
  </si>
  <si>
    <t>Золочівський р-н (Львівська обл.)</t>
  </si>
  <si>
    <t>20313000000</t>
  </si>
  <si>
    <t>Золочівський р-н (Харківська обл.)</t>
  </si>
  <si>
    <t>03303000000</t>
  </si>
  <si>
    <t>Іваничівський р-н</t>
  </si>
  <si>
    <t>15309000000</t>
  </si>
  <si>
    <t>Іванівський р-н (Одеська обл.)</t>
  </si>
  <si>
    <t>21310000000</t>
  </si>
  <si>
    <t>Іванівський р-н (Херсонська обл.)</t>
  </si>
  <si>
    <t>10311000000</t>
  </si>
  <si>
    <t>Iванкiвський р-н</t>
  </si>
  <si>
    <t>15310000000</t>
  </si>
  <si>
    <t>Ізмаїльський р-н</t>
  </si>
  <si>
    <t>20314000000</t>
  </si>
  <si>
    <t>Ізюмський р-н</t>
  </si>
  <si>
    <t>22307000000</t>
  </si>
  <si>
    <t>Iзяславський р-н</t>
  </si>
  <si>
    <t>02306000000</t>
  </si>
  <si>
    <t>Іллінецький р-н</t>
  </si>
  <si>
    <t>07305000000</t>
  </si>
  <si>
    <t>Іршавський р-н</t>
  </si>
  <si>
    <t>25306000000</t>
  </si>
  <si>
    <t>Ічнянський р-н</t>
  </si>
  <si>
    <t>10312000000</t>
  </si>
  <si>
    <t>Кагарлицький р-н</t>
  </si>
  <si>
    <t>14312000000</t>
  </si>
  <si>
    <t>Казанківський р-н</t>
  </si>
  <si>
    <t>21311000000</t>
  </si>
  <si>
    <t>Каланчацький р-н</t>
  </si>
  <si>
    <t>02307000000</t>
  </si>
  <si>
    <t>Калинівський р-н</t>
  </si>
  <si>
    <t>09306000000</t>
  </si>
  <si>
    <t>Калуський р-н</t>
  </si>
  <si>
    <t>22308000000</t>
  </si>
  <si>
    <t>08308000000</t>
  </si>
  <si>
    <t>03304000000</t>
  </si>
  <si>
    <t>Камінь-Каширський р-н</t>
  </si>
  <si>
    <t>13308000000</t>
  </si>
  <si>
    <t>Кам'янка-Бузький р-н</t>
  </si>
  <si>
    <t>23306000000</t>
  </si>
  <si>
    <t>Кам'янський р-н</t>
  </si>
  <si>
    <t>23307000000</t>
  </si>
  <si>
    <t>Канiвський р-н</t>
  </si>
  <si>
    <t>16307000000</t>
  </si>
  <si>
    <t>Карлівський  р-н</t>
  </si>
  <si>
    <t>23308000000</t>
  </si>
  <si>
    <t>Катеринопiльський р-н</t>
  </si>
  <si>
    <t>21312000000</t>
  </si>
  <si>
    <t>Каховський р-н</t>
  </si>
  <si>
    <t>20315000000</t>
  </si>
  <si>
    <t>Кегичівський р-н</t>
  </si>
  <si>
    <t>24305000000</t>
  </si>
  <si>
    <t>Підготовка і участь національних збірних команд в Олімпійських, Юнацьких Олімпійських та Європейських іграх</t>
  </si>
  <si>
    <t>3500000</t>
  </si>
  <si>
    <t>Міністерство фінансів України</t>
  </si>
  <si>
    <t>3501000</t>
  </si>
  <si>
    <t>Апарат Міністерства фінансів України</t>
  </si>
  <si>
    <t>3501010</t>
  </si>
  <si>
    <t>Керівництво та управління у сфері фінансів</t>
  </si>
  <si>
    <t>3501100</t>
  </si>
  <si>
    <t xml:space="preserve">Наукове і науково-методичне забезпечення у сфері виробництва і використання дорогоцінного і напівдорогоцінного каміння та забезпечення виробничих та соціально-культурних потреб у дорогоцінних металах і дорогоцінному камінні </t>
  </si>
  <si>
    <t>3501120</t>
  </si>
  <si>
    <t>Прикладні наукові розробки, наукове забезпечення пріоритетних напрямів фінансово-бюджетної політики, підготовка наукових кадрів у сфері фінансів</t>
  </si>
  <si>
    <t>3501140</t>
  </si>
  <si>
    <t>Внески до міжнародних організацій</t>
  </si>
  <si>
    <t>3501220</t>
  </si>
  <si>
    <t>Підтримка культурно-оздоровчих та соціальних заходів фінансової системи</t>
  </si>
  <si>
    <t>3501410</t>
  </si>
  <si>
    <t>Експлуатація державного водогосподарського комплексу та управління водними ресурсами</t>
  </si>
  <si>
    <t>2407070</t>
  </si>
  <si>
    <t>Захист від шкідливої дії вод сільських населених пунктів та сільськогосподарських угідь, в тому числі в басейні р. Тиса у Закарпатській області</t>
  </si>
  <si>
    <t>2408000</t>
  </si>
  <si>
    <t>Державне агентство України з управління зоною відчуження</t>
  </si>
  <si>
    <t>2408010</t>
  </si>
  <si>
    <t>0513</t>
  </si>
  <si>
    <t>Керівництво та управління діяльністю у зоні відчуження</t>
  </si>
  <si>
    <t>2408040</t>
  </si>
  <si>
    <t>ВСЬОГО</t>
  </si>
  <si>
    <t>Господарський суд Вінницької області</t>
  </si>
  <si>
    <t>Господарський суд Волинської області</t>
  </si>
  <si>
    <t>Господарський суд Дніпропетровської області</t>
  </si>
  <si>
    <t>Господарський суд Донецької області</t>
  </si>
  <si>
    <t>Господарський суд Житомирської області</t>
  </si>
  <si>
    <t>Господарський суд Закарпатської області</t>
  </si>
  <si>
    <t>Господарський суд Запорізької області</t>
  </si>
  <si>
    <t>Господарський суд Івано-Франківської області</t>
  </si>
  <si>
    <t>Господарський суд Київської області</t>
  </si>
  <si>
    <t>Господарський суд Кіровоградської області</t>
  </si>
  <si>
    <t>Господарський суд Луганської області</t>
  </si>
  <si>
    <t>Господарський суд Львівської області</t>
  </si>
  <si>
    <t>Господарський суд Миколаївської області</t>
  </si>
  <si>
    <t>Господарський суд Одеської області</t>
  </si>
  <si>
    <t>Господарський суд Полтавської області</t>
  </si>
  <si>
    <t>Господарський суд Рівненської області</t>
  </si>
  <si>
    <t>Господарський суд Сумської області</t>
  </si>
  <si>
    <t>Господарський суд Тернопільської області</t>
  </si>
  <si>
    <t>Господарський суд Харківської області</t>
  </si>
  <si>
    <t>Господарський суд Херсонської області</t>
  </si>
  <si>
    <t>Господарський суд Хмельницької області</t>
  </si>
  <si>
    <t>Господарський суд Черкаської області</t>
  </si>
  <si>
    <t>Господарський суд Чернівецької області</t>
  </si>
  <si>
    <t>Субвенція з державного бюджету місцевим бюджетам на проведення виборів депутатів місцевих рад та сільських, селищних, міських голів</t>
  </si>
  <si>
    <t>7720000</t>
  </si>
  <si>
    <t>Вінницька обласна державна адміністрація</t>
  </si>
  <si>
    <t>7721000</t>
  </si>
  <si>
    <t>Апарат Вінницької обласної державної адміністрації</t>
  </si>
  <si>
    <t>7721010</t>
  </si>
  <si>
    <t>Здійснення виконавчої влади у Вінницькій області</t>
  </si>
  <si>
    <t>7730000</t>
  </si>
  <si>
    <t>Волинська обласна державна адміністрація</t>
  </si>
  <si>
    <t>7731000</t>
  </si>
  <si>
    <t>Апарат Волинської обласної державної адміністрації</t>
  </si>
  <si>
    <t>7731010</t>
  </si>
  <si>
    <t>Здійснення виконавчої влади у Волинській області</t>
  </si>
  <si>
    <t>7740000</t>
  </si>
  <si>
    <t>Дніпропетровська обласна державна адміністрація</t>
  </si>
  <si>
    <t>7741000</t>
  </si>
  <si>
    <t>Апарат Дніпропетровської обласної державної адміністрації</t>
  </si>
  <si>
    <t>7741010</t>
  </si>
  <si>
    <t>(тис. грн)</t>
  </si>
  <si>
    <t>(тис. грн.)</t>
  </si>
  <si>
    <t>Найменування суду</t>
  </si>
  <si>
    <t>Дніпропетровський районний суд Дніпропетровської області</t>
  </si>
  <si>
    <t>Жовтоводський міський суд Дніпропетровської області</t>
  </si>
  <si>
    <t>Криворізький районний суд Дніпропетровської області</t>
  </si>
  <si>
    <t>Криничанський районний суд Дніпропетровської області</t>
  </si>
  <si>
    <t>Магдалинівський районний суд Дніпропетровської області</t>
  </si>
  <si>
    <t>Марганецький міський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</si>
  <si>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</si>
  <si>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</si>
  <si>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</si>
  <si>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</si>
  <si>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П’ятихатський районний суд Дніпропетровської області</t>
  </si>
  <si>
    <t>Павлоградський міськрайонний суд Дніпропетровської області</t>
  </si>
  <si>
    <t>Апеляційний суд Харківської області</t>
  </si>
  <si>
    <t>Апеляційний суд Херсонської області</t>
  </si>
  <si>
    <t>Повернення кредитів, наданих у 2007 році з Державного бюджету України на реалізацію інноваційних та інвестиційних проектів у галузях економіки, у першу чергу з впровадження передових енергозберігаючих технологій і технологій з виробництва альтернативних джерел палива</t>
  </si>
  <si>
    <t>1201500</t>
  </si>
  <si>
    <t>Повернення мікрокредитів, наданих з державного бюджету суб’єктам малого підприємництва</t>
  </si>
  <si>
    <t>2201210</t>
  </si>
  <si>
    <t>Державне пільгове довгострокове кредитування на здобуття освіти</t>
  </si>
  <si>
    <t>2201460</t>
  </si>
  <si>
    <t>Надання кредитів на будівництво (придбання) житла для науково-педагогічних та педагогічних працівників</t>
  </si>
  <si>
    <t>2201480</t>
  </si>
  <si>
    <t>Повернення коштів, наданих з державного бюджету для кредитування окремих категорій громадян, які відповідно до чинного законодавства мають право на отримання таких кредитів на будівництво (придбання) житла, та науково-педагогічних і педагогічних працівників, і пеня</t>
  </si>
  <si>
    <t>2751360</t>
  </si>
  <si>
    <t>Повернення кредитів, наданих з державного бюджету молодим сім'ям та одиноким молодим громадянам на будівництво (реконструкцію) та придбання житла, і пеня</t>
  </si>
  <si>
    <t>2751430</t>
  </si>
  <si>
    <t>Державне пільгове кредитування індивідуальних сільських забудовників на будівництво (реконструкцію) та придбання житла</t>
  </si>
  <si>
    <t>2751440</t>
  </si>
  <si>
    <t>Новотроїцький районний суд Херсонської області</t>
  </si>
  <si>
    <t>Чаплинський районний суд Херсонської області</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</si>
  <si>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</si>
  <si>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</si>
  <si>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</si>
  <si>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6331000</t>
  </si>
  <si>
    <t>Апарат Національного агентства з питань запобігання корупції</t>
  </si>
  <si>
    <t>6331010</t>
  </si>
  <si>
    <t>Керівництво та управління у сфері запобігання корупції</t>
  </si>
  <si>
    <t>6340000</t>
  </si>
  <si>
    <t>Національна комісія, що здійснює державне регулювання у сферах енергетики та комунальних послуг</t>
  </si>
  <si>
    <t>6341000</t>
  </si>
  <si>
    <t>Апарат Національної комісії, що здійснює державне регулювання у сферах енергетики та комунальних послуг</t>
  </si>
  <si>
    <t>6341010</t>
  </si>
  <si>
    <t>Керівництво та управління у сфері регулювання енергетики та комунальних послуг</t>
  </si>
  <si>
    <t>6380000</t>
  </si>
  <si>
    <t>Базова дотація</t>
  </si>
  <si>
    <t>3511060</t>
  </si>
  <si>
    <t>Додаткові дотації з державного бюджету місцевим бюджетам</t>
  </si>
  <si>
    <t>3511090</t>
  </si>
  <si>
    <t>Державні капітальні видатки, що розподіляються Кабінетом Міністрів України</t>
  </si>
  <si>
    <t>3511110</t>
  </si>
  <si>
    <t>Стабілізаційна дотація</t>
  </si>
  <si>
    <t>3511150</t>
  </si>
  <si>
    <t>3511220</t>
  </si>
  <si>
    <t>Видатки на реалізацію заходів щодо підвищення обороноздатності і безпеки держави, а також на відновлення об'єктів Донецької та Луганської областей, що розподіляються Кабінетом Міністрів України</t>
  </si>
  <si>
    <t>3511230</t>
  </si>
  <si>
    <t>1701110</t>
  </si>
  <si>
    <t>Випуск книжкової продукції за програмою "Українська книга"</t>
  </si>
  <si>
    <t>1701130</t>
  </si>
  <si>
    <t>Державні стипендії видатним діячам інформаційної галузі, дітям журналістів, які загинули або стали інвалідами у зв'язку з виконанням службових обов'язків  та премії в інформаційній галузі</t>
  </si>
  <si>
    <t>1701170</t>
  </si>
  <si>
    <t>Удосконалення заходів протидіі ВІЛ-інфекції/СНІДу та інших соціально-небезпечних захворювань в Україні</t>
  </si>
  <si>
    <t>Національна академія медичних наук України</t>
  </si>
  <si>
    <t>0750</t>
  </si>
  <si>
    <t>Діагностика і лікування захворювань із впровадженням експериментальних та нових медичних технологій, спеціалізована консультативно-поліклінічна допомога, що надається науково-дослідними установами Національної академії медичних наук України</t>
  </si>
  <si>
    <t>Наукова і організаційна діяльність президії Національної академії медичних наук України</t>
  </si>
  <si>
    <t>2310000</t>
  </si>
  <si>
    <t>Міністерство охорони здоров'я України (загальнодержавні витрати)</t>
  </si>
  <si>
    <t>2311000</t>
  </si>
  <si>
    <t>2311160</t>
  </si>
  <si>
    <t>Забезпечення житлом осіб, які брали безпосередню участь в антитерористичній операції та/або у забезпеченні її проведення і втратили функціональні можливості нижніх кінцівок</t>
  </si>
  <si>
    <t>2505150</t>
  </si>
  <si>
    <t>Заходи з психологічної реабілітації постраждалих учасників антитерористичної операції</t>
  </si>
  <si>
    <t>2505160</t>
  </si>
  <si>
    <t>Забезпечення постраждалих учасників антитерористичної операції санаторно-курортним лікуванням</t>
  </si>
  <si>
    <t>2505170</t>
  </si>
  <si>
    <t>Заходи з соціальної та професійної адаптації учасників антитерористичної операції (крім військовослужбовців, звільнених у запас або у відставку)</t>
  </si>
  <si>
    <t>2506000</t>
  </si>
  <si>
    <t>Пенсійний фонд України</t>
  </si>
  <si>
    <t>2506020</t>
  </si>
  <si>
    <t>1020</t>
  </si>
  <si>
    <t>0960</t>
  </si>
  <si>
    <t>Забезпечення діяльності Національного центру «Мала академія наук України», надання позашкільної освіти державними позашкільними навчальними закладами, заходи з позашкільної роботи</t>
  </si>
  <si>
    <t>2201130</t>
  </si>
  <si>
    <t>0930</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</si>
  <si>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</si>
  <si>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</si>
  <si>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</si>
  <si>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</si>
  <si>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</si>
  <si>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</si>
  <si>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</si>
  <si>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</si>
  <si>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</si>
  <si>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</si>
  <si>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</si>
  <si>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</si>
  <si>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0412000</t>
  </si>
  <si>
    <t>Державна служба з питань Автономної Республіки Крим та міста Севастополя</t>
  </si>
  <si>
    <t>0412010</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</si>
  <si>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</si>
  <si>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</si>
  <si>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</si>
  <si>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</si>
  <si>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</si>
  <si>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</si>
  <si>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Бобринецький районний суд Кіровоградської області</t>
  </si>
  <si>
    <t>Вільшанський районний суд Кіровоградської області</t>
  </si>
  <si>
    <t>Обухiвський р-н</t>
  </si>
  <si>
    <t>15318000000</t>
  </si>
  <si>
    <t>Овідіопольський р-н</t>
  </si>
  <si>
    <t>06316000000</t>
  </si>
  <si>
    <t>Повернення коштів, наданих Міністерству аграрної політики та продовольства України для фінансової підтримки заходів в агропромисловому комплексі на умовах фінансового лізингу, а також закупівлі племінних нетелів та корів, вітчизняної техніки і обладнання для агропромислового комплексу, з наступною їх реалізацією сільськогосподарським підприємствам на умовах фінансового лізингу</t>
  </si>
  <si>
    <t>2801400</t>
  </si>
  <si>
    <t>Повернення кредитів, наданих з державного бюджету фермерським господарствам</t>
  </si>
  <si>
    <t>2801420</t>
  </si>
  <si>
    <t>Повернення коштів у частині відшкодування вартості сільськогосподарської техніки, переданої суб'єктам господарювання на умовах фінансового лізингу</t>
  </si>
  <si>
    <t>2801440</t>
  </si>
  <si>
    <t xml:space="preserve">Обслуговування та організаційне, інформаційно-аналітичне та матеріально-технічне забезпечення діяльності Кабінету Міністрів України </t>
  </si>
  <si>
    <t>0411070</t>
  </si>
  <si>
    <t>Фінансова підтримка газети "Урядовий кур'єр"</t>
  </si>
  <si>
    <t>0411130</t>
  </si>
  <si>
    <t>Інформаційно-аналітичне та організаційне забезпечення оперативного реагування органів виконавчої влади</t>
  </si>
  <si>
    <t>0411150</t>
  </si>
  <si>
    <t>0454</t>
  </si>
  <si>
    <t xml:space="preserve">Забезпечення розслідування авіаційних подій та інцидентів з цивільними повітряними суднами Національним бюро </t>
  </si>
  <si>
    <t>Повернення безвідсоткових бюджетних позик, наданих у 2004 році підприємствам державної форми власності паливно-енергетичного комплексу та у 2005 році підприємствам та організаціям вугільної промисловості на погашення заборгованості із заробітної плати працівникам</t>
  </si>
  <si>
    <t>3511600</t>
  </si>
  <si>
    <t>Виконання державою гарантійних зобов'язань за позичальників, що отримали кредити під державні гарантії</t>
  </si>
  <si>
    <t>3511620</t>
  </si>
  <si>
    <t>Фінансування проектів розвитку за рахунок коштів, залучених державою</t>
  </si>
  <si>
    <t>3511630</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</si>
  <si>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</si>
  <si>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</si>
  <si>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</si>
  <si>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</si>
  <si>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</si>
  <si>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</si>
  <si>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Дніпропетровський апеляційний господарський суд</t>
  </si>
  <si>
    <t>Донецький апеляційний господарський суд</t>
  </si>
  <si>
    <t>Київський апеляційний господарський суд</t>
  </si>
  <si>
    <t xml:space="preserve">до Закону України </t>
  </si>
  <si>
    <t>КОД</t>
  </si>
  <si>
    <t>шифр</t>
  </si>
  <si>
    <t>Код бюджету</t>
  </si>
  <si>
    <t xml:space="preserve">Назва місцевого бюджету адміністративно-територіальної одиниці  </t>
  </si>
  <si>
    <t>Міжбюджетні трансферти</t>
  </si>
  <si>
    <t>Областей</t>
  </si>
  <si>
    <t>Міст і районів</t>
  </si>
  <si>
    <t xml:space="preserve">Освітня субвенція </t>
  </si>
  <si>
    <t>Медична субвенція</t>
  </si>
  <si>
    <t>О5</t>
  </si>
  <si>
    <t>О2</t>
  </si>
  <si>
    <t>m</t>
  </si>
  <si>
    <t>05202000000</t>
  </si>
  <si>
    <t>м. Авдіївка</t>
  </si>
  <si>
    <t>12202000000</t>
  </si>
  <si>
    <t>м. Алчевськ</t>
  </si>
  <si>
    <t>О3</t>
  </si>
  <si>
    <t>12203000000</t>
  </si>
  <si>
    <t>м. Антрацит</t>
  </si>
  <si>
    <t>05203000000</t>
  </si>
  <si>
    <t>Повернення кредитів, наданих з державного бюджету індивідуальним сільським забудовникам на будівництво (реконструкцію) та придбання житла</t>
  </si>
  <si>
    <t>2751540</t>
  </si>
  <si>
    <t>Повернення кредитів, наданих у 2012 році з державного бюджету України на реалізацію бюджетної програми "Пільгове кредитування юридичних осіб, в тому числі ОСББ, для проведення реконструкції, капітальних та поточних ремонтів об'єктів житлово-комунального господарства</t>
  </si>
  <si>
    <t>2751600</t>
  </si>
  <si>
    <t>Підготовка кадрів вищими навчальними закладами ІІІ і ІV рівнів акредитації та забезпечення діяльності їх баз практики</t>
  </si>
  <si>
    <t>2201170</t>
  </si>
  <si>
    <t>0970</t>
  </si>
  <si>
    <t xml:space="preserve">Здійснення методичного та матеріально-технічного забезпечення діяльності навчальних закладів </t>
  </si>
  <si>
    <t>2201180</t>
  </si>
  <si>
    <t>Проведення всеукраїнських та міжнародних олімпіад у сфері освіти, всеукраїнського конкурсу "Учитель року"</t>
  </si>
  <si>
    <t>2201200</t>
  </si>
  <si>
    <t>Пільговий проїзд студентів вищих навчальних закладів і учнів професійно-технічних училищ у залізничному, автомобільному та водному транспорті</t>
  </si>
  <si>
    <t>2201250</t>
  </si>
  <si>
    <t>2201280</t>
  </si>
  <si>
    <t>Підготовка кадрів Київським національним університетом імені Тараса Шевченка</t>
  </si>
  <si>
    <t>2201290</t>
  </si>
  <si>
    <t>Дослідження, наукові та науково-технічні розробки, проведення наукових заходів Київським національним університетом імені Тараса Шевченка</t>
  </si>
  <si>
    <t>2201310</t>
  </si>
  <si>
    <t>Фізична і спортивна підготовка учнівської та студентської молоді</t>
  </si>
  <si>
    <t>Розвиток дорожнього господарства областей української частини Карпатського єврорегіону (зокрема доріг Мукачеве – Львів, Татарів – Кам’янець-Подільський, Стрий–Мамалига)</t>
  </si>
  <si>
    <t>Міністерство інфраструктури України (загальнодержавні витрати)</t>
  </si>
  <si>
    <t>Субвенція з державного бюджету місцевим бюджетам на придбання нових трамвайних вагонів вітчизняного виробництва для комунального електротранспорту</t>
  </si>
  <si>
    <t>забезпечення медичних заходів окремих державних програм та комплексних заходів програмного характеру</t>
  </si>
  <si>
    <t>Вінницька область</t>
  </si>
  <si>
    <t>Волинська область</t>
  </si>
  <si>
    <t>Дніпропетровська область</t>
  </si>
  <si>
    <t>Донецька область</t>
  </si>
  <si>
    <t>Житомирська область</t>
  </si>
  <si>
    <t>Закарпатська область</t>
  </si>
  <si>
    <t>Запорізька область</t>
  </si>
  <si>
    <t>Івано-Франківська область</t>
  </si>
  <si>
    <t>Київська область</t>
  </si>
  <si>
    <t>Кіровоградська область</t>
  </si>
  <si>
    <t>Луганська область</t>
  </si>
  <si>
    <t>Львівська область</t>
  </si>
  <si>
    <t>Миколаївська область</t>
  </si>
  <si>
    <t>Одеська область</t>
  </si>
  <si>
    <t>Полтавська область</t>
  </si>
  <si>
    <t>Рівненська область</t>
  </si>
  <si>
    <t>Сумська область</t>
  </si>
  <si>
    <t>Тернопільська область</t>
  </si>
  <si>
    <t>Харківська область</t>
  </si>
  <si>
    <t>Херсонська область</t>
  </si>
  <si>
    <t>Хмельницька область</t>
  </si>
  <si>
    <t>Черкаська область</t>
  </si>
  <si>
    <t>Чернівецька область</t>
  </si>
  <si>
    <t>Чернігівська область</t>
  </si>
  <si>
    <t>м.Київ</t>
  </si>
  <si>
    <t>Всього:</t>
  </si>
  <si>
    <t>Підвищення кваліфікації працівників органів соціального захисту та соціальна адаптація військовослужбовців, звільнених у запас або у відставку</t>
  </si>
  <si>
    <t>2501070</t>
  </si>
  <si>
    <t>Наукове та інформаційно-аналітичне забезпечення заходів по боротьбі з організованою злочинністю і корупцією</t>
  </si>
  <si>
    <t>1001200</t>
  </si>
  <si>
    <t>0810</t>
  </si>
  <si>
    <t>Державна підтримка фізкультурно-спортивного товариства "Динамо" України на організацію та проведення роботи з розвитку фізичної культури і спорту серед працівників і військовослужбовців правоохоронних органів</t>
  </si>
  <si>
    <t>1002000</t>
  </si>
  <si>
    <t>Адміністрація Державної прикордонної служби України</t>
  </si>
  <si>
    <t>1002010</t>
  </si>
  <si>
    <t xml:space="preserve">Надання освіти у загальноосвітніх школах соціальної реабілітації, загальноосвітніх ліцеях-інтернатах, гімназіях-інтернатах з посиленою військово-фізичною підготовкою та інших загальноосвітніх навчальних закладах державної форми власності </t>
  </si>
  <si>
    <t>Боротьба з тероризмом на території України</t>
  </si>
  <si>
    <t>6524000</t>
  </si>
  <si>
    <t>Антитерористичний центр Служби безпеки України</t>
  </si>
  <si>
    <t>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</si>
  <si>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</si>
  <si>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 xml:space="preserve">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t>
  </si>
  <si>
    <t>Відокремлений структурний підрозділ "Одеське вище професійне училище сфери послуг Національного університету "Одеська юридична академія"</t>
  </si>
  <si>
    <t>Відокремлений структурний підрозділ "Іллічівський морський коледж Одеського національного морського університету"</t>
  </si>
  <si>
    <t>Чернігівська обласна державна адміністрація</t>
  </si>
  <si>
    <t>7951000</t>
  </si>
  <si>
    <t>Апарат Чернігівської обласної державної адміністрації</t>
  </si>
  <si>
    <t>7951010</t>
  </si>
  <si>
    <t>Здійснення виконавчої влади у Чернігівській області</t>
  </si>
  <si>
    <t>Прикладні наукові та науково-технічні розробки, виконання робіт за державними цільовими програмами і державним замовленням, підготовка наукових кадрів та фінансова підтримка розвитку наукової інфраструктури у сфері паливно-енергетичного комплексу й вугільної промисловості</t>
  </si>
  <si>
    <t>Збереження та функціонування національної еталонної бази, забезпечення функціонування державних служб,  прикладні наукові і науково-технічні розробки, виконання робіт за державними цільовими програмами і державним замовленням у сфері стандартизації, метрології та еталонної бази, гармонізація національних стандартів з міжнародними та європейськими</t>
  </si>
  <si>
    <t>Підготовка та підвищення кваліфікації кадрів для сфери міжнародних відносин, підвищення кваліфікації працівників дипломатичної служби, які віднесені до п'ятої-сьомої категорій державних службовців, проведення прикладних досліджень у галузі міжнародних відносин, зовнішньої політики та дипломатії</t>
  </si>
  <si>
    <t>Здійснення концертно-мистецьких та культурологічних загальнодержавних заходів, заходів з вшанування пам'яті, заходів з виявлення та підтримки творчо обдарованих дітей та молоді, заходів, пов'язаних із забезпеченням свободи совісті та релігії, державна підтримка регіональних культурних ініціатив та аматорського мистецтва, поповнення експозицій музеїв та репертуарів театрів, концертних та циркових організацій, забезпечення розвитку та застосування української мови</t>
  </si>
  <si>
    <t>Заходи з відтворення культури національних меншин, заходи Української Всесвітньої Координаційної Ради, заходи з реалізації Європейської хартії регіональних мов або мов меншин, заходи щодо встановлення культурних зв'язків з українською діаспорою, заходи щодо зміцнення зв'язків закордонних українців з Україною та забезпечення міжнародної діяльності у сфері міжнаціональних відносин</t>
  </si>
  <si>
    <t>Державний заклад "Лінійна амбулаторія станції Білгород-Дністровський державного підприємства "Одеська залізниця", Одеська область</t>
  </si>
  <si>
    <t>Державне підприємство "Станція переливання крові державного підприємства "Одеська залізниця", м. Одеса</t>
  </si>
  <si>
    <t>відшкодування частини відсоткових ставок по залучених кредитах на оновлення парку автобусів та тролейбусів приймаючих міст по підготовці до проведення в Україні фінальної частини чемпіонату Європи 2012 року з футболу</t>
  </si>
  <si>
    <t xml:space="preserve"> проведення виборів депутатів місцевих рад та сільських, селищних, міських голів</t>
  </si>
  <si>
    <t>підготовку робітничих кадрів</t>
  </si>
  <si>
    <t>фінансування заходів соціально-економічної компенсації ризику населення, яке проживає на території зони спостереження</t>
  </si>
  <si>
    <t>проекти ліквідації підприємств вугільної та торфодобувної промисловості і утримання водовідливних комплексів у безпечному режимі на умовах співфінансування (50 відсотків)</t>
  </si>
  <si>
    <t>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</si>
  <si>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завершення будівництва метрополітену у м. Дніпропетровську</t>
  </si>
  <si>
    <t xml:space="preserve">Обласний бюджет Чернівецької області </t>
  </si>
  <si>
    <t>Прикладні наукові та науково-технічні розробки, виконання робіт за державним замовленням, фінансова підтримка розвитку інфраструктури наукової діяльності у сфері зв'язку, розвиток цифрового телерадіомовлення</t>
  </si>
  <si>
    <t>6641110</t>
  </si>
  <si>
    <t>Доставка дипломатичної кореспонденції за кордон і в Україну</t>
  </si>
  <si>
    <t>6641120</t>
  </si>
  <si>
    <t>Доставка спеціальної службової кореспонденції органам державної влади</t>
  </si>
  <si>
    <t>6730000</t>
  </si>
  <si>
    <t>Центральна виборча комісія</t>
  </si>
  <si>
    <t>6731000</t>
  </si>
  <si>
    <t>Апарат Центральної виборчої комісії</t>
  </si>
  <si>
    <t>6731010</t>
  </si>
  <si>
    <t>0160</t>
  </si>
  <si>
    <t>Керівництво та управління у сфері проведення виборів та референдумів</t>
  </si>
  <si>
    <t>6731020</t>
  </si>
  <si>
    <t xml:space="preserve">Проведення виборів народних депутатів України </t>
  </si>
  <si>
    <t>6731050</t>
  </si>
  <si>
    <t>Функціонування Державного реєстру виборців</t>
  </si>
  <si>
    <t>6740000</t>
  </si>
  <si>
    <t>Центральна виборча комісія (загальнодержавні витрати)</t>
  </si>
  <si>
    <t>6741000</t>
  </si>
  <si>
    <t xml:space="preserve">Центральна виборча комісія (загальнодержавні витрати) </t>
  </si>
  <si>
    <t>6741020</t>
  </si>
  <si>
    <t>Комплексне медико-санітарне забезпечення та лікування онкологічних захворювань із застосуванням високовартісних медичних технологій громадян, які постраждали внаслідок Чорнобильської катастрофи</t>
  </si>
  <si>
    <t>2501470</t>
  </si>
  <si>
    <t>1101110</t>
  </si>
  <si>
    <t xml:space="preserve">Державна підтримка вугледобувних підприємств на часткове покриття витрат із собівартості готової товарної вугільної продукції </t>
  </si>
  <si>
    <t>Український інститут національної пам'яті</t>
  </si>
  <si>
    <t>видання, придбання, зберігання і доставка підручників і посібників для учнів загальноосвітніх навчальних закладів державної та комунальної власності</t>
  </si>
  <si>
    <t>Зміни обсягів  бюджетних коштів</t>
  </si>
  <si>
    <t>На початок періоду</t>
  </si>
  <si>
    <t>Підтримка у безпечному стані енергоблоків та об'єкта "Укриття" та заходи щодо підготовки до зняття з експлуатації Чорнобильської АЕС, у тому числі на оплату робіт (заходів), виконаних у 2014 році згідно із затвердженим планом</t>
  </si>
  <si>
    <t>{Додаток № 2 із змінами, внесеними згідно із Законами № 217-VIII від 02.03.2015, № 639-VIII від 16.07.2015}</t>
  </si>
  <si>
    <t>Першотравенський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</si>
  <si>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</si>
  <si>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</si>
  <si>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</si>
  <si>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Синельниківський міськрайонний суд Дніпропетровської області</t>
  </si>
  <si>
    <t>Код функціональної класифікації видатків та кредитування бюджету</t>
  </si>
  <si>
    <t>Найменування
згідно з відомчою і програмною класифікаціями видатків та кредитування державного бюджету</t>
  </si>
  <si>
    <t>Загальний фонд</t>
  </si>
  <si>
    <t>Спеціальний фонд</t>
  </si>
  <si>
    <t>Разом</t>
  </si>
  <si>
    <t>Всього</t>
  </si>
  <si>
    <t>видатки споживання</t>
  </si>
  <si>
    <t>з них</t>
  </si>
  <si>
    <t>видатки розвитку</t>
  </si>
  <si>
    <t>оплата праці</t>
  </si>
  <si>
    <t>комунальні послуги та енергоносії</t>
  </si>
  <si>
    <t>ВСЬОГО:</t>
  </si>
  <si>
    <t>0110000</t>
  </si>
  <si>
    <t>Апарат Верховної Ради України</t>
  </si>
  <si>
    <t>0111000</t>
  </si>
  <si>
    <t>0111010</t>
  </si>
  <si>
    <t>0111</t>
  </si>
  <si>
    <t>Здійснення законотворчої діяльності Верховної Ради України</t>
  </si>
  <si>
    <t>0111020</t>
  </si>
  <si>
    <t>Обслуговування та організаційне, інформаційно-аналітичне, матеріально-технічне забезпечення діяльності Верховної Ради України</t>
  </si>
  <si>
    <t>0111090</t>
  </si>
  <si>
    <t>0830</t>
  </si>
  <si>
    <t>Висвітлення діяльності  Верховної  Ради  України через  засоби  телебачення  і радіомовлення та фінансова підтримка видання газети "Голос України" і журналу "Віче"</t>
  </si>
  <si>
    <t>0300000</t>
  </si>
  <si>
    <t>Державне управління справами</t>
  </si>
  <si>
    <t>0301000</t>
  </si>
  <si>
    <t>Апарат Державного управління справами</t>
  </si>
  <si>
    <t>0301010</t>
  </si>
  <si>
    <t>Обслуговування та організаційне, інформаційно-аналітичне, матеріально-технічне забезпечення діяльності Президента України та Адміністрації Президента України</t>
  </si>
  <si>
    <t>0301050</t>
  </si>
  <si>
    <t>0133</t>
  </si>
  <si>
    <t>Виготовлення державних нагород та пам'ятних знаків</t>
  </si>
  <si>
    <t>0301060</t>
  </si>
  <si>
    <t>0734</t>
  </si>
  <si>
    <t>Фінансова підтримка санаторно-курортних закладів</t>
  </si>
  <si>
    <t>0301080</t>
  </si>
  <si>
    <t>0150</t>
  </si>
  <si>
    <t>Апарат Національної комісії з цінних паперів та фондового ринку</t>
  </si>
  <si>
    <t>6151010</t>
  </si>
  <si>
    <t>Керівництво та управління у сфері фондового ринку</t>
  </si>
  <si>
    <t>6320000</t>
  </si>
  <si>
    <t>Національне антикорупційне бюро України</t>
  </si>
  <si>
    <t>6321000</t>
  </si>
  <si>
    <t>6321010</t>
  </si>
  <si>
    <t>0350</t>
  </si>
  <si>
    <t>Забезпечення діяльності Національного антикорупційного бюро України</t>
  </si>
  <si>
    <t>6330000</t>
  </si>
  <si>
    <t>Національне агентство з питань запобігання корупції</t>
  </si>
  <si>
    <t>Державне космічне агентство України</t>
  </si>
  <si>
    <t>6381000</t>
  </si>
  <si>
    <t>Апарат Державного космічного агентства України</t>
  </si>
  <si>
    <t>6381010</t>
  </si>
  <si>
    <t>Керівництво та управління у сфері космічної діяльності</t>
  </si>
  <si>
    <t>6381020</t>
  </si>
  <si>
    <t>0487</t>
  </si>
  <si>
    <t>Виконання робіт за державними цільовими програмами і державним замовленням у сфері космічної галузі, в тому числі загальнодержавної цільової науково-технічної космічної програми України</t>
  </si>
  <si>
    <t>6381050</t>
  </si>
  <si>
    <t>Управління та випробування космічних засобів</t>
  </si>
  <si>
    <t>Прикладні розробки у сфері засобів масової інформації, книговидавничої справи та інформаційно-бібліографічної діяльності, фінансова підтримка розвитку наукової інфраструктури</t>
  </si>
  <si>
    <t>1701040</t>
  </si>
  <si>
    <t>Підвищення кваліфікації працівників засобів масової інформації в Укртелерадіопресінституті</t>
  </si>
  <si>
    <t>1701050</t>
  </si>
  <si>
    <t>Фінансова підтримка творчих спілок у сфері засобів масової інформації, преси</t>
  </si>
  <si>
    <t>1701080</t>
  </si>
  <si>
    <t>Виробництво та трансляція телерадіопрограм для державних потреб, збирання, обробка та розповсюдження офіційної інформаційної продукції, створення та функціонування україномовної версії міжнародного каналу "EuroNews"</t>
  </si>
  <si>
    <t>Державна підтримка заходів, спрямованих на зменшення обсягів викидів (збільшення абсорбції) парникових газів, у тому числі на утеплення приміщень закладів соціального забезпечення, розвиток міжнародного співробітництва з питань зміни клімату</t>
  </si>
  <si>
    <t>2402000</t>
  </si>
  <si>
    <t>Державне агентство екологічних інвестицій України</t>
  </si>
  <si>
    <t>2402010</t>
  </si>
  <si>
    <t>Керівництво та управління у сфері екологічних інвестицій</t>
  </si>
  <si>
    <t>2404000</t>
  </si>
  <si>
    <t>Державна служба геології та надр України</t>
  </si>
  <si>
    <t>2404010</t>
  </si>
  <si>
    <t>Керівництво та управління у сфері геологічного вивчення та використання надр</t>
  </si>
  <si>
    <t>2404020</t>
  </si>
  <si>
    <t>0444</t>
  </si>
  <si>
    <t>Розвиток мінерально-сировинної бази</t>
  </si>
  <si>
    <t>2405000</t>
  </si>
  <si>
    <t>Державна екологічна інспекція України</t>
  </si>
  <si>
    <t>2405010</t>
  </si>
  <si>
    <t>Керівництво та управління у сфері екологічного контролю</t>
  </si>
  <si>
    <t>2406000</t>
  </si>
  <si>
    <t>Національна комісія з радіаційного захисту населення України</t>
  </si>
  <si>
    <t>2406010</t>
  </si>
  <si>
    <t>Керівництво та управління у сфері радіаційного захисту населення</t>
  </si>
  <si>
    <t>2407000</t>
  </si>
  <si>
    <t>Державне агентство водних ресурсів України</t>
  </si>
  <si>
    <t>2407010</t>
  </si>
  <si>
    <t>0421</t>
  </si>
  <si>
    <t>Керівництво та управління у сфері водного господарства</t>
  </si>
  <si>
    <t>2407020</t>
  </si>
  <si>
    <t>0482</t>
  </si>
  <si>
    <t>Прикладні наукові та науково-технічні розробки, виконання робіт за державним замовленням у сфері розвитку водного господарства</t>
  </si>
  <si>
    <t>2407040</t>
  </si>
  <si>
    <t>Підвищення кваліфікації кадрів у сфері водного господарства</t>
  </si>
  <si>
    <t>2407050</t>
  </si>
  <si>
    <t>2101190</t>
  </si>
  <si>
    <t>Будівництво (придбання) житла для військовослужбовців Збройних Сил України</t>
  </si>
  <si>
    <t>2101210</t>
  </si>
  <si>
    <t>0512</t>
  </si>
  <si>
    <t>Утилізація боєприпасів та рідинних компонентів ракетного палива, забезпечення живучості та вибухопожежобезпеки арсеналів, баз і складів Збройних Сил України</t>
  </si>
  <si>
    <t>2200000</t>
  </si>
  <si>
    <t>Міністерство освіти і науки України</t>
  </si>
  <si>
    <t>2201000</t>
  </si>
  <si>
    <t>Апарат Міністерства освіти і науки України</t>
  </si>
  <si>
    <t>2201010</t>
  </si>
  <si>
    <t>0990</t>
  </si>
  <si>
    <t>Загальне керівництво та управління у сфері освіти і науки</t>
  </si>
  <si>
    <t>2201020</t>
  </si>
  <si>
    <t>2500000</t>
  </si>
  <si>
    <t>Міністерство соціальної політики України</t>
  </si>
  <si>
    <t>2501000</t>
  </si>
  <si>
    <t>Апарат Міністерства соціальної політики України</t>
  </si>
  <si>
    <t>2501010</t>
  </si>
  <si>
    <t>Керівництво та управління у сфері соціальної політики</t>
  </si>
  <si>
    <t>Керівництво та управління у сфері кінематографії</t>
  </si>
  <si>
    <t>1806030</t>
  </si>
  <si>
    <t>Створення та розповсюдження національних фільмів, фінансова підтримка державного підприємства "Національний центр Олександра Довженка"</t>
  </si>
  <si>
    <t>1806050</t>
  </si>
  <si>
    <t>Підготовка кадрів з пріоритетних напрямів науки вищими навчальними закладами ІІІ і ІV рівнів акредитації</t>
  </si>
  <si>
    <t>6541100</t>
  </si>
  <si>
    <t>Медичне обслуговування працівників Національної академії наук України</t>
  </si>
  <si>
    <t>6541140</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</si>
  <si>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</si>
  <si>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Проект "Завершення будівництва метрополітену у м. Дніпропетровську"</t>
  </si>
  <si>
    <t>Загальний
фонд</t>
  </si>
  <si>
    <t>Спеціальний
фонд</t>
  </si>
  <si>
    <t>Найменування
згідно з класифікацією фінансування бюджету</t>
  </si>
  <si>
    <t>Найменування 
згідно з класифікацією доходів бюджету</t>
  </si>
  <si>
    <t>3511350</t>
  </si>
  <si>
    <t>0170</t>
  </si>
  <si>
    <t xml:space="preserve">Обслуговування державного боргу </t>
  </si>
  <si>
    <t>3511370</t>
  </si>
  <si>
    <t>Субвенція з державного бюджету міському бюджету міста Жовті Води на виконання заходів щодо радіаційного та соціального захисту населення міста Жовті Води</t>
  </si>
  <si>
    <t>3511440</t>
  </si>
  <si>
    <t>3511450</t>
  </si>
  <si>
    <t>Державний фонд регіонального розвитку</t>
  </si>
  <si>
    <t>3511590</t>
  </si>
  <si>
    <t>Обслуговування та погашення зобов’язань за залученими коштами під державні гарантії для здійснення капітальних видатків розпорядниками бюджетних коштів</t>
  </si>
  <si>
    <t>3511650</t>
  </si>
  <si>
    <t>Реалізація програм допомоги Європейського Союзу</t>
  </si>
  <si>
    <t>3511670</t>
  </si>
  <si>
    <t>Керівництво та управління у сфері соціального захисту ветеранів війни та учасників антитерористичної операції</t>
  </si>
  <si>
    <t>2505040</t>
  </si>
  <si>
    <t>2505080</t>
  </si>
  <si>
    <t>Здійснення заходів щодо надання соціальної та психологічної допомоги центрами соціально-психологічної реабілітації населення</t>
  </si>
  <si>
    <t>2505140</t>
  </si>
  <si>
    <t>Субвенція з державного бюджету обласному бюджету Львівської області на завершення реконструкції Львівського обласного перинатального центру</t>
  </si>
  <si>
    <t>Виконання боргових зобов'язань за кредитом, залученим ДП "Львівська обласна дирекція з протипаводкового захисту" під державну гарантію</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</si>
  <si>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</si>
  <si>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Забезпечення організації роботи Національного агентства із забезпечення якості вищої освіти</t>
  </si>
  <si>
    <t>2201040</t>
  </si>
  <si>
    <t>0980</t>
  </si>
  <si>
    <t>2201080</t>
  </si>
  <si>
    <t>Державні премії, стипендії та гранти в галузі освіти, науки і техніки, стипендії переможцям міжнародних конкурсів</t>
  </si>
  <si>
    <t>2201100</t>
  </si>
  <si>
    <t>0922</t>
  </si>
  <si>
    <t>2201120</t>
  </si>
  <si>
    <t>Підготовка державних службовців V-VII категорій, підвищення кваліфікації державних службовців I-IV категорій, працівників органів державної влади та органів місцевого самоврядування з питань запобігання і протидії проявам корупції на державній службі та службі в органах місцевого самоврядування, підвищення кваліфікації фахівців у сфері європейської та світової інтеграції, організація підготовки та виконання тренінгових програм і заходів з розвитку вищого корпусу державної служби</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</si>
  <si>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підготовка наукових кадрів, фінансова підтримка розвитку наукової інфраструктури та наукових об'єктів, що становлять національне надбання, забезпечення діяльності наукових бібліотек</t>
  </si>
  <si>
    <t>Внески до Міжнародної організації з міграції</t>
  </si>
  <si>
    <t>1006000</t>
  </si>
  <si>
    <t>Державна служба України з надзвичайних ситуацій</t>
  </si>
  <si>
    <t>1006010</t>
  </si>
  <si>
    <t>0320</t>
  </si>
  <si>
    <t>Керівництво та управління у сфері надзвичайних ситуацій</t>
  </si>
  <si>
    <t>17000000</t>
  </si>
  <si>
    <t xml:space="preserve">Рентна плата за транспортування, збори на паливно-енергетичні ресурси </t>
  </si>
  <si>
    <t>17010000</t>
  </si>
  <si>
    <t>Рентна плата за вуглеводні, що нарахована до 1 січня 2013 року та рентна плата за транспортування</t>
  </si>
  <si>
    <t>17010700</t>
  </si>
  <si>
    <t>Рентна плата за транзитне транспортування трубопроводами природного газу територією України</t>
  </si>
  <si>
    <t>17010800</t>
  </si>
  <si>
    <t>Керівництво та управління у сфері статистики</t>
  </si>
  <si>
    <t>1207020</t>
  </si>
  <si>
    <t>Статистичні спостереження та переписи</t>
  </si>
  <si>
    <t>1207030</t>
  </si>
  <si>
    <t>1090</t>
  </si>
  <si>
    <t>Обстеження умов життя домогосподарств</t>
  </si>
  <si>
    <t>1207040</t>
  </si>
  <si>
    <t>Прикладні розробки, підготовка наукових кадрів у сфері державної статистики</t>
  </si>
  <si>
    <t>1208000</t>
  </si>
  <si>
    <t>Державна служба експортного контролю України</t>
  </si>
  <si>
    <t>1208010</t>
  </si>
  <si>
    <t>Керівництво та управління у сфері експортного контролю</t>
  </si>
  <si>
    <t>1209000</t>
  </si>
  <si>
    <t>Державна інспекція України з контролю за цінами</t>
  </si>
  <si>
    <t>1209010</t>
  </si>
  <si>
    <t>Керівництво та управління у сфері контролю за цінами</t>
  </si>
  <si>
    <t>1210000</t>
  </si>
  <si>
    <t>Міністерство економічного розвитку і торгівлі України (загальнодержавні витрати)</t>
  </si>
  <si>
    <t>1211000</t>
  </si>
  <si>
    <t>1211050</t>
  </si>
  <si>
    <t>Мобілізаційна підготовка галузей національної економіки України</t>
  </si>
  <si>
    <t>1400000</t>
  </si>
  <si>
    <t>Міністерство закордонних справ України</t>
  </si>
  <si>
    <t>1401000</t>
  </si>
  <si>
    <t>Апарат Міністерства закордонних справ України</t>
  </si>
  <si>
    <t>1401010</t>
  </si>
  <si>
    <t>Керівництво та управління у сфері державної політики щодо зовнішніх відносин</t>
  </si>
  <si>
    <t>1401020</t>
  </si>
  <si>
    <t>Внески України до бюджетів ООН, органів і спеціалізованих установ системи ООН, інших міжнародних організацій та конвенційних органів</t>
  </si>
  <si>
    <t>1401030</t>
  </si>
  <si>
    <t>Функціонування закордонних дипломатичних установ України та розширення мережі власності України для потреб цих установ</t>
  </si>
  <si>
    <t>1401050</t>
  </si>
  <si>
    <t>Податки та збори, не віднесені до інших категорій</t>
  </si>
  <si>
    <t>20000000</t>
  </si>
  <si>
    <t>Неподаткові надходження</t>
  </si>
  <si>
    <t>21000000</t>
  </si>
  <si>
    <t>Доходи від власності та підприємницької діяльності</t>
  </si>
  <si>
    <t>21010000</t>
  </si>
  <si>
    <t>21020000</t>
  </si>
  <si>
    <t>Кошти, що перераховуються Національним банком України відповідно до Закону України "Про Національний банк України"</t>
  </si>
  <si>
    <t>21040000</t>
  </si>
  <si>
    <t>Плата за розміщення тимчасово вільних коштів державного бюджету</t>
  </si>
  <si>
    <t>21080000</t>
  </si>
  <si>
    <t>Інші надходження</t>
  </si>
  <si>
    <t>22000000</t>
  </si>
  <si>
    <t>Адміністративні збори та платежі, доходи від некомерційної господарської діяльності</t>
  </si>
  <si>
    <t>22010000</t>
  </si>
  <si>
    <t xml:space="preserve">Плата за надання адміністративних послуг </t>
  </si>
  <si>
    <t>22010300</t>
  </si>
  <si>
    <t>Адміністративний збір за проведення державної реєстрації юридичних осіб та фізичних осіб - підприємців</t>
  </si>
  <si>
    <t>22010400</t>
  </si>
  <si>
    <t>Кошти в іноземній валюті за реєстрацію представництв іноземних суб'єктів господарської діяльності</t>
  </si>
  <si>
    <t>22011200</t>
  </si>
  <si>
    <t>Плата за видачу, продовження, переоформлення ліцензій і за видачу дубліката ліцензій на мовлення, та ліцензій провайдера програмної послуги</t>
  </si>
  <si>
    <t>22011400</t>
  </si>
  <si>
    <t>Плата за видачу, переоформлення, продовження терміну дії ліцензій на користування радіочастотним ресурсом України та видачу дублікатів таких ліцензій</t>
  </si>
  <si>
    <t>22011500</t>
  </si>
  <si>
    <t>Плата за ліцензії, видані Національною комісією, що здійснює державне регулювання у сферах енергетики та комунальних послуг</t>
  </si>
  <si>
    <t>22011700</t>
  </si>
  <si>
    <t>Арцизький районний суд Одеської області</t>
  </si>
  <si>
    <t>1203010</t>
  </si>
  <si>
    <t>0220</t>
  </si>
  <si>
    <t>Керівництво та управління у сфері державного резерву</t>
  </si>
  <si>
    <t>1203020</t>
  </si>
  <si>
    <t>Обслуговування державного матеріального резерву</t>
  </si>
  <si>
    <t>1203040</t>
  </si>
  <si>
    <t>Накопичення (приріст) матеріальних цінностей державного матеріального резерву</t>
  </si>
  <si>
    <t>1204000</t>
  </si>
  <si>
    <t>Державне агентство з інвестицій та управління національними проектами України</t>
  </si>
  <si>
    <t>1204010</t>
  </si>
  <si>
    <t>Керівництво та управління у сфері інвестиційної діяльності та управління національними проектами</t>
  </si>
  <si>
    <t>1205000</t>
  </si>
  <si>
    <t>Державна служба інтелектуальної власності України</t>
  </si>
  <si>
    <t>1205010</t>
  </si>
  <si>
    <t>Керівництво у сфері інтелектуальної власності</t>
  </si>
  <si>
    <t>1206000</t>
  </si>
  <si>
    <t>Державне агентство України з туризму та курортів</t>
  </si>
  <si>
    <t>1206010</t>
  </si>
  <si>
    <t>Керівництво та управління у сфері туризму та курортів</t>
  </si>
  <si>
    <t>1207000</t>
  </si>
  <si>
    <t>Державна служба статистики України</t>
  </si>
  <si>
    <t>1207010</t>
  </si>
  <si>
    <t>Керівництво та управління  у сфері конкурентної політики, контроль за дотриманням законодавства про захист економічної конкуренції</t>
  </si>
  <si>
    <t>6011020</t>
  </si>
  <si>
    <t>Прикладні розробки у сфері конкурентної політики та права</t>
  </si>
  <si>
    <t>6120000</t>
  </si>
  <si>
    <t>Національне агентство України з питань державної служби</t>
  </si>
  <si>
    <t>6121000</t>
  </si>
  <si>
    <t>Апарат Національного агентства України з питань державної служби</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</si>
  <si>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</si>
  <si>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</si>
  <si>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</si>
  <si>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</si>
  <si>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</si>
  <si>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</si>
  <si>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</si>
  <si>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</si>
  <si>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</si>
  <si>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</si>
  <si>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Проект покращення автомобільних доріг та
безпеки руху</t>
  </si>
  <si>
    <t>Додаткове фінансування на виконання Проекту реабілітації гідроелектростанцій</t>
  </si>
  <si>
    <t>Реконструкція гідроелектростанцій ПАТ "Укргідроенерго"</t>
  </si>
  <si>
    <t>Другий проект покращення автомобільних доріг та безпеки руху</t>
  </si>
  <si>
    <t>Проект "Модернізація системи соціальної підтримки населення України"</t>
  </si>
  <si>
    <t>Проект "Поліпшення охорони здоров`я на службі у людей"</t>
  </si>
  <si>
    <t>Кредитор - Європейський банк реконструкції та розвитку:</t>
  </si>
  <si>
    <t>євро</t>
  </si>
  <si>
    <t xml:space="preserve">Проект "Реабілітація гідроелектростанцій" </t>
  </si>
  <si>
    <t>Проект "Будівництво високовольтної повітряної лінії 750 кВ Рівненська АЕС - Київська"</t>
  </si>
  <si>
    <t>придбання шкільних автобусів для перевезення дітей, що проживають у сільській місцевості</t>
  </si>
  <si>
    <t>відновлення (будівництво, капітальний ремонт, реконструкцію) інфраструктури у Донецькій та Луганській областях</t>
  </si>
  <si>
    <t>часткове фінансування дитячо-юнацьких спортивних шкіл, які до 2015 року отримували підтримку з Фонду соціального страхування з тимчасової втрати працездатності</t>
  </si>
  <si>
    <t>придбання нових трамвайних вагонів вітчизняного виробництва для комунального електротранспорту</t>
  </si>
  <si>
    <t>Плата за проїзд автомобільними дорогами транспортних засобів та інших самохідних машин і механізмів, вагові або габаритні параметри яких перевищують нормативні</t>
  </si>
  <si>
    <t>22200000</t>
  </si>
  <si>
    <t>Плата за виконання митних формальностей органами доходів і зборів поза місцем розташування цих органів або поза робочим часом, установленим для них</t>
  </si>
  <si>
    <t>24000000</t>
  </si>
  <si>
    <t>Інші неподаткові надходження</t>
  </si>
  <si>
    <t>24010000</t>
  </si>
  <si>
    <t>Кошти від реалізації майна, конфіскованого за рішенням суду</t>
  </si>
  <si>
    <t>24030000</t>
  </si>
  <si>
    <t>Надання загальної та спеціальної освіти мистецькими (художніми, музичними, хореографічними) загальноосвітніми школами (школами-інтернатами) та позашкільними навчальними закладами</t>
  </si>
  <si>
    <t>1801050</t>
  </si>
  <si>
    <t>0941</t>
  </si>
  <si>
    <t>Підготовка кадрів для сфери культури і мистецтва вищими навчальними закладами І і ІІ рівнів акредитації</t>
  </si>
  <si>
    <t>1801060</t>
  </si>
  <si>
    <t>Підготовка кадрів для сфери культури і мистецтва вищими навчальними закладами ІІІ і ІV рівнів акредитації та методичне забезпечення діяльності навчальних закладів</t>
  </si>
  <si>
    <t>1801070</t>
  </si>
  <si>
    <t>Підвищення кваліфікації, перепідготовка кадрів та підготовка науково-педагогічних кадрів у сфері культури і мистецтва, підготовка кадрів акторської майстерності для національних мистецьких та творчих колективів</t>
  </si>
  <si>
    <t>1801100</t>
  </si>
  <si>
    <t>Фінансова підтримка національних творчих спілок у сфері культури і мистецтва та заходи Всеукраїнського товариства "Просвіта"</t>
  </si>
  <si>
    <t>1801110</t>
  </si>
  <si>
    <t>0821</t>
  </si>
  <si>
    <t>Фінансова підтримка національних театрів</t>
  </si>
  <si>
    <t>1801120</t>
  </si>
  <si>
    <t>0822</t>
  </si>
  <si>
    <t>Прикладні розробки у сфері розвитку культури</t>
  </si>
  <si>
    <t>1801030</t>
  </si>
  <si>
    <t>0921</t>
  </si>
  <si>
    <t>Хорольський р-н</t>
  </si>
  <si>
    <t>24311000000</t>
  </si>
  <si>
    <t>Хотинський р-н</t>
  </si>
  <si>
    <t>23316000000</t>
  </si>
  <si>
    <t>Христинiвський р-н</t>
  </si>
  <si>
    <t>07313000000</t>
  </si>
  <si>
    <t>Хустський р-н</t>
  </si>
  <si>
    <t>04320000000</t>
  </si>
  <si>
    <t>6381120</t>
  </si>
  <si>
    <t>Утилізація твердого ракетного палива</t>
  </si>
  <si>
    <t>6381130</t>
  </si>
  <si>
    <t>Виконання боргових зобов'язань за кредитами, залученими під державні гарантії для реалізації проектів "Циклон-4" та "Створення Національної супутникової системи зв'язку"</t>
  </si>
  <si>
    <t>6440000</t>
  </si>
  <si>
    <t>Національна рада України з питань телебачення і радіомовлення</t>
  </si>
  <si>
    <t>6441000</t>
  </si>
  <si>
    <t>Апарат Національної ради України з питань телебачення і радіомовлення</t>
  </si>
  <si>
    <t>6441010</t>
  </si>
  <si>
    <t>Керівництво та управління здійсненням контролю у сфері телебачення і радіомовлення</t>
  </si>
  <si>
    <t>6524010</t>
  </si>
  <si>
    <t>Координація діяльності у запобіганні терористичним актам</t>
  </si>
  <si>
    <t>6540000</t>
  </si>
  <si>
    <t>Національна академія наук України</t>
  </si>
  <si>
    <t>6541000</t>
  </si>
  <si>
    <t>6541020</t>
  </si>
  <si>
    <t>Наукова і організаційна діяльність президії Національної академії наук України</t>
  </si>
  <si>
    <t>6541030</t>
  </si>
  <si>
    <t>6541080</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</si>
  <si>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</si>
  <si>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</si>
  <si>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</si>
  <si>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Томаківський районний суд Дніпропетровської області</t>
  </si>
  <si>
    <t>Царичанський районний суд Дніпропетровської області</t>
  </si>
  <si>
    <t>Апеляційний суд Хмельницької області</t>
  </si>
  <si>
    <t>Апеляційний суд Черкаської області</t>
  </si>
  <si>
    <t>Апеляційний суд Чернівецької області</t>
  </si>
  <si>
    <t>Керівництво та управління у сфері ветеринарної медицини та фітосанітарної служби України</t>
  </si>
  <si>
    <t>2802020</t>
  </si>
  <si>
    <t>Протиепізоотичні заходи та участь у Міжнародному епізоотичному бюро</t>
  </si>
  <si>
    <t>2802030</t>
  </si>
  <si>
    <t>Організація та регулювання діяльності установ ветеринарної медицини та фітосанітарної служби</t>
  </si>
  <si>
    <t>2804000</t>
  </si>
  <si>
    <t>Державне агентство рибного господарства України</t>
  </si>
  <si>
    <t>2804010</t>
  </si>
  <si>
    <t>0423</t>
  </si>
  <si>
    <t>Керівництво та управління у сфері рибного господарства</t>
  </si>
  <si>
    <t>2804020</t>
  </si>
  <si>
    <t>Проект "Будівництво повітряної лінії 750 кВ Запорізька АЕС - Каховська"</t>
  </si>
  <si>
    <t>Проект "Покращення транспортно-експлуатаційного стану автомобільних доріг на під'їздах до м. Києва (пан'європейські коридори)"</t>
  </si>
  <si>
    <t>Відокремлений підрозділ Київської державної академії водного транспорту імені Гетьмана Петра Конашевича-Сагайдачного "Миколаївське професійно-технічне училище "Морехідна школа"</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</si>
  <si>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</si>
  <si>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</si>
  <si>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</si>
  <si>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</si>
  <si>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</si>
  <si>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</si>
  <si>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</si>
  <si>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Державний заклад "Відділкова клінічна лікарня станції Тернопіль державного територіально-галузевого об'єднання "Львівська залізниця", м. Тернопіль</t>
  </si>
  <si>
    <t xml:space="preserve">Харківський державний будинок художньої та технічної творчості </t>
  </si>
  <si>
    <t>Державний навчальний заклад "Харківський поліграфічний центр професійно-технічної освіти"</t>
  </si>
  <si>
    <t>Харківський республіканський ліцей-інтернат спортивного профілю</t>
  </si>
  <si>
    <t>Харкiвський iндустрiально-педагогiчний технiкум</t>
  </si>
  <si>
    <t>Фінансова підтримка друкованих періодичних видань культурологічного напрямку, газет мовами національних меншин, фінансова підтримка гастрольної діяльності вітчизняних виконавців</t>
  </si>
  <si>
    <t>1801430</t>
  </si>
  <si>
    <t>Забезпечення діяльності Українського інституту національної пам'яті</t>
  </si>
  <si>
    <t>1801480</t>
  </si>
  <si>
    <t>Надання фінансової підтримки державному підприємству "Кримський дім"</t>
  </si>
  <si>
    <t>1801490</t>
  </si>
  <si>
    <t>0827</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</si>
  <si>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t>
  </si>
  <si>
    <t>24062400</t>
  </si>
  <si>
    <t>Здійснення науково-дослідницьких та дослідно-конструкторських робіт Інститутом проблем безпеки атомних електростанцій Національної академії наук України</t>
  </si>
  <si>
    <t>6541200</t>
  </si>
  <si>
    <t>Підвищення кваліфікації з пріоритетних напрямів науки та підготовка до державної атестації наукових кадрів Національної академії наук України</t>
  </si>
  <si>
    <t>6550000</t>
  </si>
  <si>
    <t>Національна академія педагогічних наук України</t>
  </si>
  <si>
    <t>6551000</t>
  </si>
  <si>
    <t>6551020</t>
  </si>
  <si>
    <t>Наукова і організаційна діяльність президії Національної академії педагогічних наук України</t>
  </si>
  <si>
    <t>6551030</t>
  </si>
  <si>
    <t>6551060</t>
  </si>
  <si>
    <t>Гранти Президента України молодим діячам мистецтва для створення і реалізації творчих проектів, премії і стипендії за видатні досягнення у галузі культури, літератури, мистецтва</t>
  </si>
  <si>
    <t>1801170</t>
  </si>
  <si>
    <t>1801190</t>
  </si>
  <si>
    <t>0824</t>
  </si>
  <si>
    <t>Забезпечення діяльності національних музеїв, національних і державних бібліотек</t>
  </si>
  <si>
    <t>1801260</t>
  </si>
  <si>
    <t>1801300</t>
  </si>
  <si>
    <t>6500000</t>
  </si>
  <si>
    <t>Рада національної безпеки і оборони України</t>
  </si>
  <si>
    <t>6501000</t>
  </si>
  <si>
    <t>Апарат Ради національної безпеки і оборони України</t>
  </si>
  <si>
    <t>6501010</t>
  </si>
  <si>
    <t>Інформаційно-аналітичне забезпечення координаційної діяльності у сфері національної безпеки і оборони</t>
  </si>
  <si>
    <t>6510000</t>
  </si>
  <si>
    <t>Рахункова палата</t>
  </si>
  <si>
    <t>6511000</t>
  </si>
  <si>
    <t>Апарат Рахункової палати</t>
  </si>
  <si>
    <t>6511010</t>
  </si>
  <si>
    <t>Керівництво та управління у сфері контролю за виконанням державного бюджету</t>
  </si>
  <si>
    <t>6520000</t>
  </si>
  <si>
    <t>Служба безпеки України</t>
  </si>
  <si>
    <t>6521000</t>
  </si>
  <si>
    <t>Центральне управління Служби безпеки України</t>
  </si>
  <si>
    <t>6521010</t>
  </si>
  <si>
    <t>Забезпечення заходів у сфері безпеки держави та діяльності органів системи Служби безпеки України</t>
  </si>
  <si>
    <t>6521030</t>
  </si>
  <si>
    <t>Наукова діяльність у сфері забезпечення державної безпеки, дослідження та розробки спеціальної техніки</t>
  </si>
  <si>
    <t>6521040</t>
  </si>
  <si>
    <t>Забезпечення перебування за кордоном працівників органів державної влади</t>
  </si>
  <si>
    <t>6521050</t>
  </si>
  <si>
    <t>Медичне обслуговування і оздоровлення особового складу та утримання закладів дошкільної освіти Служби безпеки України</t>
  </si>
  <si>
    <t>6521070</t>
  </si>
  <si>
    <t>Підготовка та перепідготовка кадрів Служби безпеки України вищими навчальними закладами III та IV рівнів акредитації</t>
  </si>
  <si>
    <t>6521100</t>
  </si>
  <si>
    <t>Будівництво (придбання) житла для військовослужбовців Служби безпеки України</t>
  </si>
  <si>
    <t>6521200</t>
  </si>
  <si>
    <t>Забезпечення заходів спеціальними підрозділами по боротьбі з організованою злочинністю та корупцією Служби безпеки України</t>
  </si>
  <si>
    <t>6521220</t>
  </si>
  <si>
    <t>Збереження історико-культурної та архітектурної спадщини в національних і державних заповідниках, здійснення заходів з охорони культурної спадщини, паспортизація, інвентаризація та реставрація пам'яток архітектури, культури та світової спадщини ЮНЕСКО</t>
  </si>
  <si>
    <t>1806000</t>
  </si>
  <si>
    <t>Державне агентство України з питань кіно</t>
  </si>
  <si>
    <t>1806010</t>
  </si>
  <si>
    <t>0823</t>
  </si>
  <si>
    <t>Адміністрація Державної служби спеціального зв'язку та захисту інформації України</t>
  </si>
  <si>
    <t>6641000</t>
  </si>
  <si>
    <t>6641010</t>
  </si>
  <si>
    <t>Забезпечення функціонування державної системи спеціального зв'язку та захисту інформації</t>
  </si>
  <si>
    <t>6641020</t>
  </si>
  <si>
    <t>Розвиток і модернізація державної системи спеціального зв'язку та захисту інформації</t>
  </si>
  <si>
    <t>6641050</t>
  </si>
  <si>
    <t>Підготовка кадрів для сфери зв'язку вищими навчальними закладами ІІІ та ІV рівнів акредитації</t>
  </si>
  <si>
    <t>6641060</t>
  </si>
  <si>
    <t>Будівництво (придбання) житла для осіб рядового і начальницького складу Державної служби спеціального зв'язку та захисту інформації України</t>
  </si>
  <si>
    <t>6641080</t>
  </si>
  <si>
    <t>0486</t>
  </si>
  <si>
    <t>Технiчний коледж Луцького національного технiчного унiверситету</t>
  </si>
  <si>
    <t>Плата за надання відомостей з Єдиного державного реєстру юридичних осіб та фізичних осіб - підприємців, за одержання інформації з інших державних реєстрів, держателем яких є центральний орган виконавчої влади з формування та забезпечення реалізації державної правової політики та центральний орган виконавчої влади, що забезпечує реалізацію державної політики у сферах державної реєстрації актів цивільного стану, державної реєстрації речових прав на нерухоме майно, державної реєстрації юридичних осіб та фізичних осіб - підприємців</t>
  </si>
  <si>
    <t xml:space="preserve">Додаток № 4
до Закону України
«Про Державний бюджет України на 2015 рік»
</t>
  </si>
  <si>
    <t>Повернення кредитів до Державного бюджету України та розподіл надання кредитів з Державного бюджету України в  2015 році</t>
  </si>
  <si>
    <t>Надання кредитів</t>
  </si>
  <si>
    <t>Повернення кредитів</t>
  </si>
  <si>
    <t>1101460</t>
  </si>
  <si>
    <t>Забезпечення діяльності сил цивільного захисту</t>
  </si>
  <si>
    <t>1006360</t>
  </si>
  <si>
    <t>Підготовка кадрів у сфері цивільного захисту</t>
  </si>
  <si>
    <t>1100000</t>
  </si>
  <si>
    <t>Міністерство енергетики та вугільної промисловості України</t>
  </si>
  <si>
    <t>1101000</t>
  </si>
  <si>
    <t>Апарат Міністерства енергетики та вугільної промисловості України</t>
  </si>
  <si>
    <t>1101010</t>
  </si>
  <si>
    <t>0434</t>
  </si>
  <si>
    <t>Загальне керівництво та управління у сфері паливно-енергетичного комплексу та вугільної промисловості</t>
  </si>
  <si>
    <t>1101030</t>
  </si>
  <si>
    <t>0483</t>
  </si>
  <si>
    <t>1101070</t>
  </si>
  <si>
    <t>0431</t>
  </si>
  <si>
    <t>Зміни обсягів  депозитів і цінних паперів, що використовуються для управління ліквідністю</t>
  </si>
  <si>
    <t>Розміщення бюджетних коштів на депозитах, придбання цінних паперів</t>
  </si>
  <si>
    <t>Придбання цінних паперів</t>
  </si>
  <si>
    <t>Надходження від приватизації державного майна (крім об'єктів, для яких передбачено окремий розподіл коштів відповідно до Державної програми приватизації на 2000-2002 роки) та інших надходжень, безпосередньо пов'язаних з процесом приватизації та кредитування підприємств</t>
  </si>
  <si>
    <t xml:space="preserve">Додаток № 1
до Закону України
«Про Державний бюджет України на 2015 рік»
</t>
  </si>
  <si>
    <t>Доходи Державного бюджету України на 2015 рік</t>
  </si>
  <si>
    <t>Разом доходів:</t>
  </si>
  <si>
    <t>40000000</t>
  </si>
  <si>
    <t>Офіційні трансферти</t>
  </si>
  <si>
    <t>41010100</t>
  </si>
  <si>
    <t>Реверсна дотація</t>
  </si>
  <si>
    <t>Всього доходів (без урахування міжбюджетних трансфертів)</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</si>
  <si>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</si>
  <si>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</si>
  <si>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</si>
  <si>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</si>
  <si>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</si>
  <si>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</si>
  <si>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11020000</t>
  </si>
  <si>
    <t>Податок на прибуток підприємств</t>
  </si>
  <si>
    <t>13000000</t>
  </si>
  <si>
    <t>Рентна плата та плата за використання інших природних ресурсів</t>
  </si>
  <si>
    <t>13010000</t>
  </si>
  <si>
    <t xml:space="preserve">Рентна плата за спеціальне використання лісових ресурсів </t>
  </si>
  <si>
    <t>13020000</t>
  </si>
  <si>
    <t>Рентна плата за спеціальне використання води</t>
  </si>
  <si>
    <t>13030000</t>
  </si>
  <si>
    <t xml:space="preserve">Рентна плата за користування надрами </t>
  </si>
  <si>
    <t>13030100</t>
  </si>
  <si>
    <t xml:space="preserve">Рентна плата за користування надрами для видобування корисних копалин загальнодержавного значення </t>
  </si>
  <si>
    <t>13030700</t>
  </si>
  <si>
    <t>Рентна плата за користування надрами для видобування нафти</t>
  </si>
  <si>
    <t>13030800</t>
  </si>
  <si>
    <t>Рентна плата за користування надрами для видобування природного газу</t>
  </si>
  <si>
    <t>13030900</t>
  </si>
  <si>
    <t>Рентна плата за користування надрами для видобування газового конденсату</t>
  </si>
  <si>
    <t>13060000</t>
  </si>
  <si>
    <t xml:space="preserve">Рентна плата за користування радіочастотним ресурсом України </t>
  </si>
  <si>
    <t>14000000</t>
  </si>
  <si>
    <t>Внутрішні податки на товари та послуги</t>
  </si>
  <si>
    <t>14010000</t>
  </si>
  <si>
    <t>Податок на додану вартість</t>
  </si>
  <si>
    <t>14010100</t>
  </si>
  <si>
    <t>Податок на додану вартість з вироблених в Україні товарів (робіт, послуг)</t>
  </si>
  <si>
    <t>14010200</t>
  </si>
  <si>
    <t>Бюджетне відшкодування податку на додану вартість грошовими коштами</t>
  </si>
  <si>
    <t>14010300</t>
  </si>
  <si>
    <t>Державне агентство резерву України</t>
  </si>
  <si>
    <t>Відокремлений структурний підрозділ "Училище № 3 Національного університету "Одеська юридична академія"</t>
  </si>
  <si>
    <t>Одеська обласна організація фізкультурно-спортивного товариства "Динамо" України</t>
  </si>
  <si>
    <t>Спортивний комплекс   у м.Одесі Одеської обласної організації фізкультурно-спортивного товариства "Динамо" України</t>
  </si>
  <si>
    <t>Одеська обласна організація фізкультурно-спортивного товариства "Спартак"</t>
  </si>
  <si>
    <t>Одеська обласна організація фізкультурно-спортивного товариства "Україна"</t>
  </si>
  <si>
    <t>Вище професійне училище № 7 м. Кременчука Полтавської області</t>
  </si>
  <si>
    <t>Вище професійне гірниче училище м. Комсомольська</t>
  </si>
  <si>
    <t>Полтавська обласна організація фізкультурно-спортивного товариства "Динамо" України</t>
  </si>
  <si>
    <t>Полтавська обласна організація фізкультурно-спортивного товариства "Спартак"</t>
  </si>
  <si>
    <t>Полтавська обласна організація фізкультурно-спортивного товариства "Україна"</t>
  </si>
  <si>
    <t>Вище професійне училище № 1 м. Рівне</t>
  </si>
  <si>
    <t>Вище професійне училище № 22 м. Сарни</t>
  </si>
  <si>
    <t>Рівненська обласна організація фізкультурно-спортивного товариства "Динамо" України</t>
  </si>
  <si>
    <t>Рівненська обласна організація фізкультурно-спортивного товариства "Спартак"</t>
  </si>
  <si>
    <t>Рівненська обласна організація фізкультурно-спортивного товариства "Україна"</t>
  </si>
  <si>
    <t>Державний заклад "Лінійна поліклініка станції Смородине статутного територіально-галузевого об'єднання "Південна залізниця", Сумська область</t>
  </si>
  <si>
    <t>Сумська обласна організація фізкультурно-спортивного товариства "Динамо" України</t>
  </si>
  <si>
    <t>Реконструкція, капітальний ремонт та технічне переоснащення магістрального газопроводу Уренгой-Помари-Ужгород</t>
  </si>
  <si>
    <t>1101640</t>
  </si>
  <si>
    <t>Підвищення надійності постачання електроенергії в Україні</t>
  </si>
  <si>
    <t>1101650</t>
  </si>
  <si>
    <t>Будівництво ПЛ 750 кВ Рівненська АЕС - Київська</t>
  </si>
  <si>
    <t>1101670</t>
  </si>
  <si>
    <t>Будівництво повітряної лінії 750 кВ Запорізька - Каховська</t>
  </si>
  <si>
    <t>1101680</t>
  </si>
  <si>
    <t>Підвищення ефективності передачі електроенергії (Модернізація підстанцій)</t>
  </si>
  <si>
    <t>1201490</t>
  </si>
  <si>
    <t>Нижньосірогозький районний суд Херсонської області</t>
  </si>
  <si>
    <t>Нововоронцовський районний суд Херсонської області</t>
  </si>
  <si>
    <t>Вище професійне училище Житомирського державного технологічного університету</t>
  </si>
  <si>
    <t>Державна установа "Музей коштовного і декоративного каміння"</t>
  </si>
  <si>
    <t>Відділкова лікарня станції Коростень Південно-Західної залізниці, Житомирська область</t>
  </si>
  <si>
    <t>Державний професійно-технічний навчальний заклад "Мукачівський професійний аграрний ліцей імені Михайла Данканича"</t>
  </si>
  <si>
    <t>Ужгородське вище комерційне училище Київського національного торговельно-економічного університету</t>
  </si>
  <si>
    <t>Державний заклад "Відділкова клінічна лікарня станції Ужгород державного територіально-галузевого об'єднання "Львівська залізниця", Закарпатська область</t>
  </si>
  <si>
    <t>Державний заклад "Вузлова лікарня станції Королево державного територіально-галузевого об'єднання "Львівська залізниця", Закарпатська область</t>
  </si>
  <si>
    <t>Державний заклад "Вузлова лікарня станції Чоп державного територіально-галузевого об'єднання "Львівська залізниця", Закарпатська область</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</si>
  <si>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</si>
  <si>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</si>
  <si>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</si>
  <si>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</si>
  <si>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</si>
  <si>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</si>
  <si>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</si>
  <si>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</si>
  <si>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</si>
  <si>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</si>
  <si>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</si>
  <si>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</si>
  <si>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Корсунь-Шевченківський районний суд Черкаської області</t>
  </si>
  <si>
    <t>Кошти, що надійдуть у рахунок погашення заборгованості за кредитами, залученими державою або під державні гарантії і наданими для закупівлі сільськогосподарської техніки іноземного виробництва, переданої сільськогосподарським товаровиробникам та іншим суб’єктам господарування</t>
  </si>
  <si>
    <t>2801460</t>
  </si>
  <si>
    <t>Надання кредитів фермерським господарствам</t>
  </si>
  <si>
    <t>2801490</t>
  </si>
  <si>
    <t>Фінансова підтримка заходів в агропромисловому комплексі на умовах фінансового лізингу</t>
  </si>
  <si>
    <t>2801560</t>
  </si>
  <si>
    <t xml:space="preserve">Проект "Реконструкція, капітальний ремонт та технічне переоснащення магістрального газопроводу Уренгой-Помари-Ужгород" </t>
  </si>
  <si>
    <t>Проект "Надзвичайна кредитна програма для України"</t>
  </si>
  <si>
    <t>Кредитор - Кредитна установа для відбудови:</t>
  </si>
  <si>
    <t>Проект "Підвищення ефективності передачі електроенергії (Модернізація підстанцій)"</t>
  </si>
  <si>
    <t>Проект "Підтримка малих і середніх підприємств"</t>
  </si>
  <si>
    <t>Проект муніципального водного господарства м. Чернівці, стадія І (реконструкція систем водопостачання у м. Чернівці)</t>
  </si>
  <si>
    <t xml:space="preserve">Р А З О М </t>
  </si>
  <si>
    <r>
      <t xml:space="preserve">Загальний обсяг кредиту (позики) 
</t>
    </r>
    <r>
      <rPr>
        <i/>
        <sz val="9"/>
        <rFont val="Times New Roman"/>
        <family val="1"/>
        <charset val="204"/>
      </rPr>
      <t>(тис. одиниць)</t>
    </r>
  </si>
  <si>
    <r>
      <t xml:space="preserve">Обсяг залучення
кредиту (позики)
у 2015 році 
</t>
    </r>
    <r>
      <rPr>
        <i/>
        <sz val="9"/>
        <rFont val="Times New Roman"/>
        <family val="1"/>
        <charset val="204"/>
      </rPr>
      <t xml:space="preserve">(тис. грн.) </t>
    </r>
    <r>
      <rPr>
        <b/>
        <i/>
        <sz val="12"/>
        <rFont val="Times New Roman"/>
        <family val="1"/>
        <charset val="204"/>
      </rPr>
      <t xml:space="preserve"> </t>
    </r>
  </si>
  <si>
    <r>
      <t xml:space="preserve">"Основний кредит </t>
    </r>
    <r>
      <rPr>
        <i/>
        <sz val="10"/>
        <color indexed="8"/>
        <rFont val="Times New Roman"/>
        <family val="1"/>
        <charset val="204"/>
      </rPr>
      <t>для МСП та установ з середньою капіталізацією -  Україна</t>
    </r>
    <r>
      <rPr>
        <i/>
        <sz val="10"/>
        <color indexed="8"/>
        <rFont val="Times New Roman"/>
        <family val="1"/>
        <charset val="204"/>
      </rPr>
      <t xml:space="preserve"> (АРЕХ)"</t>
    </r>
  </si>
  <si>
    <t xml:space="preserve">Перелік закладів, установ, організацій та заходів освіти, культури, охорони здоров’я та фізичної культури і спорту, які передаються на фінансування/надання фінансової підтримки з місцевих бюджетів </t>
  </si>
  <si>
    <t>Адміністративно-територіальна одиниця та заклади, установи, організації та заходи, які передаються на фінансування/надання фінансової підтримки з місцевих бюджетів</t>
  </si>
  <si>
    <t>м. Горлівка</t>
  </si>
  <si>
    <t>05206000000</t>
  </si>
  <si>
    <t>м. Дебальцеве</t>
  </si>
  <si>
    <t>05207000000</t>
  </si>
  <si>
    <t>м. Дзержинськ</t>
  </si>
  <si>
    <t>05208000000</t>
  </si>
  <si>
    <t>м. Димитров</t>
  </si>
  <si>
    <t>04203000000</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</si>
  <si>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</si>
  <si>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</si>
  <si>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</si>
  <si>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</si>
  <si>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</si>
  <si>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Забезпечення медичних заходів окремих державних програм та комплексних заходів програмного характеру</t>
  </si>
  <si>
    <t>Субвенція з державного бюджету місцевим бюджетам на придбання витратних матеріалів для закладів охорони здоров'я та лікарських засобів для інгаляційної анестезії</t>
  </si>
  <si>
    <t>2311300</t>
  </si>
  <si>
    <t>Субвенція з державного бюджету місцевим бюджетам на придбання медикаментів та виробів медичного призначення для забезпечення швидкої медичної допомоги</t>
  </si>
  <si>
    <t>2311410</t>
  </si>
  <si>
    <t>Медична субвенція з державного бюджету місцевим бюджетам</t>
  </si>
  <si>
    <t>2311600</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</si>
  <si>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</si>
  <si>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2400000</t>
  </si>
  <si>
    <t>Міністерство екології та природних ресурсів України</t>
  </si>
  <si>
    <t>2401000</t>
  </si>
  <si>
    <t>Апарат Міністерства екології та природних ресурсів України</t>
  </si>
  <si>
    <t>2401010</t>
  </si>
  <si>
    <t>0540</t>
  </si>
  <si>
    <t>Загальне керівництво та управління у сфері екології та природних ресурсів</t>
  </si>
  <si>
    <t>2401040</t>
  </si>
  <si>
    <t>Прикладні наукові та науково-технічні розробки, виконання робіт за державними цільовими програмами і державним замовленням у сфері природоохоронної діяльності, фінансова підтримка підготовки наукових кадрів</t>
  </si>
  <si>
    <t>2401090</t>
  </si>
  <si>
    <t>Керівництво та управління з питань Автономної Республіки Крим та міста Севастополя</t>
  </si>
  <si>
    <t>0420000</t>
  </si>
  <si>
    <t>Господарсько-фінансовий департамент Секретаріату Кабінету Міністрів України (загальнодержавні витрати)</t>
  </si>
  <si>
    <t>0421000</t>
  </si>
  <si>
    <t>Секретаріат Кабінету Міністрів України (загальнодержавні витрати)</t>
  </si>
  <si>
    <t>0421010</t>
  </si>
  <si>
    <t>0490</t>
  </si>
  <si>
    <t>Заходи щодо оптимізації системи центральних органів виконавчої влади та скорочення кількості контролюючих органів</t>
  </si>
  <si>
    <t>0421020</t>
  </si>
  <si>
    <t>0470</t>
  </si>
  <si>
    <t>Здійснення державного контролю за додержанням законодавства про захист прав споживачів</t>
  </si>
  <si>
    <t>0500000</t>
  </si>
  <si>
    <t>Державна судова адміністрація України</t>
  </si>
  <si>
    <t>0501000</t>
  </si>
  <si>
    <t>Апарат Державної судової адміністрації України</t>
  </si>
  <si>
    <t>0501010</t>
  </si>
  <si>
    <t>0330</t>
  </si>
  <si>
    <t>Організаційне забезпечення діяльності судів та установ судової системи</t>
  </si>
  <si>
    <t>0501020</t>
  </si>
  <si>
    <t>Здійснення правосуддя місцевими господарськими судами</t>
  </si>
  <si>
    <t>0501030</t>
  </si>
  <si>
    <t>Здійснення правосуддя апеляційними загальними судами</t>
  </si>
  <si>
    <t>0501040</t>
  </si>
  <si>
    <t>Здійснення правосуддя місцевими загальними судами</t>
  </si>
  <si>
    <t>0501080</t>
  </si>
  <si>
    <t>Повернення безвідсоткових бюджетних позичок, наданих підприємствам державної форми власності на погашення заборгованості із заробітної плати</t>
  </si>
  <si>
    <t>3511560</t>
  </si>
  <si>
    <t>Міністерство енергетики та вугільної промисловості України (загальнодержавні витрати)</t>
  </si>
  <si>
    <t>1111000</t>
  </si>
  <si>
    <t>1111020</t>
  </si>
  <si>
    <t>0180</t>
  </si>
  <si>
    <t>Субвенція з державного бюджету місцевим бюджетам на проекти ліквідації підприємств вугільної та торфодобувної промисловості і утримання водовідливних комплексів у безпечному режимі на умовах співфінансування (50 відсотків)</t>
  </si>
  <si>
    <t>1200000</t>
  </si>
  <si>
    <t>Міністерство економічного розвитку і торгівлі України</t>
  </si>
  <si>
    <t>1201000</t>
  </si>
  <si>
    <t>Апарат Міністерства економічного розвитку і торгівлі України</t>
  </si>
  <si>
    <t>1201010</t>
  </si>
  <si>
    <t>0132</t>
  </si>
  <si>
    <t>Керівництво та управління у сфері економічного розвитку і торгівлі</t>
  </si>
  <si>
    <t>1201020</t>
  </si>
  <si>
    <t>0411</t>
  </si>
  <si>
    <t>Внески України до бюджету СОТ та Єдиного бюджету органів СНД</t>
  </si>
  <si>
    <t>1201030</t>
  </si>
  <si>
    <t>Забезпечення двостороннього співробітництва України з іноземними державами та міжнародними організаціями, інформаційне та організаційне забезпечення участі України у міжнародних форумах, конференціях, виставках</t>
  </si>
  <si>
    <t>1201070</t>
  </si>
  <si>
    <t>0481</t>
  </si>
  <si>
    <t>Дослідження, прикладні наукові і науково-технічні розробки, виконання робіт за державними цільовими програмами і державним замовленням, підготовка наукових кадрів та фінансова підтримка розвитку наукової інфраструктури  у сфері економічного розвитку</t>
  </si>
  <si>
    <t>1201090</t>
  </si>
  <si>
    <t>Підвищення кваліфікації державних службовців у сфері економіки та перепідготовка управлінських кадрів для сфери підприємництва</t>
  </si>
  <si>
    <t>1201120</t>
  </si>
  <si>
    <t>Фінансова підтримка видань з економічних питань і забезпечення функціонування веб-порталу з питань державних закупівель</t>
  </si>
  <si>
    <t>1201220</t>
  </si>
  <si>
    <t>1201380</t>
  </si>
  <si>
    <t>Державний метрологічний нагляд</t>
  </si>
  <si>
    <t>1201480</t>
  </si>
  <si>
    <t>0441</t>
  </si>
  <si>
    <t>Забезпечення життєдіяльності Криворізького гірничо-збагачувального комбінату окислених руд</t>
  </si>
  <si>
    <t>1202000</t>
  </si>
  <si>
    <t>Державна інспекція України з питань захисту прав споживачів</t>
  </si>
  <si>
    <t>1202010</t>
  </si>
  <si>
    <t>Керівництво та управління у сфері захисту прав споживачів</t>
  </si>
  <si>
    <t>1203000</t>
  </si>
  <si>
    <t>Розвиток міської інфраструктури і заходи в секторі централізованого теплопостачання України, розвиток системи водопостачання та водовідведення в м. Миколаєві, реконструкція та розвиток системи комунального водного господарства м. Чернівці</t>
  </si>
  <si>
    <t>2801120</t>
  </si>
  <si>
    <t>Фундаментальні і прикладні розробки та дослідження у сфері державного управління, стратегічних проблем внутрішньої і зовнішньої політики та з питань посередництва і примирення при вирішенні колективних трудових спорів (конфліктів)</t>
  </si>
  <si>
    <t>0301130</t>
  </si>
  <si>
    <t>0950</t>
  </si>
  <si>
    <t>Підготовка кадрів, підвищення кваліфікації керівних працівників, спеціалістів державного управління, підготовка науково-педагогічних і наукових кадрів з питань стратегічних проблем внутрішньої і зовнішньої політики</t>
  </si>
  <si>
    <t>0301140</t>
  </si>
  <si>
    <t>0520</t>
  </si>
  <si>
    <t xml:space="preserve">Збереження природно-заповідного фонду в національних природних парках та заповідниках </t>
  </si>
  <si>
    <t>0301170</t>
  </si>
  <si>
    <t>0731</t>
  </si>
  <si>
    <t xml:space="preserve">Надання  медичних  послуг  медичними  закладами </t>
  </si>
  <si>
    <t>0301360</t>
  </si>
  <si>
    <t>0850</t>
  </si>
  <si>
    <t>Фінансова підтримка Національного камерного ансамблю "Київські солісти", Національного культурно-мистецького та музейного комплексу "Мистецький арсенал", інформаційного бюлетеня "Офіційний вісник Президента України"</t>
  </si>
  <si>
    <t>0301460</t>
  </si>
  <si>
    <t>0829</t>
  </si>
  <si>
    <t>Виплата Державних премій України</t>
  </si>
  <si>
    <t>0301810</t>
  </si>
  <si>
    <t>Будівництво, капітальний ремонт, реконструкція, реставрація та придбання обладнання</t>
  </si>
  <si>
    <t>0304000</t>
  </si>
  <si>
    <t>Національна служба посередництва і примирення України</t>
  </si>
  <si>
    <t>0304010</t>
  </si>
  <si>
    <t>0412</t>
  </si>
  <si>
    <t>Сприяння врегулюванню колективних трудових спорів (конфліктів)</t>
  </si>
  <si>
    <t>0410000</t>
  </si>
  <si>
    <t>Господарсько-фінансовий департамент Секретаріату Кабінету Міністрів України</t>
  </si>
  <si>
    <t>0411000</t>
  </si>
  <si>
    <t>Секретаріат Кабінету Міністрів України</t>
  </si>
  <si>
    <t>0411010</t>
  </si>
  <si>
    <t>Турківський р-н</t>
  </si>
  <si>
    <t>07311000000</t>
  </si>
  <si>
    <t>Тячівський р-н</t>
  </si>
  <si>
    <t>07312000000</t>
  </si>
  <si>
    <t>Ужгородський р-н</t>
  </si>
  <si>
    <t>11320000000</t>
  </si>
  <si>
    <t>Ульяновський р-н</t>
  </si>
  <si>
    <t>23315000000</t>
  </si>
  <si>
    <t>Уманський р-н</t>
  </si>
  <si>
    <t>11321000000</t>
  </si>
  <si>
    <t>Устинівський р-н</t>
  </si>
  <si>
    <t>10324000000</t>
  </si>
  <si>
    <t>Фастiвський р-н</t>
  </si>
  <si>
    <t>15325000000</t>
  </si>
  <si>
    <t>Фрунзівський р-н</t>
  </si>
  <si>
    <t>20325000000</t>
  </si>
  <si>
    <t>Харківський р-н</t>
  </si>
  <si>
    <t>22317000000</t>
  </si>
  <si>
    <t>Хмельницький р-н</t>
  </si>
  <si>
    <t>02323000000</t>
  </si>
  <si>
    <t>Хмільницький р-н</t>
  </si>
  <si>
    <t>16322000000</t>
  </si>
  <si>
    <t>Збільшення статутного капіталу НАК "Украгролізинг" для закупівлі технічних засобів для агропромислового комплексу з подальшою передачею їх на умовах фінансового лізингу</t>
  </si>
  <si>
    <t>2801500</t>
  </si>
  <si>
    <t>7851010</t>
  </si>
  <si>
    <t>Біловодський р-н</t>
  </si>
  <si>
    <t>22301000000</t>
  </si>
  <si>
    <t>21302000000</t>
  </si>
  <si>
    <t>Білозерський р-н</t>
  </si>
  <si>
    <t>12303000000</t>
  </si>
  <si>
    <t>Білокуракинський р-н</t>
  </si>
  <si>
    <t>18301000000</t>
  </si>
  <si>
    <t>Бiлопiльський р-н</t>
  </si>
  <si>
    <t>10302000000</t>
  </si>
  <si>
    <t>Бiлоцеркiвський р-н</t>
  </si>
  <si>
    <t>15306000000</t>
  </si>
  <si>
    <t>Біляївський р-н</t>
  </si>
  <si>
    <t>20303000000</t>
  </si>
  <si>
    <t>Близнюківський р-н</t>
  </si>
  <si>
    <t>11301000000</t>
  </si>
  <si>
    <t>Бобринецький р-н</t>
  </si>
  <si>
    <t>25302000000</t>
  </si>
  <si>
    <t>Бобровицький р-н</t>
  </si>
  <si>
    <t>20304000000</t>
  </si>
  <si>
    <t>Богодухівський р-н</t>
  </si>
  <si>
    <t>09301000000</t>
  </si>
  <si>
    <t>Богородчанський р-н</t>
  </si>
  <si>
    <t>10303000000</t>
  </si>
  <si>
    <t>Богуславський р-н</t>
  </si>
  <si>
    <t>15307000000</t>
  </si>
  <si>
    <t>Болградський р-н</t>
  </si>
  <si>
    <t>25303000000</t>
  </si>
  <si>
    <t>Борзнянський р-н</t>
  </si>
  <si>
    <t>10304000000</t>
  </si>
  <si>
    <t>Бориспiльський  р-н</t>
  </si>
  <si>
    <t>20305000000</t>
  </si>
  <si>
    <t>Борівський р-н</t>
  </si>
  <si>
    <t>10305000000</t>
  </si>
  <si>
    <t>Бородянський р-н</t>
  </si>
  <si>
    <t>19302000000</t>
  </si>
  <si>
    <t>Борщівський р-н</t>
  </si>
  <si>
    <t>14305000000</t>
  </si>
  <si>
    <t>Братський р-н</t>
  </si>
  <si>
    <t>10306000000</t>
  </si>
  <si>
    <t>Броварський р-н</t>
  </si>
  <si>
    <t>13301000000</t>
  </si>
  <si>
    <t>Бродівський  р-н</t>
  </si>
  <si>
    <t>06304000000</t>
  </si>
  <si>
    <t>Брусилівський р-н</t>
  </si>
  <si>
    <t>18302000000</t>
  </si>
  <si>
    <t>Буринський р-н</t>
  </si>
  <si>
    <t>13302000000</t>
  </si>
  <si>
    <t>Буський  р-н</t>
  </si>
  <si>
    <t>19303000000</t>
  </si>
  <si>
    <t>Бучацький р-н</t>
  </si>
  <si>
    <t>20306000000</t>
  </si>
  <si>
    <t>Валківський р-н</t>
  </si>
  <si>
    <t>25304000000</t>
  </si>
  <si>
    <t>Варвинський р-н</t>
  </si>
  <si>
    <t>08302000000</t>
  </si>
  <si>
    <t>Василівський р-н</t>
  </si>
  <si>
    <t>04302000000</t>
  </si>
  <si>
    <t>10307000000</t>
  </si>
  <si>
    <t>Василькiвський р-н (Київська обл.)</t>
  </si>
  <si>
    <t>16301000000</t>
  </si>
  <si>
    <t>Великобагачанський р-н</t>
  </si>
  <si>
    <t>07302000000</t>
  </si>
  <si>
    <t>Великоберезнянський р-н</t>
  </si>
  <si>
    <t>08303000000</t>
  </si>
  <si>
    <t>Великобілозерський р-н</t>
  </si>
  <si>
    <t>20307000000</t>
  </si>
  <si>
    <t>Великобурлуцький р-н</t>
  </si>
  <si>
    <t>21303000000</t>
  </si>
  <si>
    <t>Великолепетиський р-н</t>
  </si>
  <si>
    <t>15308000000</t>
  </si>
  <si>
    <t>Великомихайлівський р-н</t>
  </si>
  <si>
    <t>05303000000</t>
  </si>
  <si>
    <t>Великоновосілківський р-н</t>
  </si>
  <si>
    <t>21304000000</t>
  </si>
  <si>
    <t>Великоолександрівський р-н</t>
  </si>
  <si>
    <t>18303000000</t>
  </si>
  <si>
    <t>Великописарівський р-н</t>
  </si>
  <si>
    <t>04303000000</t>
  </si>
  <si>
    <t>Верхньоднiпровський р-н</t>
  </si>
  <si>
    <t>21305000000</t>
  </si>
  <si>
    <t>Верхньорогачицький р-н</t>
  </si>
  <si>
    <t>09302000000</t>
  </si>
  <si>
    <t>Верховинський р-н</t>
  </si>
  <si>
    <t>14306000000</t>
  </si>
  <si>
    <t>Веселинівський р-н</t>
  </si>
  <si>
    <t>08304000000</t>
  </si>
  <si>
    <t>Веселівський р-н</t>
  </si>
  <si>
    <t>24301000000</t>
  </si>
  <si>
    <t>Вижницький р-н</t>
  </si>
  <si>
    <t>07303000000</t>
  </si>
  <si>
    <t>Виноградівський р-н</t>
  </si>
  <si>
    <t>21306000000</t>
  </si>
  <si>
    <t>Високопільський р-н</t>
  </si>
  <si>
    <t>10308000000</t>
  </si>
  <si>
    <t>Вишгородський р-н</t>
  </si>
  <si>
    <t>08305000000</t>
  </si>
  <si>
    <t>Вільнянський р-н</t>
  </si>
  <si>
    <t>Державна інспекція України з безпеки на морському та річковому транспорті</t>
  </si>
  <si>
    <t>3103010</t>
  </si>
  <si>
    <t>Здійснення державного контролю з питань безпеки на морському та річковому транспорті</t>
  </si>
  <si>
    <t>3105000</t>
  </si>
  <si>
    <t>Державна спеціальна служба транспорту України</t>
  </si>
  <si>
    <t>3105010</t>
  </si>
  <si>
    <t>Києво-Святошинський р-н</t>
  </si>
  <si>
    <t>03305000000</t>
  </si>
  <si>
    <t>Ківерцівський р-н</t>
  </si>
  <si>
    <t>15311000000</t>
  </si>
  <si>
    <t>Кілійський р-н</t>
  </si>
  <si>
    <t>11308000000</t>
  </si>
  <si>
    <t>Кіровоградський р-н</t>
  </si>
  <si>
    <t>24306000000</t>
  </si>
  <si>
    <t>Кіцманський р-н</t>
  </si>
  <si>
    <t>16308000000</t>
  </si>
  <si>
    <t>Кобеляцький р-н</t>
  </si>
  <si>
    <t>03306000000</t>
  </si>
  <si>
    <t>Ковельський р-н</t>
  </si>
  <si>
    <t>15312000000</t>
  </si>
  <si>
    <t>Кодимський р-н</t>
  </si>
  <si>
    <t>25307000000</t>
  </si>
  <si>
    <t>Козелецький  р-н</t>
  </si>
  <si>
    <t>16309000000</t>
  </si>
  <si>
    <t>Козельщинський р-н</t>
  </si>
  <si>
    <t>19308000000</t>
  </si>
  <si>
    <t>Козівський р-н</t>
  </si>
  <si>
    <t>02308000000</t>
  </si>
  <si>
    <t>Козятинський р-н</t>
  </si>
  <si>
    <t>20316000000</t>
  </si>
  <si>
    <t>Коломацький р-н</t>
  </si>
  <si>
    <t>09307000000</t>
  </si>
  <si>
    <t>Коломийський р-н</t>
  </si>
  <si>
    <t>15313000000</t>
  </si>
  <si>
    <t>Комінтернівський р-н</t>
  </si>
  <si>
    <t>11309000000</t>
  </si>
  <si>
    <t>Компаніївський р-н</t>
  </si>
  <si>
    <t>18305000000</t>
  </si>
  <si>
    <t>Конотопський р-н</t>
  </si>
  <si>
    <t>17309000000</t>
  </si>
  <si>
    <t>Корецький р-н</t>
  </si>
  <si>
    <t>25308000000</t>
  </si>
  <si>
    <t>Коропський р-н</t>
  </si>
  <si>
    <t>06309000000</t>
  </si>
  <si>
    <t>Коростенський р-н</t>
  </si>
  <si>
    <t>06310000000</t>
  </si>
  <si>
    <t>Коростишівський р-н</t>
  </si>
  <si>
    <t>23309000000</t>
  </si>
  <si>
    <t>Корсунь-Шевченкiвський р-н</t>
  </si>
  <si>
    <t>25309000000</t>
  </si>
  <si>
    <t>Корюківський р-н</t>
  </si>
  <si>
    <t>09308000000</t>
  </si>
  <si>
    <t>Косівський р-н</t>
  </si>
  <si>
    <t>17310000000</t>
  </si>
  <si>
    <t>Костопiльський р-н</t>
  </si>
  <si>
    <t>05307000000</t>
  </si>
  <si>
    <t>Костянтинівський р-н</t>
  </si>
  <si>
    <t>Котелевський р-н</t>
  </si>
  <si>
    <t>15314000000</t>
  </si>
  <si>
    <t>Котовський р-н</t>
  </si>
  <si>
    <t>22309000000</t>
  </si>
  <si>
    <t xml:space="preserve">Підтримка реалізації Ініціативи з енергетичної ефективності і навколишнього середовища у Східній Європі </t>
  </si>
  <si>
    <t>3501660</t>
  </si>
  <si>
    <t>Модернізація державних фінансів</t>
  </si>
  <si>
    <t>3503000</t>
  </si>
  <si>
    <t>Державна пробірна служба України</t>
  </si>
  <si>
    <t>3503010</t>
  </si>
  <si>
    <t>Керівництво та управління у сфері пробірного контролю</t>
  </si>
  <si>
    <t>3504000</t>
  </si>
  <si>
    <t>Державна казначейська служба України</t>
  </si>
  <si>
    <t>3504010</t>
  </si>
  <si>
    <t>Керівництво та управління у сфері казначейського обслуговування</t>
  </si>
  <si>
    <t>3504030</t>
  </si>
  <si>
    <t>3504040</t>
  </si>
  <si>
    <t xml:space="preserve">Забезпечення виконання рішень суду, що гарантовані державою    </t>
  </si>
  <si>
    <t>3505000</t>
  </si>
  <si>
    <t>Державна фінансова інспекція України</t>
  </si>
  <si>
    <t>3505010</t>
  </si>
  <si>
    <t>Керівництво та управління у сфері контролю за витрачанням бюджетних коштів</t>
  </si>
  <si>
    <t>3509000</t>
  </si>
  <si>
    <t>Державна служба фінансового моніторингу України</t>
  </si>
  <si>
    <t>3509010</t>
  </si>
  <si>
    <t>Державний заклад "Спеціалізована медико-санітарна частина № 13" МОЗ, м. Харків</t>
  </si>
  <si>
    <t xml:space="preserve">Херсонський державний будинок художньої творчості </t>
  </si>
  <si>
    <t>Професійно-морський ліцей Херсонської державної морської академії</t>
  </si>
  <si>
    <t xml:space="preserve">Заклад "Херсонський обласний  навчально-курсовий комбінат АПР" </t>
  </si>
  <si>
    <t>Державний професійно-технічний навчальний заклад "Полтавський професійний ліцей транспорту"</t>
  </si>
  <si>
    <t>Державний навчальний заклад "Кременчуцький професійний ліцей нафтопереробної промисловості"</t>
  </si>
  <si>
    <t>Міжрегіональний центр професійної перепідготовки звільнених у запас військовослужбовців м. Хорол Полтавської області</t>
  </si>
  <si>
    <t>Державний заклад "Відділкова клінічна лікарня станції Полтава статутного територіально-галузевого об'єднання "Південна залізниця", м. Полтава</t>
  </si>
  <si>
    <t>Державний заклад "Вузлова лікарня станції Гребінка статутного територіально-галузевого об'єднання "Південна залізниця", Полтавська область</t>
  </si>
  <si>
    <t>Державний заклад "Вузлова лікарня станції Кременчук статутного територіально-галузевого об'єднання "Південна залізниця", Полтавська область</t>
  </si>
  <si>
    <t>Державний заклад "Лінійна поліклініка станції Ромодан статутного територіально-галузевого об'єднання "Південна залізниця", Полтавська область</t>
  </si>
  <si>
    <t>Державний навчальний заклад "Здолбунівське вище професійне училище залізничного транспорту"</t>
  </si>
  <si>
    <t>Гайсинський районний суд Вінницької області</t>
  </si>
  <si>
    <t>Жмеринський міськрайонний суд Вінницької області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</si>
  <si>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</si>
  <si>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</si>
  <si>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</si>
  <si>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</si>
  <si>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 xml:space="preserve">Державний заклад "Вузлова лікарня станції Самбір державного територіально-галузевого об'єднання "Львівська залізниця", Львівська область </t>
  </si>
  <si>
    <t>Державний заклад "Дорожня поліклініка державного територіально-галузевого об'єднання "Львівська залізниця", м. Львів</t>
  </si>
  <si>
    <t>Господарський суд Чернігівської області</t>
  </si>
  <si>
    <t>Господарський суд міста Києва</t>
  </si>
  <si>
    <t>Апеляційний суд Вінницької області</t>
  </si>
  <si>
    <t>Апеляційний суд Волинської області</t>
  </si>
  <si>
    <t>Апеляційний суд Дніпропетровської області</t>
  </si>
  <si>
    <t>Апеляційний суд Донецької області</t>
  </si>
  <si>
    <t>Апеляційний суд Житомирської області</t>
  </si>
  <si>
    <t>Апеляційний суд Закарпатської області</t>
  </si>
  <si>
    <t>Апеляційний суд Запорізької області</t>
  </si>
  <si>
    <t>Апеляційний суд Iвано-Франківської області</t>
  </si>
  <si>
    <t>Апеляційний суд Київської області</t>
  </si>
  <si>
    <t>Апеляційний суд Кіровоградської області</t>
  </si>
  <si>
    <t>Апеляційний суд Луганської області</t>
  </si>
  <si>
    <t>Апеляційний суд Львівської області</t>
  </si>
  <si>
    <t>Апеляційний суд Миколаївської області</t>
  </si>
  <si>
    <t>Апеляційний суд Одеської області</t>
  </si>
  <si>
    <t>Апеляційний суд Полтавської області</t>
  </si>
  <si>
    <t>Апеляційний суд Рівненської області</t>
  </si>
  <si>
    <t>Апеляційний суд Сумської області</t>
  </si>
  <si>
    <t>Апеляційний суд Тернопільської області</t>
  </si>
  <si>
    <t>Ладижинський міський суд Вінницької області</t>
  </si>
  <si>
    <t>Липовецький районний суд Вінницької області</t>
  </si>
  <si>
    <t>14315000000</t>
  </si>
  <si>
    <t>Новобузький р-н</t>
  </si>
  <si>
    <t>20321000000</t>
  </si>
  <si>
    <t>Нововодолазький р-н</t>
  </si>
  <si>
    <t>21314000000</t>
  </si>
  <si>
    <t>Нововоронцовський р-н</t>
  </si>
  <si>
    <t>06315000000</t>
  </si>
  <si>
    <t>Новоград-Волинський р-н</t>
  </si>
  <si>
    <t>08312000000</t>
  </si>
  <si>
    <t>Новомиколаївський р-н</t>
  </si>
  <si>
    <t>11313000000</t>
  </si>
  <si>
    <t>Новомиргородський р-н</t>
  </si>
  <si>
    <t>04310000000</t>
  </si>
  <si>
    <t>Новомосковський р-н</t>
  </si>
  <si>
    <t>14316000000</t>
  </si>
  <si>
    <t>Новоодеський р-н</t>
  </si>
  <si>
    <t>12310000000</t>
  </si>
  <si>
    <t>Новопсковський р-н</t>
  </si>
  <si>
    <t>16315000000</t>
  </si>
  <si>
    <t>Новосанжарський р-н</t>
  </si>
  <si>
    <t>24307000000</t>
  </si>
  <si>
    <t>Новоселицький р-н</t>
  </si>
  <si>
    <t>21315000000</t>
  </si>
  <si>
    <t>Новотроїцький р-н</t>
  </si>
  <si>
    <t>11314000000</t>
  </si>
  <si>
    <t>Новоукраїнський р-н</t>
  </si>
  <si>
    <t>22311000000</t>
  </si>
  <si>
    <t>Новоушицький  р-н</t>
  </si>
  <si>
    <t>25314000000</t>
  </si>
  <si>
    <t>Носівський р-н</t>
  </si>
  <si>
    <t>10316000000</t>
  </si>
  <si>
    <t>Внески України до Чорнобильського фонду "Укриття" та до рахунку ядерної безпеки ЄБРР</t>
  </si>
  <si>
    <t>2408070</t>
  </si>
  <si>
    <t>Радіологічний захист населення та екологічне оздоровлення території, що зазнала радіоактивного забруднення</t>
  </si>
  <si>
    <t>2408080</t>
  </si>
  <si>
    <t>Наукове забезпечення робіт та інформаційні системи щодо ліквідації наслідків Чорнобильської катастрофи</t>
  </si>
  <si>
    <t>2408090</t>
  </si>
  <si>
    <t>Виконання робіт у сфері поводження з радіоактивними відходами неядерного циклу, будівництво комплексу "Вектор" та експлуатація його об'єктів</t>
  </si>
  <si>
    <t>2408110</t>
  </si>
  <si>
    <t>Підтримка екологічно безпечного стану у зонах відчуження і безумовного (обов'язкового) відселення</t>
  </si>
  <si>
    <t>2408120</t>
  </si>
  <si>
    <t>Керівництво та управління у сфері фінансового моніторингу</t>
  </si>
  <si>
    <t>3509020</t>
  </si>
  <si>
    <t>Перепідготовка та підвищення кваліфікації у сфері боротьби з легалізацією (відмиванням) доходів, одержаних злочинним шляхом, і фінансуванням тероризму</t>
  </si>
  <si>
    <t>3510000</t>
  </si>
  <si>
    <t>Міністерство фінансів України (загальнодержавні витрати)</t>
  </si>
  <si>
    <t>3511000</t>
  </si>
  <si>
    <t>3511030</t>
  </si>
  <si>
    <t>Резервний фонд</t>
  </si>
  <si>
    <t>3511050</t>
  </si>
  <si>
    <t>Державний навчальний заклад "Хмельницький центр професійно-технічної освіти сфери послуг"</t>
  </si>
  <si>
    <t>Державний навчальний заклад "Подільський центр професійно-технічної освіти"</t>
  </si>
  <si>
    <t xml:space="preserve">Хмельницький обласний навчально-курсовий комбінат </t>
  </si>
  <si>
    <t>Державний заклад "Вузлова лікарня станції Гречани Південно-Західної залізниці", Хмельницька область</t>
  </si>
  <si>
    <t>Державний заклад "Вузлова лікарня станції Шепетівка Південно-Західної залізниці", Хмельницька область</t>
  </si>
  <si>
    <t>Державний заклад "Спеціалізована медико-санітарна частина № 4 Міністерства охорони здоров'я України", м. Нетішин, Хмельницька обл.</t>
  </si>
  <si>
    <t>Державний навчальний заклад "Смілянський центр підготовки і перепідготовки робітничих кадрів"</t>
  </si>
  <si>
    <t>Державний навчальний заклад "Лисянський професійний аграрний ліцей"</t>
  </si>
  <si>
    <t>Державний навчальний заклад "Канівське вище професійне училище"</t>
  </si>
  <si>
    <t>Державний навчальний заклад "Черкаське вище професійне училище"</t>
  </si>
  <si>
    <t>Державний навчальний заклад "Уманський професійний ліцей"</t>
  </si>
  <si>
    <t xml:space="preserve">Державний професійно-технічний навчальний заклад "Черкаський навчальний центр" </t>
  </si>
  <si>
    <t>Черкаський художньо-технічний коледж</t>
  </si>
  <si>
    <t>Державний заклад "Відділкова лікарня станції імені Тараса Шевченка державного підприємства "Одеська залізниця", Черкаська область</t>
  </si>
  <si>
    <t>Державний заклад "Вузлова лікарня станції Христинівка державного підприємства "Одеська залізниця", Черкаська область</t>
  </si>
  <si>
    <t>Державний професійно-технічний навчальний заклад "Чернівецький професійний будівельний ліцей"</t>
  </si>
  <si>
    <t>Чернівецьке вище комерційне училище Київського національного торговельно-економічного університету</t>
  </si>
  <si>
    <t>Охтирський міськрайонний суд Сумської області</t>
  </si>
  <si>
    <t>Путивльський районний суд Сумської області</t>
  </si>
  <si>
    <t>Дніпродзержинське вище професійне училище</t>
  </si>
  <si>
    <t>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</si>
  <si>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3511250</t>
  </si>
  <si>
    <t>3511340</t>
  </si>
  <si>
    <t>Миколаївський р-н (Львівська обл.)</t>
  </si>
  <si>
    <t>14314000000</t>
  </si>
  <si>
    <t>Миколаївський р-н (Миколаївська обл.)</t>
  </si>
  <si>
    <t>15317000000</t>
  </si>
  <si>
    <t>Миколаївський р-н (Одеська обл.)</t>
  </si>
  <si>
    <t>16314000000</t>
  </si>
  <si>
    <t>Миргородський р-н</t>
  </si>
  <si>
    <t>10315000000</t>
  </si>
  <si>
    <t>Миронiвський р-н</t>
  </si>
  <si>
    <t>08311000000</t>
  </si>
  <si>
    <t>Михайлівський р-н</t>
  </si>
  <si>
    <t>07306000000</t>
  </si>
  <si>
    <t>Міжгірський р-н</t>
  </si>
  <si>
    <t>12308000000</t>
  </si>
  <si>
    <t>Міловський р-н</t>
  </si>
  <si>
    <t>17311000000</t>
  </si>
  <si>
    <t>Млинiвський р-н</t>
  </si>
  <si>
    <t>02312000000</t>
  </si>
  <si>
    <t>Могилів-Подільський р-н</t>
  </si>
  <si>
    <t>23312000000</t>
  </si>
  <si>
    <t>Монастирищенський р-н</t>
  </si>
  <si>
    <t>19311000000</t>
  </si>
  <si>
    <t>Монастириський р-н</t>
  </si>
  <si>
    <t>13310000000</t>
  </si>
  <si>
    <t>Мостиський р-н</t>
  </si>
  <si>
    <t>07307000000</t>
  </si>
  <si>
    <t>Мукачівський р-н</t>
  </si>
  <si>
    <t>02313000000</t>
  </si>
  <si>
    <t>Мурованокуриловецький р-н</t>
  </si>
  <si>
    <t>04309000000</t>
  </si>
  <si>
    <t>Нiкопольський р-н</t>
  </si>
  <si>
    <t>09309000000</t>
  </si>
  <si>
    <t>Надвірнянський р-н</t>
  </si>
  <si>
    <t>06314000000</t>
  </si>
  <si>
    <t>Народицький р-н</t>
  </si>
  <si>
    <t>18310000000</t>
  </si>
  <si>
    <t>Недригайлівський р-н</t>
  </si>
  <si>
    <t>02314000000</t>
  </si>
  <si>
    <t>Немирівський р-н</t>
  </si>
  <si>
    <t>21313000000</t>
  </si>
  <si>
    <t>Нижньосірогозький р-н</t>
  </si>
  <si>
    <t>25312000000</t>
  </si>
  <si>
    <t>Ніжинський р-н</t>
  </si>
  <si>
    <t>11311000000</t>
  </si>
  <si>
    <t>Новгородківський р-н</t>
  </si>
  <si>
    <t>25313000000</t>
  </si>
  <si>
    <t>Новгород-Сіверський р-н</t>
  </si>
  <si>
    <t>05310000000</t>
  </si>
  <si>
    <t>Hовоазовський р-н</t>
  </si>
  <si>
    <t>12309000000</t>
  </si>
  <si>
    <t>Новоайдарський р-н</t>
  </si>
  <si>
    <t>11312000000</t>
  </si>
  <si>
    <t>Новоархангельський р-н</t>
  </si>
  <si>
    <t>Cубвенція з державного бюджету міському бюджету міста Дніпропетровська на завершення будівництва метрополітену у м. Дніпропетровську</t>
  </si>
  <si>
    <t>3600000</t>
  </si>
  <si>
    <t>Міністерство юстиції України</t>
  </si>
  <si>
    <t>3601000</t>
  </si>
  <si>
    <t>Апарат Міністерства юстиції України</t>
  </si>
  <si>
    <t>3601010</t>
  </si>
  <si>
    <t>Керівництво та управління у сфері юстиції</t>
  </si>
  <si>
    <t>3601070</t>
  </si>
  <si>
    <t>Проведення судової експертизи, дослідження і розробки у сфері методики проведення судових експертиз</t>
  </si>
  <si>
    <t>3601090</t>
  </si>
  <si>
    <t xml:space="preserve">Підвищення кваліфікації працівників органів юстиції </t>
  </si>
  <si>
    <t>3601150</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</si>
  <si>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</si>
  <si>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</si>
  <si>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</si>
  <si>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</si>
  <si>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</si>
  <si>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</si>
  <si>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</si>
  <si>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</si>
  <si>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</si>
  <si>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</si>
  <si>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Кошти від реалізації надлишкового озброєння, військової та спеціальної техніки, нерухомого військового майна Збройних Сил України та інших утворених відповідно до законів України військових формувань, правоохоронних органів та інших державних органів</t>
  </si>
  <si>
    <t>24060000</t>
  </si>
  <si>
    <t>24060300</t>
  </si>
  <si>
    <t>24060500</t>
  </si>
  <si>
    <t>Відрахування від суми коштів, витрачених на рекламу тютюнових виробів та/або алкогольних напоїв у межах України</t>
  </si>
  <si>
    <t>24061500</t>
  </si>
  <si>
    <t>Надходження до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t>
  </si>
  <si>
    <t>24062100</t>
  </si>
  <si>
    <t xml:space="preserve">Тернопільський навчально-курсовий комбінат </t>
  </si>
  <si>
    <t>Технiчний коледж Тернопiльського національного технiчного унiверситету імені Івана Пулюя</t>
  </si>
  <si>
    <t>Зборівський коледж Тернопільського національного технічного університету імені Івана Пулюя</t>
  </si>
  <si>
    <t>Київська обласна організація фізкультурно-спортивного товариства "Спартак"</t>
  </si>
  <si>
    <t>Київська обласна організація фізкультурно-спортивного товариства "Україна"</t>
  </si>
  <si>
    <t xml:space="preserve">Підприємство об'єднання громадян  "Навчально-спортивна база "Переяславль" Всеукраїнського фізкультурно-спортивного товариства "Колос" Агропромислового комплексу України </t>
  </si>
  <si>
    <t>Професійно-технічне училище № 12 м. Знам'янка Кіровоградської області</t>
  </si>
  <si>
    <t>Кіровоградська обласна організація фізкультурно-спортивного товариства "Динамо" України</t>
  </si>
  <si>
    <t>Кіровоградська обласна організація фізкультурно-спортивного товариства "Спартак"</t>
  </si>
  <si>
    <t>Кіровоградська міська організація фізкультурно-спортивного товариства "Україна"</t>
  </si>
  <si>
    <t>Луганська обласна організація фізкультурно-спортивного товариства "Динамо" України</t>
  </si>
  <si>
    <t>Луганська обласна організація фізкультурно-спортивного товариства "Спартак"</t>
  </si>
  <si>
    <t>Луганська обласна організація фізкультурно-спортивного товариства "Україна"</t>
  </si>
  <si>
    <t>Платежі на виконання рішень закордонних юрисдикційних органів, прийнятих за наслідками розгляду справ проти України</t>
  </si>
  <si>
    <t>3602000</t>
  </si>
  <si>
    <t>Державна реєстраційна служба України</t>
  </si>
  <si>
    <t>3602010</t>
  </si>
  <si>
    <t>Керівництво та управління у сфері державної реєстрації</t>
  </si>
  <si>
    <t>3603000</t>
  </si>
  <si>
    <t>Координаційний центр з надання правової допомоги</t>
  </si>
  <si>
    <t>3603020</t>
  </si>
  <si>
    <t>Забезпечення формування та функціонування системи безоплатної правової допомоги</t>
  </si>
  <si>
    <t>3603030</t>
  </si>
  <si>
    <t>Оплата послуг та відшкодування витрат адвокатів з надання безоплатної вторинної правової допомоги</t>
  </si>
  <si>
    <t>3604000</t>
  </si>
  <si>
    <t>Державна виконавча служба України</t>
  </si>
  <si>
    <t>3604010</t>
  </si>
  <si>
    <t>Керівництво та управління у сфері державної виконавчої служби</t>
  </si>
  <si>
    <t>3606000</t>
  </si>
  <si>
    <t>Державна пенітенціарна служба України</t>
  </si>
  <si>
    <t>3606010</t>
  </si>
  <si>
    <t>0340</t>
  </si>
  <si>
    <t>Керівництво та управління у пенітенціарній сфері</t>
  </si>
  <si>
    <t>3606020</t>
  </si>
  <si>
    <t>Виконання покарань установами і органами пенітенціарної служби</t>
  </si>
  <si>
    <t>3606090</t>
  </si>
  <si>
    <t>Підготовка робітничих кадрів у професійно-технічних закладах соціальної адаптації при установах виконання покарань</t>
  </si>
  <si>
    <t>3608000</t>
  </si>
  <si>
    <t>Державна служба України з питань захисту персональних даних</t>
  </si>
  <si>
    <t>3608010</t>
  </si>
  <si>
    <t>Керівництво та управління у сфері захисту персональних даних</t>
  </si>
  <si>
    <t>3609000</t>
  </si>
  <si>
    <t>Державна архівна служба України</t>
  </si>
  <si>
    <t>3609010</t>
  </si>
  <si>
    <t>Керівництво та управління у сфері архівної справи</t>
  </si>
  <si>
    <t>3609020</t>
  </si>
  <si>
    <t>Прикладні розробки у сфері архівної справи та страхового фонду документації</t>
  </si>
  <si>
    <t>3609030</t>
  </si>
  <si>
    <t>Путивльський р-н</t>
  </si>
  <si>
    <t>24308000000</t>
  </si>
  <si>
    <t>Путильський р-н</t>
  </si>
  <si>
    <t>04315000000</t>
  </si>
  <si>
    <t>П'ятихатський р-н</t>
  </si>
  <si>
    <t>13313000000</t>
  </si>
  <si>
    <t>Радехівський р-н</t>
  </si>
  <si>
    <t>17313000000</t>
  </si>
  <si>
    <t>Радивилiвський р-н</t>
  </si>
  <si>
    <t>06319000000</t>
  </si>
  <si>
    <t>Радомишльський р-н</t>
  </si>
  <si>
    <t>03312000000</t>
  </si>
  <si>
    <t>Ратнівський р-н</t>
  </si>
  <si>
    <t>Підготовка робітничих кадрів у професійно-технічних навчальних закладах соціальної реабілітації та адаптації, їх методичне забезпечення</t>
  </si>
  <si>
    <t>2201150</t>
  </si>
  <si>
    <t>Підготовка кадрів вищими навчальними закладами І і ІІ рівнів акредитації та забезпечення діяльності їх баз практики</t>
  </si>
  <si>
    <t>2201160</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</si>
  <si>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</si>
  <si>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</si>
  <si>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</si>
  <si>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</si>
  <si>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2201380</t>
  </si>
  <si>
    <t>Забезпечення діяльності архівних установ та установ страхового фонду документації</t>
  </si>
  <si>
    <t>3800000</t>
  </si>
  <si>
    <t>Міністерство інформаційної політики України</t>
  </si>
  <si>
    <t>3801000</t>
  </si>
  <si>
    <t>Апарат Міністерства інформаційної політики України</t>
  </si>
  <si>
    <t>3801010</t>
  </si>
  <si>
    <t>Керівництво та управління у сфері інформаційної політики</t>
  </si>
  <si>
    <t>5270000</t>
  </si>
  <si>
    <t>Державна інспекція ядерного регулювання України</t>
  </si>
  <si>
    <t>5271000</t>
  </si>
  <si>
    <t>Апарат Державної інспекції ядерного регулювання України</t>
  </si>
  <si>
    <t>5271010</t>
  </si>
  <si>
    <t>Керівництво та управління у сфері ядерного регулювання</t>
  </si>
  <si>
    <t>5271020</t>
  </si>
  <si>
    <t>Забезпечення ведення Державного регістру джерел іонізуючого випромінювання та прикладні дослідження у сфері ядерного регулювання</t>
  </si>
  <si>
    <t>5500000</t>
  </si>
  <si>
    <t>Національна комісія, що здійснює державне регулювання у сфері ринків фінансових послуг</t>
  </si>
  <si>
    <t>5501000</t>
  </si>
  <si>
    <t>Апарат Національної комісії, що здійснює державне регулювання у сфері ринків фінансових послуг</t>
  </si>
  <si>
    <t>5501010</t>
  </si>
  <si>
    <t>Керівництво та управління у сфері регулювання ринків фінансових послуг</t>
  </si>
  <si>
    <t>5560000</t>
  </si>
  <si>
    <t>2755000</t>
  </si>
  <si>
    <t>2755010</t>
  </si>
  <si>
    <t>2760000</t>
  </si>
  <si>
    <t>Міністерство регіонального розвитку, будівництва та житлово-комунального господарства України (загальнодержавні витрати)</t>
  </si>
  <si>
    <t>2761000</t>
  </si>
  <si>
    <t>2761350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</si>
  <si>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</si>
  <si>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2800000</t>
  </si>
  <si>
    <t>Міністерство аграрної політики та продовольства України</t>
  </si>
  <si>
    <t>2801000</t>
  </si>
  <si>
    <t>Апарат Міністерства аграрної політики та продовольства України</t>
  </si>
  <si>
    <t>2801010</t>
  </si>
  <si>
    <t>Загальне керівництво та управління у сфері агропромислового комплексу</t>
  </si>
  <si>
    <t>2801050</t>
  </si>
  <si>
    <t>2801130</t>
  </si>
  <si>
    <t>Підвищення кваліфікації фахівців агропромислового комплексу</t>
  </si>
  <si>
    <t>2801160</t>
  </si>
  <si>
    <t>Ліквідація та екологічна реабілітація території впливу гірничих робіт державного підприємства "Солотвинський солерудник" Тячівського району Закарпатської області</t>
  </si>
  <si>
    <t>2801180</t>
  </si>
  <si>
    <t>Фінансова підтримка заходів в агропромисловому комплексі</t>
  </si>
  <si>
    <t>2801250</t>
  </si>
  <si>
    <t>Витрати Аграрного фонду пов'язані з комплексом заходів із  зберігання, перевезення, переробки та експортом об'єктів державного цінового регулювання державного інтервенційного фонду</t>
  </si>
  <si>
    <t>2801310</t>
  </si>
  <si>
    <t>Організація і регулювання діяльності установ в системі агропромислового комплексу та забезпечення діяльності Аграрного фонду</t>
  </si>
  <si>
    <t>2801370</t>
  </si>
  <si>
    <t>Державне підприємство "Лікувально-реабілітаційний центр для учасників ліквідації наслідків аварії на ЧАЕС ім. В.Т.Гуца"</t>
  </si>
  <si>
    <t>Київська міська організація фізкультурно-спортивного товариства "Динамо" України</t>
  </si>
  <si>
    <t>Київська міська організація фізкультурно-спортивне товариство "Спартак"</t>
  </si>
  <si>
    <t>Громадська організація "Київське міське фізкультурно-спортивне товариство "Україна"</t>
  </si>
  <si>
    <t>вилучено блок надання середньої освіти (республ училище)</t>
  </si>
  <si>
    <t>Здійснення правосуддя апеляційними господарськими судами</t>
  </si>
  <si>
    <t>0501100</t>
  </si>
  <si>
    <t>Повернення позик, наданих для фінансування проектів розвитку за рахунок коштів, залучених державою</t>
  </si>
  <si>
    <t xml:space="preserve"> Додаток № 5</t>
  </si>
  <si>
    <t>до Закону України</t>
  </si>
  <si>
    <t xml:space="preserve"> "Про Державний бюджет України на 2015 рік"</t>
  </si>
  <si>
    <t xml:space="preserve">Розподіл видатків Державного бюджету України на 2015 рік на централізовані заходи </t>
  </si>
  <si>
    <t>між адміністративно-територіальними одиницями</t>
  </si>
  <si>
    <t>(тис.грн.)</t>
  </si>
  <si>
    <t>Назва адміністративно-територіальної одиниці</t>
  </si>
  <si>
    <t xml:space="preserve">Код бюджетної </t>
  </si>
  <si>
    <t xml:space="preserve"> програми 2201170</t>
  </si>
  <si>
    <t xml:space="preserve"> програми 2301400</t>
  </si>
  <si>
    <t>з них:</t>
  </si>
  <si>
    <t>13100000000</t>
  </si>
  <si>
    <t>Обласний бюджет Львівської  області</t>
  </si>
  <si>
    <t>14100000000</t>
  </si>
  <si>
    <t>Обласний бюджет Миколаївської області</t>
  </si>
  <si>
    <t>15100000000</t>
  </si>
  <si>
    <t>Обласний бюджет Одеської області</t>
  </si>
  <si>
    <t>16100000000</t>
  </si>
  <si>
    <t>Обласний бюджет Полтавської області</t>
  </si>
  <si>
    <t>17100000000</t>
  </si>
  <si>
    <t xml:space="preserve">Додаток  №7  </t>
  </si>
  <si>
    <t>"Про Державний бюджет України на 2015 рік"</t>
  </si>
  <si>
    <t xml:space="preserve">  Додаткова дотація з державного бюджету на забезпечення утримання соціальної інфраструктури міста Славутича</t>
  </si>
  <si>
    <t>Субвенції з державного бюджету</t>
  </si>
  <si>
    <t>Субвенція загального фонду на:</t>
  </si>
  <si>
    <t>Субвенція спеціального фонду на:</t>
  </si>
  <si>
    <t>виконання заходів щодо  радіаційного та соціального захисту населення міста Жовті Води</t>
  </si>
  <si>
    <t xml:space="preserve">Державний заклад "Відділкова лікарня станції Козятин Південно-Західної залізниці", Вінницька область </t>
  </si>
  <si>
    <t>Державний заклад "Лінійна лікарня станції Вапнярка державного підприємства "Одеська залізниця", Вінницька область</t>
  </si>
  <si>
    <t>заклади, установи та організації фізичної культури і спорту:</t>
  </si>
  <si>
    <t>Волинський державний центр естетичного виховання учнів загальноосвітніх та професійно-технічних навчальних закладів</t>
  </si>
  <si>
    <t>Нововолинське вище професійне училище</t>
  </si>
  <si>
    <t>оплата послуг з підготовки робітничих кадрів:</t>
  </si>
  <si>
    <t>Волинський технікум Національного університету харчових технологій</t>
  </si>
  <si>
    <t>Любешівський технічний коледж Луцького національного технічного університету</t>
  </si>
  <si>
    <t>Державний заклад "Вузлова лікарня станції Ковель державного територіально-галузевого об'єднання "Львівська залізниця", Волинська область</t>
  </si>
  <si>
    <t>Національний центр аерокосмічної освіти молоді імені О.М.Макарова</t>
  </si>
  <si>
    <t>Державний професійно-технічний навчальний заклад "Дніпропетровський професійний залізничний ліцей"</t>
  </si>
  <si>
    <t>Державний навчальний заклад "Міжрегіональне вище професійне училище з поліграфії та інформаційних технологій"</t>
  </si>
  <si>
    <r>
      <t xml:space="preserve">Міжбюджетні трансферти 
</t>
    </r>
    <r>
      <rPr>
        <sz val="18"/>
        <rFont val="Times New Roman Cyr"/>
        <charset val="204"/>
      </rPr>
      <t>(інші  дотації та субвенції)  з Державного бюджету України місцевим бюджетам  на 2015 рік</t>
    </r>
  </si>
  <si>
    <t>Погребищенський районний суд Вінницької області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</si>
  <si>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</si>
  <si>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</si>
  <si>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</si>
  <si>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</si>
  <si>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</si>
  <si>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</si>
  <si>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</si>
  <si>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</si>
  <si>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</si>
  <si>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</si>
  <si>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</si>
  <si>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</si>
  <si>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</si>
  <si>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Керівництво та управління Національною гвардією України</t>
  </si>
  <si>
    <t>1003020</t>
  </si>
  <si>
    <t>Забезпечення виконання завдань та функцій Національної гвардії України</t>
  </si>
  <si>
    <t>1003070</t>
  </si>
  <si>
    <t>Підготовка кадрів для Національної гвардії України вищими навчальними закладами ІІІ і ІV рівнів акредитації</t>
  </si>
  <si>
    <t>1003080</t>
  </si>
  <si>
    <t>Стаціонарне лікування військовослужбовців Національної гвардії України у власних медичних закладах</t>
  </si>
  <si>
    <t>1003090</t>
  </si>
  <si>
    <t>Державний заклад "Спеціалізована медико-санітарна частина № 10 Міністерства охорони здоров'я України", м. Київ</t>
  </si>
  <si>
    <t>Перелік заходів з позашкільної роботи з дітьми</t>
  </si>
  <si>
    <t>Заходи з оздоровлення та відпочинку дітей працівників агропромислового комплексу, заходи з позашкільної роботи з дітьми</t>
  </si>
  <si>
    <t>Львівський апеляційний господарський суд</t>
  </si>
  <si>
    <t>Одеський апеляційний господарський суд</t>
  </si>
  <si>
    <t>Рівненський апеляційний господарський суд</t>
  </si>
  <si>
    <t>Харківський апеляційний господарський суд</t>
  </si>
  <si>
    <t>Вінницький апеляційний адміністративний суд</t>
  </si>
  <si>
    <t>Дніпропетровський апеляційний адміністративний суд</t>
  </si>
  <si>
    <t>Донецький апеляційний адміністративний суд</t>
  </si>
  <si>
    <t>Житомирський апеляційний адміністративний суд</t>
  </si>
  <si>
    <t>Барський районний суд Вінницької області</t>
  </si>
  <si>
    <t>Бершадський районний суд Вінницької області</t>
  </si>
  <si>
    <t>Вінницький міський суд Вінницької області</t>
  </si>
  <si>
    <t>Вінницький районний суд Вінницької області</t>
  </si>
  <si>
    <t>Здійснення виконавчої влади в Одеській області</t>
  </si>
  <si>
    <t>7860000</t>
  </si>
  <si>
    <t>Полтавська обласна державна адміністрація</t>
  </si>
  <si>
    <t>7861000</t>
  </si>
  <si>
    <t>Апарат Полтавської обласної державної адміністрації</t>
  </si>
  <si>
    <t>7861010</t>
  </si>
  <si>
    <t>Здійснення виконавчої влади у Полтавській області</t>
  </si>
  <si>
    <t>7870000</t>
  </si>
  <si>
    <t>Рівненська обласна державна адміністрація</t>
  </si>
  <si>
    <t>7871000</t>
  </si>
  <si>
    <t>Апарат Рівненської обласної державної адміністрації</t>
  </si>
  <si>
    <t>7871010</t>
  </si>
  <si>
    <t>Здійснення виконавчої влади у Рівненській області</t>
  </si>
  <si>
    <t>7880000</t>
  </si>
  <si>
    <t>Сумська обласна державна адміністрація</t>
  </si>
  <si>
    <t>7881000</t>
  </si>
  <si>
    <t>Апарат Сумської обласної державної адміністрації</t>
  </si>
  <si>
    <t>7881010</t>
  </si>
  <si>
    <t>Здійснення виконавчої влади у Сумській області</t>
  </si>
  <si>
    <t>7890000</t>
  </si>
  <si>
    <t>Тернопільська обласна державна адміністрація</t>
  </si>
  <si>
    <t>7891000</t>
  </si>
  <si>
    <t>Апарат Тернопільської обласної державної адміністрації</t>
  </si>
  <si>
    <t>7891010</t>
  </si>
  <si>
    <t>Здійснення виконавчої влади у Тернопільській області</t>
  </si>
  <si>
    <t>7900000</t>
  </si>
  <si>
    <t>Харківська обласна державна адміністрація</t>
  </si>
  <si>
    <t>7901000</t>
  </si>
  <si>
    <t>Апарат Харківської обласної державної адміністрації</t>
  </si>
  <si>
    <t>7901010</t>
  </si>
  <si>
    <t>Здійснення виконавчої влади у Харківській області</t>
  </si>
  <si>
    <t>7910000</t>
  </si>
  <si>
    <t>Херсонська обласна державна адміністрація</t>
  </si>
  <si>
    <t>7911000</t>
  </si>
  <si>
    <t>Апарат Херсонської обласної державної адміністрації</t>
  </si>
  <si>
    <t>7911010</t>
  </si>
  <si>
    <t>2305020</t>
  </si>
  <si>
    <t>Організаційне забезпечення підготовки та проведення в Україні фінальної частини чемпіонату Європи 2012 року з футболу та реалізації інфраструктурних проектів</t>
  </si>
  <si>
    <t>3108000</t>
  </si>
  <si>
    <t>3301000</t>
  </si>
  <si>
    <t>Апарат Державної фіскальної служби України</t>
  </si>
  <si>
    <t>3301010</t>
  </si>
  <si>
    <t>0112</t>
  </si>
  <si>
    <t>Керівництво та управління у сфері фіскальної політики</t>
  </si>
  <si>
    <t>3301020</t>
  </si>
  <si>
    <t>Прикладні дослідження і розробки у сфері доходів і зборів та фінансового права</t>
  </si>
  <si>
    <t>3301030</t>
  </si>
  <si>
    <t>Підвищення кваліфікації у сфері фіскальної політики</t>
  </si>
  <si>
    <t>3400000</t>
  </si>
  <si>
    <t>Міністерство молоді та спорту України</t>
  </si>
  <si>
    <t>3401000</t>
  </si>
  <si>
    <t>Апарат Міністерства молоді та спорту України</t>
  </si>
  <si>
    <t>3401010</t>
  </si>
  <si>
    <t>Керівництво та управління у сфері молоді та спорту</t>
  </si>
  <si>
    <t>3401040</t>
  </si>
  <si>
    <t>Фундаментальні та прикладні наукові дослідження у сфері молоді та спорту</t>
  </si>
  <si>
    <t>3401060</t>
  </si>
  <si>
    <t>Методичне забезпечення у сфері спорту</t>
  </si>
  <si>
    <t>3401070</t>
  </si>
  <si>
    <t>Здійснення заходів державної політики з питань молоді та державна підтримка молодіжних та дитячих громадських організацій</t>
  </si>
  <si>
    <t>3401110</t>
  </si>
  <si>
    <t>Розвиток спорту інвалідів та їх фізкультурно-спортивна реабілітація</t>
  </si>
  <si>
    <t>3401120</t>
  </si>
  <si>
    <t>Підготовка і участь національних збірних команд в Паралімпійських  і Дефлімпійських іграх</t>
  </si>
  <si>
    <t>3401220</t>
  </si>
  <si>
    <t>Розвиток фізичної культури, спорту вищих досягнень та резервного спорту</t>
  </si>
  <si>
    <t>3401280</t>
  </si>
  <si>
    <t>Фінансова підтримка громадських організацій фізкультурно-спортивного спрямування</t>
  </si>
  <si>
    <t>3401320</t>
  </si>
  <si>
    <t>Здійснення виконавчої влади у Херсонській області</t>
  </si>
  <si>
    <t>7920000</t>
  </si>
  <si>
    <t>Хмельницька обласна державна адміністрація</t>
  </si>
  <si>
    <t>7921000</t>
  </si>
  <si>
    <t>Апарат Хмельницької обласної державної адміністрації</t>
  </si>
  <si>
    <t>7921010</t>
  </si>
  <si>
    <t>Здійснення виконавчої влади у Хмельницькій області</t>
  </si>
  <si>
    <t>7930000</t>
  </si>
  <si>
    <t>Черкаська обласна державна адміністрація</t>
  </si>
  <si>
    <t>7931000</t>
  </si>
  <si>
    <t>Апарат Черкаської обласної державної адміністрації</t>
  </si>
  <si>
    <t>7931010</t>
  </si>
  <si>
    <t>Здійснення виконавчої влади у Черкаській області</t>
  </si>
  <si>
    <t>7940000</t>
  </si>
  <si>
    <t>Чернівецька обласна державна адміністрація</t>
  </si>
  <si>
    <t>Слов'янський міськрайонний суд Донецької області</t>
  </si>
  <si>
    <t>Сніжнянський міський суд Донецької області</t>
  </si>
  <si>
    <t>Державний навчальний заклад "Запорізький центр професійно-технічної освіти водного транспорту"</t>
  </si>
  <si>
    <t>Державний навчальний заклад "Запорізький професійний ліцей залізничного транспорту"</t>
  </si>
  <si>
    <t>Санаторне лікування хворих на туберкульоз та дітей і підлітків з соматичними захворюваннями</t>
  </si>
  <si>
    <t>2301200</t>
  </si>
  <si>
    <t>0722</t>
  </si>
  <si>
    <t>Спеціалізована консультативна амбулаторно-поліклінічна та стоматологічна допомога, що надається вищими навчальними закладами, науково-дослідними установами та загальнодержавними закладами охорони здоров'я</t>
  </si>
  <si>
    <t>2301280</t>
  </si>
  <si>
    <t>Виконання боргових зобов'язань за кредитами, залученими ДП "Укрмедпостач" під державні гарантії, для реалізації інвестиційного проекту, оплата податкових зобов’язань (з урахуванням штрафних санкцій), що виникли в рамках реалізації інвестиційного проекту</t>
  </si>
  <si>
    <t>Підвищення кваліфікації та перепідготовка у сфері екології та природних ресурсів, підготовка наукових та науково-педагогічних кадрів</t>
  </si>
  <si>
    <t>2401270</t>
  </si>
  <si>
    <t>Здійснення природоохоронних заходів</t>
  </si>
  <si>
    <t>2401510</t>
  </si>
  <si>
    <t>Внески України до бюджетів Рамкової конвенції ООН про зміну клімату, Кіотського протоколу та Міжнародного журналу транзакцій</t>
  </si>
  <si>
    <t>2401520</t>
  </si>
  <si>
    <t>7941010</t>
  </si>
  <si>
    <t>2501040</t>
  </si>
  <si>
    <t>1080</t>
  </si>
  <si>
    <t>Прикладні наукові та науково-технічні розробки, підготовка наукових кадрів у сфері соціальної політики, промислової безпеки та охорони праці</t>
  </si>
  <si>
    <t>2501060</t>
  </si>
  <si>
    <t>Кошти, отримані відповідно до статті 8 Закону України "Про впорядкування питань, пов'язаних із забезпеченням ядерної безпеки" (включаючи надходження заборгованості минулих років за цими коштами), та дохід від розміщення цих коштів у цінні папери відповідно до статті 9 цього ж Закону України</t>
  </si>
  <si>
    <t>№ п/п</t>
  </si>
  <si>
    <t>Внесок України до Енергетичного Співтовариства</t>
  </si>
  <si>
    <t>Забезпечення діяльності Національного центру обліку викидів парникових газів</t>
  </si>
  <si>
    <t>2401530</t>
  </si>
  <si>
    <t>Дошкільна освіта та заходи з позашкільної роботи з дітьми працівників,  осіб рядового та начальницького складу органів внутрішніх справ</t>
  </si>
  <si>
    <t>1001170</t>
  </si>
  <si>
    <t>0370</t>
  </si>
  <si>
    <t>Відшкодування шкоди, завданої громадянинові незаконними діями органів дізнання, досудового слідства, прокуратури і суду, відшкодування громадянинові вартості конфіскованого та безхазяйного майна стягнутого в дохід держави, відшкодування шкоди, завданої фізичній чи юридичній особі незаконними рішеннями, діями чи бездіяльністю органів державної влади, їх посадових і службових осіб</t>
  </si>
  <si>
    <t>Субвенція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t>
  </si>
  <si>
    <t>Верховний Суд України</t>
  </si>
  <si>
    <t>0601000</t>
  </si>
  <si>
    <t xml:space="preserve"> Апарат Верховного Суду України</t>
  </si>
  <si>
    <t>0601010</t>
  </si>
  <si>
    <t>Здійснення правосуддя Верховним Судом України</t>
  </si>
  <si>
    <t>0650000</t>
  </si>
  <si>
    <t>Вищий спеціалізований суд України з розгляду цивільних і кримінальних справ</t>
  </si>
  <si>
    <t>0651000</t>
  </si>
  <si>
    <t>Апарат Вищого спеціалізованого суду України з розгляду цивільних і кримінальних справ</t>
  </si>
  <si>
    <t>0651010</t>
  </si>
  <si>
    <t>Здійснення правосуддя Вищим спеціалізованим судом України з розгляду цивільних і кримінальних справ</t>
  </si>
  <si>
    <t>0700000</t>
  </si>
  <si>
    <t>Вищий господарський суд України</t>
  </si>
  <si>
    <t>0701000</t>
  </si>
  <si>
    <t>0701010</t>
  </si>
  <si>
    <t>Здійснення правосуддя Вищим господарським судом України</t>
  </si>
  <si>
    <t>0750000</t>
  </si>
  <si>
    <t>Вищий адміністративний суд України</t>
  </si>
  <si>
    <t>0751000</t>
  </si>
  <si>
    <t>Апарат Вищого адміністративного суду України</t>
  </si>
  <si>
    <t>0751010</t>
  </si>
  <si>
    <t>Здійснення правосуддя Вищим адміністративним судом України</t>
  </si>
  <si>
    <t>0800000</t>
  </si>
  <si>
    <t>Конституційний Суд України</t>
  </si>
  <si>
    <t>0801000</t>
  </si>
  <si>
    <t xml:space="preserve"> Конституційний Суд України</t>
  </si>
  <si>
    <t>0801010</t>
  </si>
  <si>
    <t>Забезпечення конституційної юрисдикції в Україні</t>
  </si>
  <si>
    <t>0900000</t>
  </si>
  <si>
    <t>Генеральна прокуратура України</t>
  </si>
  <si>
    <t>0901000</t>
  </si>
  <si>
    <t>0901010</t>
  </si>
  <si>
    <t>0360</t>
  </si>
  <si>
    <t>Здійснення прокурорсько-слідчої діяльності, підготовка та підвищення кваліфікації кадрів прокуратури</t>
  </si>
  <si>
    <t>1000000</t>
  </si>
  <si>
    <t>Міністерство внутрішніх справ України</t>
  </si>
  <si>
    <t>1001000</t>
  </si>
  <si>
    <t>Апарат Міністерства внутрішніх справ України</t>
  </si>
  <si>
    <t>1001010</t>
  </si>
  <si>
    <t>0310</t>
  </si>
  <si>
    <t>Керівництво та управління діяльністю органів внутрішніх справ</t>
  </si>
  <si>
    <t>1001050</t>
  </si>
  <si>
    <t>Забезпечення захисту прав і свобод громадян, суспільства і держави від протиправних посягань, охорона громадського порядку та протидія незаконній міграції</t>
  </si>
  <si>
    <t>1001070</t>
  </si>
  <si>
    <t>0380</t>
  </si>
  <si>
    <t>Участь органів внутрішніх справ у міжнародних миротворчих операціях</t>
  </si>
  <si>
    <t>1001080</t>
  </si>
  <si>
    <t>0942</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</si>
  <si>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</si>
  <si>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</si>
  <si>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</si>
  <si>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</si>
  <si>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</si>
  <si>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Кегичівський районний суд Харківської області</t>
  </si>
  <si>
    <t>Коломацький районний суд Харківської області</t>
  </si>
  <si>
    <t>Красноградський районний суд Харківської області</t>
  </si>
  <si>
    <t>Виконання зобов'язань України у сфері міжнародного науково-технічного співробітництва</t>
  </si>
  <si>
    <t>2201410</t>
  </si>
  <si>
    <t>Дослідження на антарктичній станції "Академік Вернадський"</t>
  </si>
  <si>
    <t>2201470</t>
  </si>
  <si>
    <t>Здійснення зовнішнього оцінювання та моніторинг якості освіти Українським центром оцінювання якості освіти та його регіональними підрозділами</t>
  </si>
  <si>
    <t>2201510</t>
  </si>
  <si>
    <t>Державна атестація наукових і науково-педагогічних кадрів вищої кваліфікації, ліцензування, атестація та акредитація навчальних закладів</t>
  </si>
  <si>
    <t>2203000</t>
  </si>
  <si>
    <t>Державна інспекція навчальних закладів України</t>
  </si>
  <si>
    <t>2203010</t>
  </si>
  <si>
    <t>Здійснення державного нагляду за діяльністю навчальних закладів</t>
  </si>
  <si>
    <t>2210000</t>
  </si>
  <si>
    <t>Міністерство освіти і науки України (загальнодержавні витрати)</t>
  </si>
  <si>
    <t>2211000</t>
  </si>
  <si>
    <t>2211180</t>
  </si>
  <si>
    <t>Субвенція на підготовку робітничих кадрів з державного бюджету місцевим бюджетам</t>
  </si>
  <si>
    <t>2211190</t>
  </si>
  <si>
    <t>Освітня субвенція з державного бюджету місцевим бюджетам</t>
  </si>
  <si>
    <t>2300000</t>
  </si>
  <si>
    <t>Міністерство охорони здоров'я України</t>
  </si>
  <si>
    <t>2301000</t>
  </si>
  <si>
    <t>Апарат Міністерства охорони здоров'я України</t>
  </si>
  <si>
    <t>2301010</t>
  </si>
  <si>
    <t>0763</t>
  </si>
  <si>
    <t>Керівництво та управління у сфері охорони здоров'я</t>
  </si>
  <si>
    <t>2301020</t>
  </si>
  <si>
    <t>2301070</t>
  </si>
  <si>
    <t xml:space="preserve">Підготовка і підвищення кваліфікації медичних та фармацевтичних, наукових та науково-педагогічних кадрів вищими навчальними закладами ІІІ і ІV рівнів акредитації </t>
  </si>
  <si>
    <t>2301080</t>
  </si>
  <si>
    <t>Підвищення кваліфікації медичних та фармацевтичних кадрів  та підготовка наукових і науково-педагогічних кадрів у сфері охорони здоров'я</t>
  </si>
  <si>
    <t>2301090</t>
  </si>
  <si>
    <t>Методичне забезпечення діяльності медичних (фармацевтичних) вищих навчальних закладів та закладів післядипломної освіти</t>
  </si>
  <si>
    <t>2301110</t>
  </si>
  <si>
    <t>0732</t>
  </si>
  <si>
    <t>Підготовка кадрів для органів внутрішніх справ вищими закладами освіти III і IV рівнів акредитації</t>
  </si>
  <si>
    <t>1001100</t>
  </si>
  <si>
    <t>0721</t>
  </si>
  <si>
    <t>Медичне забезпечення працівників, осіб рядового і начальницького складу органів внутрішніх справ</t>
  </si>
  <si>
    <t>1001130</t>
  </si>
  <si>
    <t>0910</t>
  </si>
  <si>
    <t>Кам'янсько-Дніпровський районний суд Запорізької області</t>
  </si>
  <si>
    <t>Куйбишевський районний суд Запорізької області</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</si>
  <si>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</si>
  <si>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</si>
  <si>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</si>
  <si>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</si>
  <si>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</si>
  <si>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</si>
  <si>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</si>
  <si>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</si>
  <si>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</si>
  <si>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Чернігівський районний суд Запорізької області</t>
  </si>
  <si>
    <t>Якимівський районний суд Запорізької області</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</si>
  <si>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</si>
  <si>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</si>
  <si>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</si>
  <si>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</si>
  <si>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</si>
  <si>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</si>
  <si>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Калуський міськрайонний суд Івано-Франківської області</t>
  </si>
  <si>
    <t>Івано-Франківський міський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</si>
  <si>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</si>
  <si>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</si>
  <si>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</si>
  <si>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</si>
  <si>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</si>
  <si>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</si>
  <si>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</si>
  <si>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t>
  </si>
  <si>
    <t>Яремчанський міський суд Івано-Франківської області</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</si>
  <si>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</si>
  <si>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</si>
  <si>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</si>
  <si>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Субвенція з державного бюджету місцевим бюджетам на відшкодування частини відсоткових ставок по залучених кредитах на оновлення парку автобусів та тролейбусів приймаючих міст по підготовці до проведення в Україні фінальної частини чемпіонату Європи 2012 року з футболу</t>
  </si>
  <si>
    <t xml:space="preserve">Додаток № 2
до Закону України
«Про Державний бюджет України на 2015 рік»
</t>
  </si>
  <si>
    <t>6121010</t>
  </si>
  <si>
    <t>0131</t>
  </si>
  <si>
    <t>Керівництво та  функціональне управління у сфері державної служби</t>
  </si>
  <si>
    <t>6121020</t>
  </si>
  <si>
    <t>6121040</t>
  </si>
  <si>
    <t>Забезпечення інституційного розвитку державної служби, проведення прикладних досліджень і розробок у сфері державної служби та її адаптації до стандартів Європейського Союзу</t>
  </si>
  <si>
    <t>6150000</t>
  </si>
  <si>
    <t>Національна комісія з цінних паперів та фондового ринку</t>
  </si>
  <si>
    <t>6151000</t>
  </si>
  <si>
    <t>Державний заклад "Спеціалізована медико-санітарна частина № 15 Міністерства охорони здоров'я України", м. Павлоград, Дніпропетровська обл.</t>
  </si>
  <si>
    <t>Юр’ївський районний суд Дніпропетровської області</t>
  </si>
  <si>
    <t>Авдіївський міський суд Донецької області</t>
  </si>
  <si>
    <t>Амвросіївський районний суд Донецької області</t>
  </si>
  <si>
    <t>Артемівський міськрайонний суд Донецької області</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</si>
  <si>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</si>
  <si>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</si>
  <si>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</si>
  <si>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Вугледарський міський суд Донецької області</t>
  </si>
  <si>
    <t>Дебальцевський міський суд Донецької області</t>
  </si>
  <si>
    <t>Дзержинський міський суд Донецької області</t>
  </si>
  <si>
    <t>Дмитровський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</si>
  <si>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</si>
  <si>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</si>
  <si>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</si>
  <si>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</si>
  <si>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</si>
  <si>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Кіровський міський суд Донецької області</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</si>
  <si>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</si>
  <si>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</si>
  <si>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</si>
  <si>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</si>
  <si>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Мар’їнський районний суд Донецької області</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</si>
  <si>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</si>
  <si>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</si>
  <si>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</si>
  <si>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Першотравневий районний суд Донецької області</t>
  </si>
  <si>
    <t>Івано-Франківська обласна організація фізкультурно-спортивного товариства "Динамо" України</t>
  </si>
  <si>
    <t>Івано-Франківська обласна організація фізкультурно-спортивного товариства "Спартак"</t>
  </si>
  <si>
    <t>Івано-Франківська обласна організація фізкультурно-спортивного товариства "Україна"</t>
  </si>
  <si>
    <t xml:space="preserve">Підприємство об'єднання громадян "Навчально-спортивна база "Україна" Всеукраїнського фізкультурно-спортивного товариства "Колос" Агропромислового комплексу України </t>
  </si>
  <si>
    <t>Державний вищий навчальний заклад "Білоцерківський механіко-енергетичний технікум"</t>
  </si>
  <si>
    <t>Київська обласна організація фізкультурно-спортивного товариства "Динамо" України</t>
  </si>
  <si>
    <t>Овруцький р-н</t>
  </si>
  <si>
    <t>06317000000</t>
  </si>
  <si>
    <t>Олевський р-н</t>
  </si>
  <si>
    <t>05311000000</t>
  </si>
  <si>
    <t>Олександрівський р-н (Донецька обл.)</t>
  </si>
  <si>
    <t>11315000000</t>
  </si>
  <si>
    <t>Олександрівський р-н (Кіровоградська обл.)</t>
  </si>
  <si>
    <t>11316000000</t>
  </si>
  <si>
    <t>Олександрійський р-н</t>
  </si>
  <si>
    <t>11317000000</t>
  </si>
  <si>
    <t>Онуфріївський р-н</t>
  </si>
  <si>
    <t>02315000000</t>
  </si>
  <si>
    <t>Оратівський р-н</t>
  </si>
  <si>
    <t>16317000000</t>
  </si>
  <si>
    <t>Оржицький р-н</t>
  </si>
  <si>
    <t>08313000000</t>
  </si>
  <si>
    <t>Оріхівський р-н</t>
  </si>
  <si>
    <t>17312000000</t>
  </si>
  <si>
    <t>Острозький р-н</t>
  </si>
  <si>
    <t>18311000000</t>
  </si>
  <si>
    <t>Охтирський р-н</t>
  </si>
  <si>
    <t>14317000000</t>
  </si>
  <si>
    <t>Очаківський р-н</t>
  </si>
  <si>
    <t>04311000000</t>
  </si>
  <si>
    <t>Павлоградський р-н</t>
  </si>
  <si>
    <t>05312000000</t>
  </si>
  <si>
    <t>Пеpшотравневий р-н</t>
  </si>
  <si>
    <t>14318000000</t>
  </si>
  <si>
    <t>Первомайський р-н (Миколаївська обл.)</t>
  </si>
  <si>
    <t>20322000000</t>
  </si>
  <si>
    <t>Первомайський р-н (Харківська обл.)</t>
  </si>
  <si>
    <t>12311000000</t>
  </si>
  <si>
    <t>Перевальський р-н</t>
  </si>
  <si>
    <t>13311000000</t>
  </si>
  <si>
    <t>Перемишлянський р-н</t>
  </si>
  <si>
    <t>07308000000</t>
  </si>
  <si>
    <t>Перечинський р-н</t>
  </si>
  <si>
    <t>10317000000</t>
  </si>
  <si>
    <t>Переяслав-Хмельницький р-н</t>
  </si>
  <si>
    <t>04312000000</t>
  </si>
  <si>
    <t>Петрикiвський р-н</t>
  </si>
  <si>
    <t>11318000000</t>
  </si>
  <si>
    <t>Петрівський  р-н</t>
  </si>
  <si>
    <t>04313000000</t>
  </si>
  <si>
    <t>Петропавлiвський р-н</t>
  </si>
  <si>
    <t>Печенізький р-н</t>
  </si>
  <si>
    <t>16318000000</t>
  </si>
  <si>
    <t>Пирятинський р-н</t>
  </si>
  <si>
    <t>19312000000</t>
  </si>
  <si>
    <t>Підволочиський р-н</t>
  </si>
  <si>
    <t>19313000000</t>
  </si>
  <si>
    <t>Підгаєцький р-н</t>
  </si>
  <si>
    <t>02316000000</t>
  </si>
  <si>
    <t>Піщанський р-н</t>
  </si>
  <si>
    <t>02317000000</t>
  </si>
  <si>
    <t>Погребищенський р-н</t>
  </si>
  <si>
    <t>04314000000</t>
  </si>
  <si>
    <t>Покровський р-н</t>
  </si>
  <si>
    <t>10318000000</t>
  </si>
  <si>
    <t>Забезпечення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t>
  </si>
  <si>
    <t>3601170</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</si>
  <si>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</si>
  <si>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</si>
  <si>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</si>
  <si>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Надходження від реалізації матеріальних цінностей державного резерву</t>
  </si>
  <si>
    <t>12201000000</t>
  </si>
  <si>
    <t>м. Луганськ</t>
  </si>
  <si>
    <t>03201000000</t>
  </si>
  <si>
    <t>м. Луцьк</t>
  </si>
  <si>
    <t>13201000000</t>
  </si>
  <si>
    <t>м. Львів</t>
  </si>
  <si>
    <t>20205000000</t>
  </si>
  <si>
    <t>м. Люботин</t>
  </si>
  <si>
    <t>06205000000</t>
  </si>
  <si>
    <t>м. Малин</t>
  </si>
  <si>
    <t>05219000000</t>
  </si>
  <si>
    <t>м. Макіївка</t>
  </si>
  <si>
    <t>04206000000</t>
  </si>
  <si>
    <t>м. Марганець</t>
  </si>
  <si>
    <t>Державний професійно-технічний навчальний заклад "Чернігівське вище професійне училище побутового обслуговування"</t>
  </si>
  <si>
    <t>Чернігівський професійний ліцей залізничного транспорту</t>
  </si>
  <si>
    <t>Сосницький професійний аграрний ліцей Чернігівської області</t>
  </si>
  <si>
    <t>Новгород-Сіверська державна гімназія ім.К.Д.Ушинського</t>
  </si>
  <si>
    <t>Державний заклад "Вузлова лікарня станції Чернігів Південно-Західної залізниці", м. Чернігів</t>
  </si>
  <si>
    <t>Повернення коштів, наданих публічному акціонерному товариству «Укргідроенерго» на поворотній основі для реалізації проектів соціально-економічного розвитку</t>
  </si>
  <si>
    <t>1101600</t>
  </si>
  <si>
    <t xml:space="preserve">Реконструкція гідроелектростанцій ПАТ "Укргідроенерго" </t>
  </si>
  <si>
    <t>1101620</t>
  </si>
  <si>
    <t>Сахновщинський районний суд Харківської області</t>
  </si>
  <si>
    <t>Харківський районний суд Харківської області</t>
  </si>
  <si>
    <t>Чугуївський міський суд Харківської області</t>
  </si>
  <si>
    <t>Шевченківський районний суд Харківської області</t>
  </si>
  <si>
    <t>Білозерський районний суд Херсонської області</t>
  </si>
  <si>
    <t>Бериславський районний суд Херсонської області</t>
  </si>
  <si>
    <t>Великолепетиський районний суд Херсонської області</t>
  </si>
  <si>
    <t>Державний заклад "Вузлова лікарня станції Мелітополь державного підприємства "Придніпровська залізниця", Запорізька область</t>
  </si>
  <si>
    <t>Державний заклад "Спеціалізована медико-санітарна частина № 1" МОЗ, м. Енергодар, Запорізька область</t>
  </si>
  <si>
    <t>Івано-Франківський державний центр естетичного виховання</t>
  </si>
  <si>
    <t>Брошнівський професійний лісопромисловий ліцей</t>
  </si>
  <si>
    <t xml:space="preserve">Івано-Франківський обласний навчально-курсовий комбінат </t>
  </si>
  <si>
    <t>Коломийський iндустрiальнo-педагогiчний технiкум</t>
  </si>
  <si>
    <t>Бурштинський торговельно-економічний коледж Київського національного торговельно-економічного університету</t>
  </si>
  <si>
    <t>Івано-Франківський технікум ресторанного сервісу і туризму Національного університету харчових технологій</t>
  </si>
  <si>
    <t>Підвищення кваліфікації керівних кадрів і спеціалістів у сфері освіти закладами післядипломної освіти III і IV рівнів акредитації</t>
  </si>
  <si>
    <t>6570000</t>
  </si>
  <si>
    <t>Національна академія мистецтв України</t>
  </si>
  <si>
    <t>6571000</t>
  </si>
  <si>
    <t>6571020</t>
  </si>
  <si>
    <t>Наукова і організаційна діяльність президії Національної академії мистецтв України</t>
  </si>
  <si>
    <t>6571030</t>
  </si>
  <si>
    <t>Фундаментальні дослідження та підготовка наукових кадрів у сфері мистецтвознавства</t>
  </si>
  <si>
    <t>6580000</t>
  </si>
  <si>
    <t>Національна академія правових наук України</t>
  </si>
  <si>
    <t>6581000</t>
  </si>
  <si>
    <t>6581020</t>
  </si>
  <si>
    <t>Наукова і організаційна діяльність президії Національної академії правових наук України</t>
  </si>
  <si>
    <t>надання пільг та житлових субсидій населенню на придбання твердого та рідкого пічного побутового палива і скрапленого газу</t>
  </si>
  <si>
    <t>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</si>
  <si>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придбання витратних матеріалів для закладів охорони здоров'я та лікарських засобів для інгаляційної анестезії </t>
  </si>
  <si>
    <t>придбання медикаментів та виробів медичного призначення для забезпечення швидкої медичної допомоги</t>
  </si>
  <si>
    <t>6621010</t>
  </si>
  <si>
    <t>Розвідувальна діяльність у сфері безпеки держави та спеціальний захист державних представництв за кордоном</t>
  </si>
  <si>
    <t>6621030</t>
  </si>
  <si>
    <t>Будівництво (придбання) житла для військовослужбовців Служби зовнішньої розвідки України</t>
  </si>
  <si>
    <t>6621040</t>
  </si>
  <si>
    <t>Підготовка та підвищення кваліфікації кадрів у сфері розвідувальної діяльності вищими навчальними закладами III і IV рівнів акредитації</t>
  </si>
  <si>
    <t>6640000</t>
  </si>
  <si>
    <t>Виконання боргових зобов'язань за кредитами, залученими під державні гарантії, що використовуються для реалізації завдань та здійснення заходів, передбачених Державною цільовою програмою підготовки та проведення в Україні фінальної частини чемпіонату Європи 2012 року з футболу</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</si>
  <si>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</si>
  <si>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</si>
  <si>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</si>
  <si>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Запорізький  районний суд Запорізької області</t>
  </si>
  <si>
    <t>Красилiвський  р-н</t>
  </si>
  <si>
    <t>05308000000</t>
  </si>
  <si>
    <t>Кошти, отримані від продажу частин встановленої кількості викидів парникових газів, передбаченого статтею 17 Кіотського протоколу до Рамкової конвенції Організації Об'єднаних Націй про зміну клімату</t>
  </si>
  <si>
    <t>24063100</t>
  </si>
  <si>
    <t>24110000</t>
  </si>
  <si>
    <t>Доходи від операцій з кредитування та надання гарантій</t>
  </si>
  <si>
    <t>24110100</t>
  </si>
  <si>
    <t>Плата за надання державних гарантій та кредитів (позик), залучених державою</t>
  </si>
  <si>
    <t>24110200</t>
  </si>
  <si>
    <t>Плата за користування кредитами (позиками), залученими державою</t>
  </si>
  <si>
    <t>24110400</t>
  </si>
  <si>
    <t>Ширяївський районний суд Одеської області</t>
  </si>
  <si>
    <t>Южний міський суд Одеської області</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</si>
  <si>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</si>
  <si>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</si>
  <si>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</si>
  <si>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</si>
  <si>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</si>
  <si>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</si>
  <si>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</si>
  <si>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</si>
  <si>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</si>
  <si>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</si>
  <si>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</si>
  <si>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</si>
  <si>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</si>
  <si>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</si>
  <si>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</si>
  <si>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</si>
  <si>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</si>
  <si>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Оржицький районний суд Полтавської області</t>
  </si>
  <si>
    <t>Здійснення концертно-мистецьких, культурологічних заходів у сфері кінематографії, фінансова підтримка Національної спілки кінематографістів України</t>
  </si>
  <si>
    <t>1806060</t>
  </si>
  <si>
    <t>Гранти Президента України молодим діячам мистецтва для створення і реалізації творчих проектів в сфері кінематографії та премії за видатні досягнення у галузі кінематографії</t>
  </si>
  <si>
    <t>2100000</t>
  </si>
  <si>
    <t>Міністерство оборони України</t>
  </si>
  <si>
    <t>2101000</t>
  </si>
  <si>
    <t>Апарат Міністерства оборони України</t>
  </si>
  <si>
    <t>2101010</t>
  </si>
  <si>
    <t>0210</t>
  </si>
  <si>
    <t>Керівництво та військове управління Збройними Силами України</t>
  </si>
  <si>
    <t>2101020</t>
  </si>
  <si>
    <t>Забезпечення діяльності Збройних Сил України та підготовка військ</t>
  </si>
  <si>
    <t>2101080</t>
  </si>
  <si>
    <t>0260</t>
  </si>
  <si>
    <t>Медичне лікування, реабілітація та санаторне забезпечення особового складу Збройних Сил України, ветеранів військової служби та членів їх сімей, ветеранів війни</t>
  </si>
  <si>
    <t>2101100</t>
  </si>
  <si>
    <t>0240</t>
  </si>
  <si>
    <t>Підготовка військових фахівців у вищих навчальних закладах I-ІV рівнів акредитації, підвищення кваліфікації та перепідготовка військових фахівців і державних службовців, початкова військова підготовка молоді</t>
  </si>
  <si>
    <t>2101150</t>
  </si>
  <si>
    <t>Розвиток озброєння та військової техніки Збройних Сил України</t>
  </si>
  <si>
    <t>6581040</t>
  </si>
  <si>
    <t>6590000</t>
  </si>
  <si>
    <t>Національна академія аграрних наук України</t>
  </si>
  <si>
    <t>6591000</t>
  </si>
  <si>
    <t>6591020</t>
  </si>
  <si>
    <t>Наукова і організаційна діяльність президії Національної академії аграрних наук України</t>
  </si>
  <si>
    <t>6591060</t>
  </si>
  <si>
    <t>6591080</t>
  </si>
  <si>
    <t>Здійснення заходів щодо підтримки науково-дослідних господарств</t>
  </si>
  <si>
    <t>6591100</t>
  </si>
  <si>
    <t>Збереження природно-заповідного фонду в біосферному заповіднику "Асканія-Нова"</t>
  </si>
  <si>
    <t>6600000</t>
  </si>
  <si>
    <t>Управління державної охорони України</t>
  </si>
  <si>
    <t>6601000</t>
  </si>
  <si>
    <t>6601020</t>
  </si>
  <si>
    <t>Державна охорона органів державної влади та посадових осіб</t>
  </si>
  <si>
    <t>6601030</t>
  </si>
  <si>
    <t>Будівництво (придбання) житла для військовослужбовців Управління державної охорони України</t>
  </si>
  <si>
    <t>6610000</t>
  </si>
  <si>
    <t>Фонд державного майна України</t>
  </si>
  <si>
    <t>6611000</t>
  </si>
  <si>
    <t>Апарат Фонду державного майна України</t>
  </si>
  <si>
    <t>6611010</t>
  </si>
  <si>
    <t>Керівництво та управління у сфері державного майна</t>
  </si>
  <si>
    <t>6620000</t>
  </si>
  <si>
    <t>Служба зовнішньої розвідки України</t>
  </si>
  <si>
    <t>6621000</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</si>
  <si>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</si>
  <si>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</si>
  <si>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</si>
  <si>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Санаторно-курортне лікування ветеранів війни, осіб, на яких поширюється чинність законів України "Про статус ветеранів війни, гарантії їх соціального захисту", "Про жертви нацистських переслідувань" та інвалідів</t>
  </si>
  <si>
    <t>2501480</t>
  </si>
  <si>
    <t>Надання щомісячної адресної допомоги особам, які переміщуються з тимчасово окупованої території України та районів проведення антитерористичної операції, для покриття витрат на проживання, в тому числі на оплату житлово-комунальних послуг</t>
  </si>
  <si>
    <t>2501570</t>
  </si>
  <si>
    <t>Виплата матеріальної допомоги військовослужбовцям, звільненими з  військової строкової служби</t>
  </si>
  <si>
    <t>2501590</t>
  </si>
  <si>
    <t>Компенсація роботодавцю частини фактичних витрат, пов’язаних зі сплатою єдиного внеску на загальнообов’язкове державне соціальне страхування</t>
  </si>
  <si>
    <t>2501630</t>
  </si>
  <si>
    <t>Модернізація системи соціальної підтримки населення України</t>
  </si>
  <si>
    <t>2503000</t>
  </si>
  <si>
    <t>Державна інспекція України з питань праці</t>
  </si>
  <si>
    <t>2503010</t>
  </si>
  <si>
    <t>Керівництво та управління у сфері нагляду за додержанням законодавства про працю</t>
  </si>
  <si>
    <t>2505000</t>
  </si>
  <si>
    <t>Державна служба України у справах ветеранів війни та учасників антитерористичної операції</t>
  </si>
  <si>
    <t>2505010</t>
  </si>
  <si>
    <t>1010</t>
  </si>
  <si>
    <t>Надходження від реалізації розброньованих матеріальних цінностей мобілізаційного резерву</t>
  </si>
  <si>
    <t>33000000</t>
  </si>
  <si>
    <t>Кошти від продажу землі і нематеріальних активів</t>
  </si>
  <si>
    <t>33010000</t>
  </si>
  <si>
    <t>Кошти від продажу землі</t>
  </si>
  <si>
    <t>33030000</t>
  </si>
  <si>
    <t>Кошти від відчуження земельних ділянок, на яких розташовані об'єкти нерухомого військового майна, що підлягають реалізації, та земельних ділянок, які вивільняються у процесі реформування Збройних Сил України і Державної спеціальної служби транспорту</t>
  </si>
  <si>
    <t>42000000</t>
  </si>
  <si>
    <t>Від урядів зарубіжних країн та міжнародних організацій</t>
  </si>
  <si>
    <t>42010000</t>
  </si>
  <si>
    <t>Кошти, отримані від секретаріату ООН, НАТО, ЄС, ОБСЄ або іншої міжнародної організації за участь України в міжнародних операціях з підтримання миру і безпеки</t>
  </si>
  <si>
    <t>42030000</t>
  </si>
  <si>
    <t>Надходження в рамках програм допомоги Європейського Союзу</t>
  </si>
  <si>
    <t>50000000</t>
  </si>
  <si>
    <t>Цільові фонди</t>
  </si>
  <si>
    <t>50070000</t>
  </si>
  <si>
    <t>Надходження до Фонду соціального захисту інвалідів</t>
  </si>
  <si>
    <t>50080000</t>
  </si>
  <si>
    <t>Надходження до цільового фонду для забезпечення оборони і безпеки держави</t>
  </si>
  <si>
    <t>50080100</t>
  </si>
  <si>
    <t>Конфісковані кошти та кошти від реалізації конфіскованого майна, які були привласнені корупційними методами</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</si>
  <si>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паї) господарських товариств, у статутних капіталах яких є державна або комунальна власність</t>
  </si>
  <si>
    <t>Верхньорогачицький районний суд Херсонської області</t>
  </si>
  <si>
    <t>Великоолександрівський районний суд Херсонської області</t>
  </si>
  <si>
    <t>Горностаївський районний суд Херсонської області</t>
  </si>
  <si>
    <t>Іванівський районний суд Херсонської області</t>
  </si>
  <si>
    <t>Цюрупинський районний суд Херсонської області</t>
  </si>
  <si>
    <t>Скадовський районний суд Херсонської області</t>
  </si>
  <si>
    <t>Каховський міськрайонний суд Херсонської області</t>
  </si>
  <si>
    <t>Новокаховський міський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</si>
  <si>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</si>
  <si>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</si>
  <si>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</si>
  <si>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Каланчацький районний суд Херсонської області</t>
  </si>
  <si>
    <t>Новобузький районний суд Миколаївської області</t>
  </si>
  <si>
    <t>Новоодеський районний суд Миколаївської області</t>
  </si>
  <si>
    <t xml:space="preserve">Проект «Реконструкція, капітальний ремонт та технічне переоснащення магістрального газопроводу Уренгой-Помари-Ужгород» </t>
  </si>
  <si>
    <t xml:space="preserve">Реконструкція, капітальний ремонт та технічне переоснащення магістрального газопроводу Уренгой-Помари-Ужгород </t>
  </si>
  <si>
    <t>Кредитор - Європейський інвестиційний банк:</t>
  </si>
  <si>
    <t>Проект "Розвиток системи водопостачання та водовідведення в м. Миколаєві"</t>
  </si>
  <si>
    <t xml:space="preserve">Україна - Проект "Реабілітація гідроелектростанцій" </t>
  </si>
  <si>
    <t xml:space="preserve">Проект будівництва високовольтної повітряної лінії 750 кВ Рівненська АЕС - Київська </t>
  </si>
  <si>
    <t>Європейські дороги України ІІ (Проект покращення транспортно-експлуатаційного стану автомобільних доріг на підходах до м. Києва)</t>
  </si>
  <si>
    <t>19304000000</t>
  </si>
  <si>
    <t>Гусятинський р-н</t>
  </si>
  <si>
    <t>20309000000</t>
  </si>
  <si>
    <t>Дворічанський р-н</t>
  </si>
  <si>
    <t>17304000000</t>
  </si>
  <si>
    <t>Демидiвський р-н</t>
  </si>
  <si>
    <t>22305000000</t>
  </si>
  <si>
    <t>Деражнянський  р-н</t>
  </si>
  <si>
    <t>20310000000</t>
  </si>
  <si>
    <t>Дергачівський р-н</t>
  </si>
  <si>
    <t>16305000000</t>
  </si>
  <si>
    <t>Диканський р-н</t>
  </si>
  <si>
    <t>04304000000</t>
  </si>
  <si>
    <t>Днiпропетровський р-н</t>
  </si>
  <si>
    <t>05306000000</t>
  </si>
  <si>
    <t>Добpопільський р-н</t>
  </si>
  <si>
    <t>11305000000</t>
  </si>
  <si>
    <t>Добровеличківський р-н</t>
  </si>
  <si>
    <t>09305000000</t>
  </si>
  <si>
    <t>Долинський р-н (Івано-Франківська обл.)</t>
  </si>
  <si>
    <t>11306000000</t>
  </si>
  <si>
    <t xml:space="preserve">Володарсько-Волинський районний суд Житомирської області </t>
  </si>
  <si>
    <t>Ємільчинський районний суд Житомирської області</t>
  </si>
  <si>
    <t>Житомирський районний суд Житомирської області</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</si>
  <si>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</si>
  <si>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</si>
  <si>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</si>
  <si>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</si>
  <si>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Чуднівський районний суд Житомирської області</t>
  </si>
  <si>
    <t>Великоберезнянський  районний суд Закарпатської області</t>
  </si>
  <si>
    <t>Берегівський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</si>
  <si>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</si>
  <si>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</si>
  <si>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</si>
  <si>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</si>
  <si>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</si>
  <si>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</si>
  <si>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</si>
  <si>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</si>
  <si>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</si>
  <si>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</si>
  <si>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Міжгірський районний суд Закарпатської області</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</si>
  <si>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</si>
  <si>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</si>
  <si>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</si>
  <si>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</si>
  <si>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 xml:space="preserve">Реструктуризація вугільної та торфодобувної промисловості </t>
  </si>
  <si>
    <t>Поповнення обігових коштів або збільшення статутних фондів вугледобувних підприємств для погашення простроченої заборгованості із заробітної плати працівникам, що утворилася на 1 січня 2015 року</t>
  </si>
  <si>
    <t>Державна підтримка будівництва шахти №10 "Нововолинська"</t>
  </si>
  <si>
    <t>Заходи із соціальної, трудової та професійної реабілітації інвалідів</t>
  </si>
  <si>
    <t>у тому числі на фінансування створення об’єктів Західного реабілітаційно-спортивного центру</t>
  </si>
  <si>
    <t>2507040</t>
  </si>
  <si>
    <t>Забезпечення діяльності Фонду соціального захисту інвалідів</t>
  </si>
  <si>
    <t>2507100</t>
  </si>
  <si>
    <t>Реабілітація дітей-інвалідів</t>
  </si>
  <si>
    <t>2508000</t>
  </si>
  <si>
    <t>Державна служба гірничого нагляду та промислової безпеки України</t>
  </si>
  <si>
    <t>2508010</t>
  </si>
  <si>
    <t>Керівництво та управління у сфері гірничого нагляду та промислової безпеки</t>
  </si>
  <si>
    <t>2510000</t>
  </si>
  <si>
    <t>Міністерство соціальної політики України (загальнодержавні витрати)</t>
  </si>
  <si>
    <t>2511000</t>
  </si>
  <si>
    <t>2511110</t>
  </si>
  <si>
    <t>2750000</t>
  </si>
  <si>
    <t>Міністерство регіонального розвитку, будівництва та житлово-комунального господарства України</t>
  </si>
  <si>
    <t>2751000</t>
  </si>
  <si>
    <t>Апарат Міністерства регіонального розвитку, будівництва та житлово-комунального господарства України</t>
  </si>
  <si>
    <t>2751010</t>
  </si>
  <si>
    <t>0443</t>
  </si>
  <si>
    <t>Керівництво та управління у сфері регіонального розвитку, будівництва та житлово-комунального господарства</t>
  </si>
  <si>
    <t>2751030</t>
  </si>
  <si>
    <t>0484</t>
  </si>
  <si>
    <t>2751070</t>
  </si>
  <si>
    <t>Повернення коштів, наданих на формування Аграрним фондом державного інтервенційного фонду, а також для закупівлі матеріально-технічних ресурсів для потреб сільськогосподарських товаровиробників</t>
  </si>
  <si>
    <t>2801380</t>
  </si>
  <si>
    <t>Повернення бюджетних позичок, наданих на закупівлю сільськогосподарської продукції за державним замовленням (контрактом) 1994-1997 років</t>
  </si>
  <si>
    <t>2801390</t>
  </si>
  <si>
    <t xml:space="preserve">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 </t>
  </si>
  <si>
    <t>31020000</t>
  </si>
  <si>
    <t>1101100</t>
  </si>
  <si>
    <t>Гірничорятувальні заходи на вугледобувних підприємствах</t>
  </si>
  <si>
    <t>1101140</t>
  </si>
  <si>
    <t>Фізичний захист ядерних установок та ядерних матеріалів</t>
  </si>
  <si>
    <t>1101440</t>
  </si>
  <si>
    <t>0433</t>
  </si>
  <si>
    <t>1101470</t>
  </si>
  <si>
    <t>Виконання боргових зобов'язань за кредитами, залученими під державні гарантії, з метою реалізації проектів соціально-економічного розвитку</t>
  </si>
  <si>
    <t>1101630</t>
  </si>
  <si>
    <t xml:space="preserve">Впровадження Програми реформування та розвитку енергетичного сектора </t>
  </si>
  <si>
    <t>1110000</t>
  </si>
  <si>
    <t>Керівництво та управління у сфері відновлення та збереження національної пам’яті</t>
  </si>
  <si>
    <t>Заходи з реалізації державної політики у сфері відновлення та збереження національної пам’яті</t>
  </si>
  <si>
    <t>м. Днiпродзержинськ</t>
  </si>
  <si>
    <t>04201000000</t>
  </si>
  <si>
    <t>м. Днiпропетровськ</t>
  </si>
  <si>
    <t>05209000000</t>
  </si>
  <si>
    <t>м. Добропілля</t>
  </si>
  <si>
    <t>05210000000</t>
  </si>
  <si>
    <t>м. Докучаєвськ</t>
  </si>
  <si>
    <t>05201000000</t>
  </si>
  <si>
    <t>м. Донецьк</t>
  </si>
  <si>
    <t>13203000000</t>
  </si>
  <si>
    <t>м. Дрогобич</t>
  </si>
  <si>
    <t>05211000000</t>
  </si>
  <si>
    <t>м. Дружківка</t>
  </si>
  <si>
    <t>17202000000</t>
  </si>
  <si>
    <t>м. Дубно</t>
  </si>
  <si>
    <t>08203000000</t>
  </si>
  <si>
    <t>м. Енергодар</t>
  </si>
  <si>
    <t>05212000000</t>
  </si>
  <si>
    <t>м. Єнакієве</t>
  </si>
  <si>
    <t>05213000000</t>
  </si>
  <si>
    <t>м. Жданівка</t>
  </si>
  <si>
    <t>06201000000</t>
  </si>
  <si>
    <t>м. Житомир</t>
  </si>
  <si>
    <t>02202000000</t>
  </si>
  <si>
    <t>м. Жмеринка</t>
  </si>
  <si>
    <t>04204000000</t>
  </si>
  <si>
    <t>м. Жовтi Води</t>
  </si>
  <si>
    <t>08201000000</t>
  </si>
  <si>
    <t>м. Запоріжжя</t>
  </si>
  <si>
    <t>11202000000</t>
  </si>
  <si>
    <t>м. Знам'янка</t>
  </si>
  <si>
    <t>23203000000</t>
  </si>
  <si>
    <t>м. Золотоноша</t>
  </si>
  <si>
    <t>09201000000</t>
  </si>
  <si>
    <t>м. Івано-Франківськ</t>
  </si>
  <si>
    <t>15203000000</t>
  </si>
  <si>
    <t>м. Ізмаїл</t>
  </si>
  <si>
    <t>20202000000</t>
  </si>
  <si>
    <t>м. Ізюм</t>
  </si>
  <si>
    <t>15204000000</t>
  </si>
  <si>
    <t>м. Іллічівськ</t>
  </si>
  <si>
    <t>10206000000</t>
  </si>
  <si>
    <t>м. Iрпiнь</t>
  </si>
  <si>
    <t>09203000000</t>
  </si>
  <si>
    <t>м. Калуш</t>
  </si>
  <si>
    <t>22202000000</t>
  </si>
  <si>
    <t>23204000000</t>
  </si>
  <si>
    <t>м. Канiв</t>
  </si>
  <si>
    <t>21202000000</t>
  </si>
  <si>
    <t>м. Каховка</t>
  </si>
  <si>
    <t>11201000000</t>
  </si>
  <si>
    <t>м. Кіровоград</t>
  </si>
  <si>
    <t>12205000000</t>
  </si>
  <si>
    <t>м. Кіровськ</t>
  </si>
  <si>
    <t>05214000000</t>
  </si>
  <si>
    <t>м. Кіровське</t>
  </si>
  <si>
    <t>03203000000</t>
  </si>
  <si>
    <t>м. Ковель</t>
  </si>
  <si>
    <t>O3</t>
  </si>
  <si>
    <t>02203000000</t>
  </si>
  <si>
    <t>м. Козятин</t>
  </si>
  <si>
    <t>09204000000</t>
  </si>
  <si>
    <t>м. Коломия</t>
  </si>
  <si>
    <t>16202000000</t>
  </si>
  <si>
    <t>м. Комсомольськ</t>
  </si>
  <si>
    <t>18203000000</t>
  </si>
  <si>
    <t>м. Конотоп</t>
  </si>
  <si>
    <t>06203000000</t>
  </si>
  <si>
    <t>м. Коростень</t>
  </si>
  <si>
    <t>05215000000</t>
  </si>
  <si>
    <t>м. Костянтинівка</t>
  </si>
  <si>
    <t>15205000000</t>
  </si>
  <si>
    <t>м. Котовськ</t>
  </si>
  <si>
    <t>05216000000</t>
  </si>
  <si>
    <t>м. Краматорськ</t>
  </si>
  <si>
    <t>05217000000</t>
  </si>
  <si>
    <t>м. Красний Лиман</t>
  </si>
  <si>
    <t>12206000000</t>
  </si>
  <si>
    <t>м. Красний Луч</t>
  </si>
  <si>
    <t>05218000000</t>
  </si>
  <si>
    <t>м. Красноармійськ</t>
  </si>
  <si>
    <t>Функціонування Державної науково-технічної бібліотеки</t>
  </si>
  <si>
    <t>2751210</t>
  </si>
  <si>
    <t>Проведення земельної реформи</t>
  </si>
  <si>
    <t>2751240</t>
  </si>
  <si>
    <t>0620</t>
  </si>
  <si>
    <t xml:space="preserve">Надходження коштів від Державного фонду дорогоцінних металів і дорогоцінного каміння </t>
  </si>
  <si>
    <t>32000000</t>
  </si>
  <si>
    <t>Надходження від реалізації державних запасів товарів</t>
  </si>
  <si>
    <t>32010000</t>
  </si>
  <si>
    <t>Здійснення виконавчої влади у Дніпропетровській області</t>
  </si>
  <si>
    <t>7750000</t>
  </si>
  <si>
    <t>Донецька обласна державна адміністрація</t>
  </si>
  <si>
    <t>7751000</t>
  </si>
  <si>
    <t>Апарат Донецької обласної державної адміністрації</t>
  </si>
  <si>
    <t>7751010</t>
  </si>
  <si>
    <t>Державна авіаційна служба України</t>
  </si>
  <si>
    <t>3108010</t>
  </si>
  <si>
    <t>Керівництво та управління у сфері авіаційного транспорту</t>
  </si>
  <si>
    <t>3110000</t>
  </si>
  <si>
    <t>Державне агентство автомобільних доріг України</t>
  </si>
  <si>
    <t>3111000</t>
  </si>
  <si>
    <t>Апарат Державного агентства автомобільних доріг України</t>
  </si>
  <si>
    <t>3111010</t>
  </si>
  <si>
    <t>0456</t>
  </si>
  <si>
    <t>Керівництво та управління у сфері будівництва, ремонту та утримання автомобільних доріг</t>
  </si>
  <si>
    <t>Закарпатська обласна державна адміністрація</t>
  </si>
  <si>
    <t>7771000</t>
  </si>
  <si>
    <t>Апарат Закарпатської обласної державної адміністрації</t>
  </si>
  <si>
    <t>7771010</t>
  </si>
  <si>
    <t>Здійснення виконавчої влади у Закарпатській області</t>
  </si>
  <si>
    <t>7780000</t>
  </si>
  <si>
    <t>Запорізька обласна державна адміністрація</t>
  </si>
  <si>
    <t>7781000</t>
  </si>
  <si>
    <t>Апарат Запорізької обласної державної адміністрації</t>
  </si>
  <si>
    <t>7781010</t>
  </si>
  <si>
    <t>Здійснення виконавчої влади у Запорізькій області</t>
  </si>
  <si>
    <t>7790000</t>
  </si>
  <si>
    <t>Івано-Франківська обласна державна адміністрація</t>
  </si>
  <si>
    <t>7791000</t>
  </si>
  <si>
    <t>Апарат Івано-Франківської обласної державної адміністрації</t>
  </si>
  <si>
    <t>7791010</t>
  </si>
  <si>
    <t>Здійснення виконавчої влади в Івано-Франківській області</t>
  </si>
  <si>
    <t>7800000</t>
  </si>
  <si>
    <t>Київська обласна державна адміністрація</t>
  </si>
  <si>
    <t>7801000</t>
  </si>
  <si>
    <t>Апарат Київської обласної державної адміністрації</t>
  </si>
  <si>
    <t>7801010</t>
  </si>
  <si>
    <t>Здійснення виконавчої влади у Київській області</t>
  </si>
  <si>
    <t>7810000</t>
  </si>
  <si>
    <t>Кіровоградська обласна державна адміністрація</t>
  </si>
  <si>
    <t>7811000</t>
  </si>
  <si>
    <t>Апарат Кіровоградської обласної державної адміністрації</t>
  </si>
  <si>
    <t>7811010</t>
  </si>
  <si>
    <t>Здійснення виконавчої влади у Кіровоградській області</t>
  </si>
  <si>
    <t>7820000</t>
  </si>
  <si>
    <t>Луганська обласна державна адміністрація</t>
  </si>
  <si>
    <t>7821000</t>
  </si>
  <si>
    <t>Апарат Луганської обласної державної адміністрації</t>
  </si>
  <si>
    <t>7821010</t>
  </si>
  <si>
    <t>Здійснення виконавчої влади у Луганській області</t>
  </si>
  <si>
    <t>7830000</t>
  </si>
  <si>
    <t>Львівська обласна державна адміністрація</t>
  </si>
  <si>
    <t>7831000</t>
  </si>
  <si>
    <t>Апарат Львівської обласної державної адміністрації</t>
  </si>
  <si>
    <t>7831010</t>
  </si>
  <si>
    <t>Здійснення виконавчої влади у Львівській області</t>
  </si>
  <si>
    <t>7840000</t>
  </si>
  <si>
    <t>Миколаївська обласна державна адміністрація</t>
  </si>
  <si>
    <t>7841000</t>
  </si>
  <si>
    <t>Апарат Миколаївської обласної державної адміністрації</t>
  </si>
  <si>
    <t>7841010</t>
  </si>
  <si>
    <t>Здійснення виконавчої влади у Миколаївській області</t>
  </si>
  <si>
    <t>7850000</t>
  </si>
  <si>
    <t>Одеська обласна державна адміністрація</t>
  </si>
  <si>
    <t>7851000</t>
  </si>
  <si>
    <t>Апарат Одеської обласної державної адміністрації</t>
  </si>
  <si>
    <t>Розвідувальна діяльність у сфері захисту державного кордону</t>
  </si>
  <si>
    <t>1002120</t>
  </si>
  <si>
    <t>Заходи з інженерно-технічного облаштування кордону</t>
  </si>
  <si>
    <t>1002800</t>
  </si>
  <si>
    <t>Державний заклад "Центральна державна науково-технічна бібліотека гірничо-металургійного комплексу України"</t>
  </si>
  <si>
    <t>Державний заклад «Металургійний державний музей України»</t>
  </si>
  <si>
    <t>Державний заклад "Відділкова лікарня станції Нижньодніпровськ - Вузол державного підприємства "Придніпровська залізниця", Дніпропетровська область</t>
  </si>
  <si>
    <t>Державний заклад "Відділкова лікарня станції Кривий Ріг - Головний державного підприємства "Придніпровська залізниця", Дніпропетровська область</t>
  </si>
  <si>
    <t>Державний заклад "Вузлова лікарня станції Верхівцеве державного підприємства "Придніпровська залізниця", Дніпропетровська область</t>
  </si>
  <si>
    <t>м. Первомайськ (Миколаївська обл.)</t>
  </si>
  <si>
    <t>20206000000</t>
  </si>
  <si>
    <t>м. Первомайський</t>
  </si>
  <si>
    <t>10207000000</t>
  </si>
  <si>
    <t>м. Переяслав-Хмельницький</t>
  </si>
  <si>
    <t>04211000000</t>
  </si>
  <si>
    <t>м. Першотравенськ</t>
  </si>
  <si>
    <t>16201000000</t>
  </si>
  <si>
    <t>м. Полтава</t>
  </si>
  <si>
    <t>25203000000</t>
  </si>
  <si>
    <t>м. Прилуки</t>
  </si>
  <si>
    <t>17201000000</t>
  </si>
  <si>
    <t>м. Рiвне</t>
  </si>
  <si>
    <t>10208000000</t>
  </si>
  <si>
    <t>м. Ржищев</t>
  </si>
  <si>
    <t>12210000000</t>
  </si>
  <si>
    <t>м. Ровеньки</t>
  </si>
  <si>
    <t>18206000000</t>
  </si>
  <si>
    <t>м. Ромни</t>
  </si>
  <si>
    <t>12211000000</t>
  </si>
  <si>
    <t>м. Рубіжне</t>
  </si>
  <si>
    <t>м. Самбір</t>
  </si>
  <si>
    <t>12212000000</t>
  </si>
  <si>
    <t>м. Свердловськ</t>
  </si>
  <si>
    <t>11204000000</t>
  </si>
  <si>
    <t>м. Світловодськ</t>
  </si>
  <si>
    <t>05222000000</t>
  </si>
  <si>
    <t>м. Селидове</t>
  </si>
  <si>
    <t>12213000000</t>
  </si>
  <si>
    <t>м. Сєверодонецьк</t>
  </si>
  <si>
    <t>04212000000</t>
  </si>
  <si>
    <t>м. Синельникове</t>
  </si>
  <si>
    <t>22204000000</t>
  </si>
  <si>
    <t>м. Славута</t>
  </si>
  <si>
    <t>10209000000</t>
  </si>
  <si>
    <t>м. Славутич</t>
  </si>
  <si>
    <t>05223000000</t>
  </si>
  <si>
    <t>м. Слов'янськ</t>
  </si>
  <si>
    <t>Компенсація різниці в тарифах на виробництво теплової енергії для населення на теплогенеруючих установках (крім теплоелектроцентралей, теплоелектростанцій і атомних електростанцій) з використанням будь-яких видів палива та енергії, крім природного газу</t>
  </si>
  <si>
    <t>2751250</t>
  </si>
  <si>
    <t>Загальнодержавні топографо-геодезичні та картографічні роботи, демаркація та делімітація державного кордону</t>
  </si>
  <si>
    <t>2751370</t>
  </si>
  <si>
    <t>Фінансова підтримка Державного фонду сприяння молодіжному житловому будівництву</t>
  </si>
  <si>
    <t>2751380</t>
  </si>
  <si>
    <t>Ведення лісового і мисливського господарства, охорона і захист лісів в лісовому фонді</t>
  </si>
  <si>
    <t>2807000</t>
  </si>
  <si>
    <t>Державна інспекція сільського господарства України</t>
  </si>
  <si>
    <t>2807010</t>
  </si>
  <si>
    <t>Здійснення державного контролю у галузі сільського господарства</t>
  </si>
  <si>
    <t>3100000</t>
  </si>
  <si>
    <t>Міністерство інфраструктури України</t>
  </si>
  <si>
    <t>3101000</t>
  </si>
  <si>
    <t>Апарат Міністерства інфраструктури України</t>
  </si>
  <si>
    <t>3101010</t>
  </si>
  <si>
    <t>0455</t>
  </si>
  <si>
    <t>Збільшення статутного капіталу Державної спеціалізованої фінансової установи "Державний фонд сприяння молодіжному житловому будівництву" з подальшим використанням на реалізацію Державної програми забезпечення молоді житлом</t>
  </si>
  <si>
    <t>2751470</t>
  </si>
  <si>
    <t>Здешевлення вартості іпотечних кредитів для забезпечення доступним житлом громадян, які потребують поліпшення житлових умов</t>
  </si>
  <si>
    <t>2751590</t>
  </si>
  <si>
    <t>Відновлення (будівництво, капітальний ремонт, реконструкція) інфраструктури у Донецькій та Луганській областях</t>
  </si>
  <si>
    <t>2751610</t>
  </si>
  <si>
    <t>Фінансування заходів по забезпеченню впровадження та координації проекту розвитку міської інфраструктури та заходів в секторі централізованого теплопостачання України</t>
  </si>
  <si>
    <t>2751630</t>
  </si>
  <si>
    <t>Реалізація надзвичайної  кредитної  програми для України</t>
  </si>
  <si>
    <t>2752000</t>
  </si>
  <si>
    <t>Державна архітектурно-будівельна інспекція України</t>
  </si>
  <si>
    <t>2752010</t>
  </si>
  <si>
    <t>Керівництво та управління у сфері архітектурно-будівельного контролю</t>
  </si>
  <si>
    <t>2753000</t>
  </si>
  <si>
    <t>Державне агентство з питань електронного урядування України</t>
  </si>
  <si>
    <t>2753010</t>
  </si>
  <si>
    <t>Керівництво та управління у сфері електронного урядування</t>
  </si>
  <si>
    <t>2753030</t>
  </si>
  <si>
    <t>Електронне урядування та Національна програма інформатизації</t>
  </si>
  <si>
    <t>2754000</t>
  </si>
  <si>
    <t>Державне агентство з енергоефективності та енергозбереження України</t>
  </si>
  <si>
    <t>2754010</t>
  </si>
  <si>
    <t>Керівництво та управління у сфері ефективного використання енергетичних ресурсів</t>
  </si>
  <si>
    <t>Білгород-Дністровський р-н</t>
  </si>
  <si>
    <t>12302000000</t>
  </si>
  <si>
    <t>Бориславський міський суд Львівської області</t>
  </si>
  <si>
    <t>Дрогобицький міськрайонний суд Львівської області</t>
  </si>
  <si>
    <t>Самбірський міськрайонний суд Львівської області</t>
  </si>
  <si>
    <t>Стрийський міськрайонний суд Львівської області</t>
  </si>
  <si>
    <t>Трускавецький міський суд Львівської області</t>
  </si>
  <si>
    <t>Червоноградський міський суд Львівської області</t>
  </si>
  <si>
    <t>Бродівський районний суд Львівської області</t>
  </si>
  <si>
    <t>Буський районний суд Львівської області</t>
  </si>
  <si>
    <t>Городоцький районний суд Львівської області</t>
  </si>
  <si>
    <t>Жидачівський районний суд Львівської області</t>
  </si>
  <si>
    <t>Жовківський районний суд Львівської області</t>
  </si>
  <si>
    <t>Кам'янка-Бузький районний суд Львівської області</t>
  </si>
  <si>
    <t>Миколаївський районний суд Львівської області</t>
  </si>
  <si>
    <t>Мостиський районний суд Львівської області</t>
  </si>
  <si>
    <t>Золочівський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</si>
  <si>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</si>
  <si>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</si>
  <si>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</si>
  <si>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</si>
  <si>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</si>
  <si>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</si>
  <si>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Турківський районний суд Львівської області</t>
  </si>
  <si>
    <t>Яворівський районний суд Львівської області</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</si>
  <si>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</si>
  <si>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</si>
  <si>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</si>
  <si>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</si>
  <si>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</si>
  <si>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</si>
  <si>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</si>
  <si>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</si>
  <si>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</si>
  <si>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</si>
  <si>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11302000000</t>
  </si>
  <si>
    <t>Вільшанський р-н</t>
  </si>
  <si>
    <t>02303000000</t>
  </si>
  <si>
    <t>Вінницький р-н</t>
  </si>
  <si>
    <t>22302000000</t>
  </si>
  <si>
    <t>Вiньковецький  р-н</t>
  </si>
  <si>
    <t>20308000000</t>
  </si>
  <si>
    <t>Вовчанський р-н</t>
  </si>
  <si>
    <t>14307000000</t>
  </si>
  <si>
    <t>Вознесенський р-н</t>
  </si>
  <si>
    <t>05304000000</t>
  </si>
  <si>
    <t>Волноваський р-н</t>
  </si>
  <si>
    <t>07304000000</t>
  </si>
  <si>
    <t>Воловецький р-н</t>
  </si>
  <si>
    <t>05305000000</t>
  </si>
  <si>
    <t>Володаpський р-н (Донецька обл.)</t>
  </si>
  <si>
    <t>10309000000</t>
  </si>
  <si>
    <t>Володарський р-н (Київська обл.)</t>
  </si>
  <si>
    <t>06305000000</t>
  </si>
  <si>
    <t>Володарсько-Волинський р-н</t>
  </si>
  <si>
    <t>03301000000</t>
  </si>
  <si>
    <t>Міжнародна діяльність у галузі рибного  господарства</t>
  </si>
  <si>
    <t>2805000</t>
  </si>
  <si>
    <t>Державне агентство лісових ресурсів України</t>
  </si>
  <si>
    <t>2805010</t>
  </si>
  <si>
    <t>0422</t>
  </si>
  <si>
    <t>Керівництво та управління у сфері лісового господарства</t>
  </si>
  <si>
    <t>2805020</t>
  </si>
  <si>
    <t>Дослідження, прикладні розробки  та підготовка наукових кадрів у сфері лісового господарства</t>
  </si>
  <si>
    <t>2805060</t>
  </si>
  <si>
    <t>Спеціалізована медико-санітарна частина № 8 МОЗ, м. Дніпродзержинськ, Дніпропетровської обл.</t>
  </si>
  <si>
    <t>Державний заклад "Спеціалізована медико-санітарна частина № 9 Міністерства охорони здоров'я України", м. Жовті Води, Дніпропетровська обл.</t>
  </si>
  <si>
    <t>Державний професійно-технічний навчальний заклад "Краматорський центр професійно-технічної освіти"</t>
  </si>
  <si>
    <t>Донецьке вище професійне гірниче училище</t>
  </si>
  <si>
    <t>Краматорське вище професійне училище</t>
  </si>
  <si>
    <t>Маріупольське вище металургійне професійне училище</t>
  </si>
  <si>
    <t>Ясинуватський професійний ліцей залізничного транспорту</t>
  </si>
  <si>
    <t>Донецький професійний ліцей харчової та переробної промисловості</t>
  </si>
  <si>
    <t xml:space="preserve">Податок на додану вартість з ввезених на територію України товарів </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</si>
  <si>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</si>
  <si>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</si>
  <si>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</si>
  <si>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</si>
  <si>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15000000</t>
  </si>
  <si>
    <t>Податки на міжнародну торгівлю та зовнішні операції</t>
  </si>
  <si>
    <t>15010000</t>
  </si>
  <si>
    <t>Ввізне мито</t>
  </si>
  <si>
    <t>15020000</t>
  </si>
  <si>
    <t>Вивізне мито</t>
  </si>
  <si>
    <t>Проект з передачі електроенергії - 2</t>
  </si>
  <si>
    <t>Рубiжанський iндустрiально-педагогiчний технiкум</t>
  </si>
  <si>
    <t>Овідіопольський районний суд Одеської області</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</si>
  <si>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</si>
  <si>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</si>
  <si>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</si>
  <si>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</si>
  <si>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</si>
  <si>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</si>
  <si>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</si>
  <si>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</si>
  <si>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Технiчний коледж Нацiонального унiверситету водного господарства та природокористування</t>
  </si>
  <si>
    <t>Костопільський будівельно-технологічний коледж Національного університету водного господарства та природокористування</t>
  </si>
  <si>
    <t>Державний заклад "Відділкова лікарня станції Рівне державного територіально-галузевого об'єднання "Львівська залізниця", м. Рівне</t>
  </si>
  <si>
    <t>Державний заклад "Вузлова лікарня станції Сарни державного територіально-галузевого об'єднання "Львівська залізниця", Рівненська область</t>
  </si>
  <si>
    <t>Державний заклад "Спеціалізована медико-санітарна частина № 3 Міністерства охорони здоров'я України", м. Кузнецовськ, Рівненська обл.</t>
  </si>
  <si>
    <t>Державний навчальний заклад "Білопільське вище професійне училище"</t>
  </si>
  <si>
    <t>Державний професійно-технічний навчальний заклад "Сумський центр професійно-технічної освіти"</t>
  </si>
  <si>
    <t xml:space="preserve">Навчально-практичний центр Сумського національного аграрного університету </t>
  </si>
  <si>
    <t>Відокремлений структурний підрозділ "Шосткинський професійний ліцей Сумського державного університету"</t>
  </si>
  <si>
    <t>Державний заклад "Відділкова лікарня станції Конотоп Південно-Західної залізниці", Сумська область</t>
  </si>
  <si>
    <t>Державний заклад "Лінійна лікарня станції Хутір-Михайлівський Південно-Західної залізниці", Сумська область</t>
  </si>
  <si>
    <t>Державний заклад "Лінійна поліклініка станції Ромни статутного територіально-галузевого об'єднання "Південна залізниця", Сумська область</t>
  </si>
  <si>
    <t>Державний заклад "Лінійна поліклініка станції Суми статутного територіально-галузевого об'єднання "Південна залізниця", м. Суми</t>
  </si>
  <si>
    <t>Кельменецький р-н</t>
  </si>
  <si>
    <t>10313000000</t>
  </si>
  <si>
    <t>Державний заклад "Відділкова лікарня станції Люботин статутного територіально-галузевого об'єднання "Південна залізниця", Харківська область</t>
  </si>
  <si>
    <t>Державний заклад "Відділкова лікарня станції Куп'янськ статутного територіально-галузевого об'єднання "Південна залізниця", Харківська область</t>
  </si>
  <si>
    <t>Державний заклад "Вузлова лікарня станції Лозова статутного територіально-галузевого об'єднання "Південна залізниця", Харківська область</t>
  </si>
  <si>
    <t>Державний заклад "Вузлова лікарня станції Ізюм статутного територіально-галузевого об'єднання "Південна залізниця", Харківська область</t>
  </si>
  <si>
    <t>Державний заклад "Вузлова лікарня станції Харків статутного територіально-галузевого об'єднання "Південна залізниця", м. Харків</t>
  </si>
  <si>
    <t>Державний заклад "Відділкова лікарня станції Херсон державного підприємства "Одеська залізниця", м. Херсон</t>
  </si>
  <si>
    <t xml:space="preserve">Хмельницький державний центр естетичного виховання учнівської молоді </t>
  </si>
  <si>
    <t>Грицівське вище професійне училище №38</t>
  </si>
  <si>
    <t>Міжрегіональний центр професійної перепідготовки звільнених у запас військовослужбовців м. Кривого Рогу Дніпропетровської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</si>
  <si>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</si>
  <si>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</si>
  <si>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</si>
  <si>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</si>
  <si>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Центр професійного навчання  Інституту післядипломної освіти Миколаївського національного аграрного університету</t>
  </si>
  <si>
    <t>Державний заклад "Вузлова лікарня станції Миколаїв державного підприємства "Одеська залізниця", м. Миколаїв</t>
  </si>
  <si>
    <t>Державний заклад "Спеціалізована медико-санітарна частина № 2 Міністерства охорони здоров'я України", м. Южноукраїнськ, Миколаївська обл.</t>
  </si>
  <si>
    <t>Державний навчальний заклад "Іллічівський професійний судноремонтний ліцей"</t>
  </si>
  <si>
    <t>Державний навчальний заклад "Одеське вище професійне училище морського туристичного сервісу"</t>
  </si>
  <si>
    <t>Державний навчальний заклад "Одеське професійне училище залізничного транспорту та будівництва"</t>
  </si>
  <si>
    <t>Державний навчальний заклад "Одеський професійний ліцей будівництва та архітектури"</t>
  </si>
  <si>
    <t>Державний навчальний заклад "Одеський професійний ліцей морського транспорту"</t>
  </si>
  <si>
    <t>Державний навчальний заклад "Березівський професійний аграрний ліцей"</t>
  </si>
  <si>
    <t>Ізмаїльське вище професійне училище Київської державної академiї водного транспорту iмені Гетьмана Петра Конашевича-Сагайдачного</t>
  </si>
  <si>
    <t>Надходження сум кредиторської та депонентської заборгованості підприємств, організацій та установ, щодо яких минув строк позовної давності</t>
  </si>
  <si>
    <t>24050000</t>
  </si>
  <si>
    <t>Додаток № 3
до Закону України
«Про Державний бюджет України на 2015 рік»</t>
  </si>
  <si>
    <t>Розподіл видатків Державного бюджету України на  2015 рік</t>
  </si>
  <si>
    <t>тис.грн.</t>
  </si>
  <si>
    <t>Код програмної класифікації видатків та кредитування державного бюджету</t>
  </si>
  <si>
    <t xml:space="preserve">Заходи із реабілітації хворих на дитячий церебральний параліч у Міжнародній клініці відновного лікування </t>
  </si>
  <si>
    <t>2301610</t>
  </si>
  <si>
    <t>Поліпшення охорони здоров`я на службі у людей</t>
  </si>
  <si>
    <t>2301810</t>
  </si>
  <si>
    <t>Будівництво сучасного лікувально-діагностичного комплексу Національної дитячої спеціалізованої лікарні «Охматдит»</t>
  </si>
  <si>
    <t>2302000</t>
  </si>
  <si>
    <t>Державна служба України з лікарських засобів</t>
  </si>
  <si>
    <t>2302010</t>
  </si>
  <si>
    <t>7941000</t>
  </si>
  <si>
    <t>Апарат Чернівецької обласної державної адміністрації</t>
  </si>
  <si>
    <t>Державний заклад "Вузлова лікарня станції Красноармійськ державного підприємства "Донецька залізниця", Донецька область</t>
  </si>
  <si>
    <t>Державний заклад "Вузлова лікарня станції Маріуполь Донецької залізниці", Донецька область</t>
  </si>
  <si>
    <t>Державний заклад "Вузлова лікарня станції Слов'янськ державного підприємства "Донецька залізниця", Донецька область</t>
  </si>
  <si>
    <t>Державний заклад "Вузлова лікарня станції Іловайськ державного підприємства "Донецька залізниця", Донецька область</t>
  </si>
  <si>
    <t>Державний заклад "Лінійна поліклініка станції Авдіївка державного підприємства "Донецька залізниця", Донецька область</t>
  </si>
  <si>
    <t xml:space="preserve">Державний заклад "Лінійна поліклініка станції Микитівка державного підприємства "Донецька залізниця", Донецька область </t>
  </si>
  <si>
    <t>Житомирський державний будинок художньої та технічної творчості</t>
  </si>
  <si>
    <t>Головинське вище професійне училище нерудних технологій</t>
  </si>
  <si>
    <t>Державний заклад "Спеціалізована медико-санітарна частина № 16 Міністерства охорони здоров'я України" м. Чорнобиль, Київська обл.</t>
  </si>
  <si>
    <t>Кіровоградський державний будинок художньої та технічної творчості</t>
  </si>
  <si>
    <t xml:space="preserve">Обласний  навчально-курсовий комбінат "Аграрник" </t>
  </si>
  <si>
    <t>Тернопільський окружний адміністративний суд</t>
  </si>
  <si>
    <t>Харківський окружний адміністративний суд</t>
  </si>
  <si>
    <t>Херсонський окружний адміністративний суд</t>
  </si>
  <si>
    <t>Хмельницький окружний адміністративний суд</t>
  </si>
  <si>
    <t>Черкаський окружний адміністративний суд</t>
  </si>
  <si>
    <t>Чернівецький окружний адміністративний суд</t>
  </si>
  <si>
    <t>Чернігівський окружний адміністративний суд</t>
  </si>
  <si>
    <t>Окружний адміністративний суд міста Києва</t>
  </si>
  <si>
    <t xml:space="preserve">                                                             Додаток № 9  
                                                             до Закону України
                                                             "Про Державний бюджет України на 2015 рік"</t>
  </si>
  <si>
    <t>Старобільська міська організація фізкультурно-спортивного товариства "Спартак"</t>
  </si>
  <si>
    <t>Міжрегіональний центр професійно-технічної освіти художнього моделювання і дизайну м.Львова</t>
  </si>
  <si>
    <t xml:space="preserve">Державний навчальний заклад "Львівський навчально-курсовий комбінат" </t>
  </si>
  <si>
    <t>Державний заклад "Вузлова лікарня станції Стрий державного територіально-галузевого об'єднання "Львівська залізниця", Львівська область</t>
  </si>
  <si>
    <t>Львівська обласна організація фізкультурно-спортивного товариства "Динамо" України</t>
  </si>
  <si>
    <t>Палац спорту у м.Львові Львівської обласної організації фізкультурно-спортивного товариства "Динамо" України</t>
  </si>
  <si>
    <t>Водний басейн у м.Львові Львівської обласної організації фізкультурно-спортивного товариства "Динамо" України</t>
  </si>
  <si>
    <t>Спортивний комплекс олімпійської підготовки  у м.Львові Львівської обласної організації фізкультурно-спортивного товариства "Динамо" України</t>
  </si>
  <si>
    <t>Спортивний комплекс у м.Львові Львівської обласної організації фізкультурно-спортивного товариства "Динамо" України</t>
  </si>
  <si>
    <t>Львівська обласна організація фізкультурно-спортивного товариства "Спартак"</t>
  </si>
  <si>
    <t>Львівська обласна організація фізкультурно-спортивного товариства "Україна"</t>
  </si>
  <si>
    <t>Вище професійне училище № 21 м. Миколаєва</t>
  </si>
  <si>
    <t>Відокремлений структурний підрозділ "Професійно-технічне училище № 4 Миколаївського комплексу Національного університету "Одеська юридична академія" у м. Миколаєві</t>
  </si>
  <si>
    <t>Миколаївська обласна організація фізкультурно-спортивного товариства "Динамо" України</t>
  </si>
  <si>
    <t>Миколаївська обласна організація фізкультурно-спортивного товариства "Спартак"</t>
  </si>
  <si>
    <t>Миколаївська обласна організація фізкультурно-спортивного товариства "Україна"</t>
  </si>
  <si>
    <t>Державний навчальний заклад "Одеський професійний ліцей сфери послуг Південноукраїнського національного педагогічного університету імені К.Д.Ушинського"</t>
  </si>
  <si>
    <t>Одеський професійний ліцей технологій та дизайну Південноукраїнського національного педагогічного університету імені К.Д.Ушинського</t>
  </si>
  <si>
    <t>Відокремлений структурний підрозділ "Училище № 2 Національного університету "Одеська юридична академія"</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</si>
  <si>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</si>
  <si>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</si>
  <si>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</si>
  <si>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</si>
  <si>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</si>
  <si>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Компаніївський районний суд Кіровоградської області</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</si>
  <si>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</si>
  <si>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</si>
  <si>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</si>
  <si>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Сумська обласна організація фізкультурно-спортивного товариства "Спартак"</t>
  </si>
  <si>
    <t>Сумська обласна організація фізкультурно-спортивного товариства "Україна"</t>
  </si>
  <si>
    <t>Тернопільське вище професійне училище № 4 імені Михайла Паращука</t>
  </si>
  <si>
    <t>Тернопільська обласна організація фізкультурно-спортивного товариства "Динамо" України</t>
  </si>
  <si>
    <t>Тернопільська обласна організація фізкультурно-спортивного товариства "Спартак"</t>
  </si>
  <si>
    <t>Тернопільська обласна організація фізкультурно-спортивного товариства "Україна"</t>
  </si>
  <si>
    <t>Харківське вище професійне училище швейного виробництва та побуту Української інженерно-педагогічної академії</t>
  </si>
  <si>
    <t>вилуч 5 позиц</t>
  </si>
  <si>
    <t>Музей археології та етнографії при Харкiвському нацiональному унiверситеті iм.В.Н.Каразiна</t>
  </si>
  <si>
    <t>Харківська обласна організація фізкультурно-спортивного товариства "Динамо" України</t>
  </si>
  <si>
    <t>Спортивний комплекс   у м.Харкові Харківської обласної організації фізкультурно-спортивного товариства "Динамо" України</t>
  </si>
  <si>
    <t>Харківська обласна організація фізкультурно-спортивного товариства "Спартак"</t>
  </si>
  <si>
    <t>Харківська обласна рада фізкультурно-спортивного товариства "Україна"</t>
  </si>
  <si>
    <t>надання загальної середньої освіти</t>
  </si>
  <si>
    <t>Харківське державне вище училище фізичної культури №1</t>
  </si>
  <si>
    <t>Державний навчальний заклад "Херсонський професійний суднобудівний ліцей"</t>
  </si>
  <si>
    <t>Херсонська обласна організація фізкультурно-спортивного товариства "Динамо" України</t>
  </si>
  <si>
    <t>Херсонська обласна організація фізкультурно-спортивного товариства "Спартак"</t>
  </si>
  <si>
    <t>Херсонська обласна організація фізкультурно-спортивного товариства "Україна"</t>
  </si>
  <si>
    <t xml:space="preserve">Підприємство об'єднання громадян "Навчально-спортивна база "Скадовськ" Всеукраїнського фізкультурно-спортивного товариства "Колос" Агропромислового комплексу України   </t>
  </si>
  <si>
    <t>Вище професійне училище № 25 м. Хмельницького</t>
  </si>
  <si>
    <t>Хмельницька обласна організація фізкультурно-спортивного товариства "Динамо" України</t>
  </si>
  <si>
    <t>Хмельницька обласна організація фізкультурно-спортивного товариства "Україна"</t>
  </si>
  <si>
    <t>Державний заклад "Спеціалізована медико-санітарна частина № 14" МОЗ, м. Сміла, Черкаська обл.</t>
  </si>
  <si>
    <t>Черкаська обласна організація фізкультурно-спортивного товариства "Динамо" України</t>
  </si>
  <si>
    <t>Черкаська обласна організація фізкультурно-спортивного товариства "Спартак"</t>
  </si>
  <si>
    <t>Черкаська обласна організація фізкультурно-спортивного товариства "Україна"</t>
  </si>
  <si>
    <t>Професійно-технічне училище № 8</t>
  </si>
  <si>
    <t>Чернівецька обласна організація фізкультурно-спортивного товариства "Динамо" України</t>
  </si>
  <si>
    <t>Чернівецька обласна організація фізкультурно-спортивного товариства "Спартак"</t>
  </si>
  <si>
    <t>Чернівецька обласна організація фізкультурно-спортивного товариства "Україна"</t>
  </si>
  <si>
    <t>Чернігівська обласна організація фізкультурно-спортивного товариства "Динамо" України</t>
  </si>
  <si>
    <t>Чернігівська обласна організація фізкультурно-спортивного товариства "Спартак"</t>
  </si>
  <si>
    <t>Київське вище професійне училище залізничного транспорту імені В.С.Кудряшова</t>
  </si>
  <si>
    <t xml:space="preserve">Київське вище професійне училище водного транспорту Київської державної академії водного транспорту імені гетьмана Петра Конашевича-Сагайдачного </t>
  </si>
  <si>
    <t>Відокремлений структурний підрозділ Національного педагогічного університету імені М.П.Драгоманова "Вище професійне училище"</t>
  </si>
  <si>
    <t>вилуч 13,14, 15, 16 позиц</t>
  </si>
  <si>
    <t>Київський професiйно-педагогiчний коледж iмені Антона Макаренка</t>
  </si>
  <si>
    <t>Державне підприємство "Державний академічний естрадно-симфонічний оркестр України"</t>
  </si>
  <si>
    <t>Державний політехнічний музей при Hацiональному технiчному унiверситеті України "Київський політехнічний інститут"</t>
  </si>
  <si>
    <t>Державне підприємство "Дорожня станція переливання крові Південно-Західної залізниці", м.Київ</t>
  </si>
  <si>
    <t>Керівництво та управління у сфері регулювання зв'язку та інформатизації</t>
  </si>
  <si>
    <t>5960000</t>
  </si>
  <si>
    <t>Головне управління розвідки Міністерства оборони України</t>
  </si>
  <si>
    <t>5961000</t>
  </si>
  <si>
    <t>5961010</t>
  </si>
  <si>
    <t>Розвідувальна діяльність у сфері оборони</t>
  </si>
  <si>
    <t>5980000</t>
  </si>
  <si>
    <t>Вища рада юстиції</t>
  </si>
  <si>
    <t>5981000</t>
  </si>
  <si>
    <t>Апарат Вищої ради юстиції</t>
  </si>
  <si>
    <t>5981010</t>
  </si>
  <si>
    <t>Формування суддівського корпусу та контроль за його діяльністю</t>
  </si>
  <si>
    <t>5990000</t>
  </si>
  <si>
    <t>Секретаріат Уповноваженого Верховної Ради України з прав людини</t>
  </si>
  <si>
    <t>5991000</t>
  </si>
  <si>
    <t>5991010</t>
  </si>
  <si>
    <t>Парламентський контроль за додержанням конституційних прав і свобод людини</t>
  </si>
  <si>
    <t>6010000</t>
  </si>
  <si>
    <t>Антимонопольний комітет України</t>
  </si>
  <si>
    <t>6011000</t>
  </si>
  <si>
    <t>Апарат Антимонопольного комітету України</t>
  </si>
  <si>
    <t>6011010</t>
  </si>
  <si>
    <t>Саратський р-н</t>
  </si>
  <si>
    <t>17316000000</t>
  </si>
  <si>
    <t>Сарненський р-н</t>
  </si>
  <si>
    <t>20324000000</t>
  </si>
  <si>
    <t>Сахновщинський р-н</t>
  </si>
  <si>
    <t>07310000000</t>
  </si>
  <si>
    <t>Свалявський р-н</t>
  </si>
  <si>
    <t>12313000000</t>
  </si>
  <si>
    <t>Сватівський р-н</t>
  </si>
  <si>
    <t>11319000000</t>
  </si>
  <si>
    <t>Світловодський р-н</t>
  </si>
  <si>
    <t>16321000000</t>
  </si>
  <si>
    <t>Семенівський р-н (Полтавська обл.)</t>
  </si>
  <si>
    <t>25317000000</t>
  </si>
  <si>
    <t>Кредитування - всього</t>
  </si>
  <si>
    <t>м. Кам'янець-Подiльський</t>
  </si>
  <si>
    <t>Семенівський р-н (Чернігівська обл.)</t>
  </si>
  <si>
    <t>18314000000</t>
  </si>
  <si>
    <t>Середино-Будський р-н</t>
  </si>
  <si>
    <t>04316000000</t>
  </si>
  <si>
    <t>Синельникiвський р-н</t>
  </si>
  <si>
    <t>21316000000</t>
  </si>
  <si>
    <t>Скадовський р-н</t>
  </si>
  <si>
    <t>10320000000</t>
  </si>
  <si>
    <t>Сквирський р-н</t>
  </si>
  <si>
    <t>13315000000</t>
  </si>
  <si>
    <t>Сколівський р-н</t>
  </si>
  <si>
    <t>22313000000</t>
  </si>
  <si>
    <t>Славутський р-н</t>
  </si>
  <si>
    <t>12314000000</t>
  </si>
  <si>
    <t>Слов'яносербський р-н</t>
  </si>
  <si>
    <t>05313000000</t>
  </si>
  <si>
    <t>Слов'янський р-н</t>
  </si>
  <si>
    <t>23313000000</t>
  </si>
  <si>
    <t>Смiлянський р-н</t>
  </si>
  <si>
    <t>14319000000</t>
  </si>
  <si>
    <t>Снігурівський р-н</t>
  </si>
  <si>
    <t>09312000000</t>
  </si>
  <si>
    <t>Снятинський р-н</t>
  </si>
  <si>
    <t>13316000000</t>
  </si>
  <si>
    <t>Сокальський р-н</t>
  </si>
  <si>
    <t>24309000000</t>
  </si>
  <si>
    <t>Сокирянський р-н</t>
  </si>
  <si>
    <t>04317000000</t>
  </si>
  <si>
    <t>Солонянський р-н</t>
  </si>
  <si>
    <t>25318000000</t>
  </si>
  <si>
    <t>Сосницький р-н</t>
  </si>
  <si>
    <t>04318000000</t>
  </si>
  <si>
    <t>Софiївський р-н</t>
  </si>
  <si>
    <t>25319000000</t>
  </si>
  <si>
    <t>Срібнянський р-н</t>
  </si>
  <si>
    <t>05314000000</t>
  </si>
  <si>
    <t>Стаpобешівський р-н</t>
  </si>
  <si>
    <t>10321000000</t>
  </si>
  <si>
    <t>Ставищенський р-н</t>
  </si>
  <si>
    <t>12315000000</t>
  </si>
  <si>
    <t>Станично-Луганський р-н</t>
  </si>
  <si>
    <t>12316000000</t>
  </si>
  <si>
    <t>Старобільський р-н</t>
  </si>
  <si>
    <t>03314000000</t>
  </si>
  <si>
    <t>Старовижівський р-н</t>
  </si>
  <si>
    <t>22314000000</t>
  </si>
  <si>
    <t>Старокостянтинiвський р-н</t>
  </si>
  <si>
    <t>13317000000</t>
  </si>
  <si>
    <t>Старосамбірський р-н</t>
  </si>
  <si>
    <t>22315000000</t>
  </si>
  <si>
    <t>Старосинявський р-н</t>
  </si>
  <si>
    <t>24310000000</t>
  </si>
  <si>
    <t>Сторожинецький р-н</t>
  </si>
  <si>
    <t>13318000000</t>
  </si>
  <si>
    <t>Стрийський р-н</t>
  </si>
  <si>
    <t>18315000000</t>
  </si>
  <si>
    <t>Сумський р-н</t>
  </si>
  <si>
    <t>25320000000</t>
  </si>
  <si>
    <t>Талалаївський р-н</t>
  </si>
  <si>
    <t>23314000000</t>
  </si>
  <si>
    <t>Тальнiвський р-н</t>
  </si>
  <si>
    <t>10322000000</t>
  </si>
  <si>
    <t>Таращанський р-н</t>
  </si>
  <si>
    <t>15323000000</t>
  </si>
  <si>
    <t>Тарутинський р-н</t>
  </si>
  <si>
    <t>15324000000</t>
  </si>
  <si>
    <t>Татарбунарський р-н</t>
  </si>
  <si>
    <t>05315000000</t>
  </si>
  <si>
    <t>Тельманівський р-н</t>
  </si>
  <si>
    <t>22316000000</t>
  </si>
  <si>
    <t>Теофiпольський р-н</t>
  </si>
  <si>
    <t>02318000000</t>
  </si>
  <si>
    <t>Теплицький р-н</t>
  </si>
  <si>
    <t>19314000000</t>
  </si>
  <si>
    <t>Теребовлянський р-н</t>
  </si>
  <si>
    <t>19315000000</t>
  </si>
  <si>
    <t>Тернопільський р-н</t>
  </si>
  <si>
    <t>10323000000</t>
  </si>
  <si>
    <t>Тетiївський р-н</t>
  </si>
  <si>
    <t>02319000000</t>
  </si>
  <si>
    <t>Тиврівський р-н</t>
  </si>
  <si>
    <t>09313000000</t>
  </si>
  <si>
    <t>Тисменицький р-н</t>
  </si>
  <si>
    <t>09314000000</t>
  </si>
  <si>
    <t>Тлумацький р-н</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</si>
  <si>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</si>
  <si>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</si>
  <si>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</si>
  <si>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</si>
  <si>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</si>
  <si>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</si>
  <si>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</si>
  <si>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</si>
  <si>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</si>
  <si>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</si>
  <si>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</si>
  <si>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</si>
  <si>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</si>
  <si>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</si>
  <si>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Апостолівський районний суд Дніпропетровської області</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</si>
  <si>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</si>
  <si>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</si>
  <si>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</si>
  <si>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Державне підприємство "Державний академічний оркестр "РадіоБенд Олександра Фокіна"</t>
  </si>
  <si>
    <t>Дирекція художніх виставок України</t>
  </si>
  <si>
    <t>Музей історії Десятинної церкви</t>
  </si>
  <si>
    <t>Державна агенція промоції культури України</t>
  </si>
  <si>
    <t>Державний музей авiацiї</t>
  </si>
  <si>
    <t>Державний музей iграшки</t>
  </si>
  <si>
    <t>Музей спортивної слави України</t>
  </si>
  <si>
    <t>Педагогічний музей України</t>
  </si>
  <si>
    <t>Державний заклад "Спеціалізована медико-санітарна частина № 11 Міністерства охорони здоров'я України", м. Київ</t>
  </si>
  <si>
    <t>Львівське вище професійне училище транспортних технологій та сервісу Національного транспортного університету</t>
  </si>
  <si>
    <t>Відокремлений структурний підрозділ - Технічний коледж Національного університету "Львівська політехніка"</t>
  </si>
  <si>
    <t>08318000000</t>
  </si>
  <si>
    <t>Токмацький р-н</t>
  </si>
  <si>
    <t>04319000000</t>
  </si>
  <si>
    <t>Томакiвський р-н</t>
  </si>
  <si>
    <t>02320000000</t>
  </si>
  <si>
    <t>Томашпільський р-н</t>
  </si>
  <si>
    <t>12317000000</t>
  </si>
  <si>
    <t>Троїцький р-н</t>
  </si>
  <si>
    <t>02321000000</t>
  </si>
  <si>
    <t>Тростянецький р-н (Вінницька обл.)</t>
  </si>
  <si>
    <t>18316000000</t>
  </si>
  <si>
    <t>Тростянецький р-н (Сумська обл.)</t>
  </si>
  <si>
    <t>02322000000</t>
  </si>
  <si>
    <t>Тульчинський р-н</t>
  </si>
  <si>
    <t>03315000000</t>
  </si>
  <si>
    <t>Турійський р-н</t>
  </si>
  <si>
    <t>13319000000</t>
  </si>
  <si>
    <t>Чернігівський р-н (Чернігівська обл.)</t>
  </si>
  <si>
    <t>06322000000</t>
  </si>
  <si>
    <t>Черняхівський р-н</t>
  </si>
  <si>
    <t>02325000000</t>
  </si>
  <si>
    <t>Чечельницький р-н</t>
  </si>
  <si>
    <t>23318000000</t>
  </si>
  <si>
    <t>Чигиринський р-н</t>
  </si>
  <si>
    <t>23319000000</t>
  </si>
  <si>
    <t>Чорнобаївський р-н</t>
  </si>
  <si>
    <t>16323000000</t>
  </si>
  <si>
    <t>19316000000</t>
  </si>
  <si>
    <t>Чортківський р-н</t>
  </si>
  <si>
    <t>20326000000</t>
  </si>
  <si>
    <t>Чугуївський р-н</t>
  </si>
  <si>
    <t>06323000000</t>
  </si>
  <si>
    <t>Чуднівський р-н</t>
  </si>
  <si>
    <t>16324000000</t>
  </si>
  <si>
    <t>Чутівський р-н</t>
  </si>
  <si>
    <t>02326000000</t>
  </si>
  <si>
    <t>Шаргородський р-н</t>
  </si>
  <si>
    <t>05316000000</t>
  </si>
  <si>
    <t>Шахтаpський р-н</t>
  </si>
  <si>
    <t>03316000000</t>
  </si>
  <si>
    <t>Шацький р-н</t>
  </si>
  <si>
    <t>20327000000</t>
  </si>
  <si>
    <t>Шевченківський р-н</t>
  </si>
  <si>
    <t>22319000000</t>
  </si>
  <si>
    <t>Шепетiвський р-н</t>
  </si>
  <si>
    <t>04321000000</t>
  </si>
  <si>
    <t>Широкiвський р-н</t>
  </si>
  <si>
    <t>15326000000</t>
  </si>
  <si>
    <t>Ширяївський р-н</t>
  </si>
  <si>
    <t>16325000000</t>
  </si>
  <si>
    <t>Шишацький р-н</t>
  </si>
  <si>
    <t>18317000000</t>
  </si>
  <si>
    <t>Шосткинський р-н</t>
  </si>
  <si>
    <t>23320000000</t>
  </si>
  <si>
    <t>Шполянський р-н</t>
  </si>
  <si>
    <t>19317000000</t>
  </si>
  <si>
    <t>Шумський р-н</t>
  </si>
  <si>
    <t>25322000000</t>
  </si>
  <si>
    <t>Щорський р-н</t>
  </si>
  <si>
    <t>04322000000</t>
  </si>
  <si>
    <t>Юр'ївський р-н</t>
  </si>
  <si>
    <t>13320000000</t>
  </si>
  <si>
    <t>Яворівський р-н</t>
  </si>
  <si>
    <t>10325000000</t>
  </si>
  <si>
    <t>Яготинський р-н</t>
  </si>
  <si>
    <t>08320000000</t>
  </si>
  <si>
    <t>Якимівський р-н</t>
  </si>
  <si>
    <t>02327000000</t>
  </si>
  <si>
    <t>Ямпільський р-н (Вінницька обл.)</t>
  </si>
  <si>
    <t>18318000000</t>
  </si>
  <si>
    <t>Ямпільський р-н (Сумська обл.)</t>
  </si>
  <si>
    <t>22320000000</t>
  </si>
  <si>
    <t>Ярмолинецький р-н</t>
  </si>
  <si>
    <t>05317000000</t>
  </si>
  <si>
    <t>Ясинуватcький р-н</t>
  </si>
  <si>
    <t>-</t>
  </si>
  <si>
    <t>v</t>
  </si>
  <si>
    <t>02100000000</t>
  </si>
  <si>
    <t>Обласний бюджет Вінницької області</t>
  </si>
  <si>
    <t>03100000000</t>
  </si>
  <si>
    <t>Обласний бюджет Волинської області</t>
  </si>
  <si>
    <t>04100000000</t>
  </si>
  <si>
    <t>Обласний бюджет Дніпропетровської області</t>
  </si>
  <si>
    <t>05100000000</t>
  </si>
  <si>
    <t>Обласний бюджет Донецької області</t>
  </si>
  <si>
    <t>06100000000</t>
  </si>
  <si>
    <t>Обласний бюджет Житомирської  області</t>
  </si>
  <si>
    <t>07100000000</t>
  </si>
  <si>
    <t>Львівський апеляційний адміністративний суд</t>
  </si>
  <si>
    <t>Апеляційний суд Чернігівської області</t>
  </si>
  <si>
    <t>Апеляційний суд міста Києва</t>
  </si>
  <si>
    <t>Державний професійно-технічний навчальний заклад "Козятинське міжрегіональне вище професійне училище залізничного транспорту"</t>
  </si>
  <si>
    <t>Державний навчальний заклад "Гущинецьке вище професійне училище"</t>
  </si>
  <si>
    <t>Державний професійно-технічний навчальний заклад "Вінницьке вище професійне училище сфери послуг"</t>
  </si>
  <si>
    <t>Державний професійно-технічний навчальний заклад "Жмеринське вище професійне училище"</t>
  </si>
  <si>
    <t xml:space="preserve">Вінницький обласний навчально-курсовий комбінат аграрної освіти </t>
  </si>
  <si>
    <t>заклади, установи та організації охорони здоров’я:</t>
  </si>
  <si>
    <t xml:space="preserve">Державний заклад "Відділкова лікарня станції Жмеринка Південно-Західної залізниці", Вінницька область </t>
  </si>
  <si>
    <t>Відокремлений структурний підрозділ "Міжрегіональний центр професійної перепідготовки військовослужбовців, звільнених в запас, Національного університету "Одеська юридична академія" у м. Києві"</t>
  </si>
  <si>
    <t>Вище комерційне училище Київського національного торговельно-економічного університету</t>
  </si>
  <si>
    <t>Вище професійне училище Національного авіаційного університету</t>
  </si>
  <si>
    <t>Навчально-науковий центр професійно-технічної освіти Національної академії педагогічних наук України</t>
  </si>
  <si>
    <t>23205000000</t>
  </si>
  <si>
    <t>м. Смiла</t>
  </si>
  <si>
    <t>05224000000</t>
  </si>
  <si>
    <t>м. Сніжне</t>
  </si>
  <si>
    <t>22205000000</t>
  </si>
  <si>
    <t>м. Старокостянтинів</t>
  </si>
  <si>
    <t>12214000000</t>
  </si>
  <si>
    <t>м. Стаханов</t>
  </si>
  <si>
    <t>м. Стрий</t>
  </si>
  <si>
    <t>18201000000</t>
  </si>
  <si>
    <t>м. Суми</t>
  </si>
  <si>
    <t>15206000000</t>
  </si>
  <si>
    <t>м. Теплодар</t>
  </si>
  <si>
    <t>04213000000</t>
  </si>
  <si>
    <t>м. Тернівка</t>
  </si>
  <si>
    <t>19201000000</t>
  </si>
  <si>
    <t>м. Тернопіль</t>
  </si>
  <si>
    <t>08205000000</t>
  </si>
  <si>
    <t>м. Токмак</t>
  </si>
  <si>
    <t>05225000000</t>
  </si>
  <si>
    <t>м. Торез</t>
  </si>
  <si>
    <t>м. Трускавець</t>
  </si>
  <si>
    <t>07201000000</t>
  </si>
  <si>
    <t>м. Ужгород</t>
  </si>
  <si>
    <t>23206000000</t>
  </si>
  <si>
    <t>м. Умань</t>
  </si>
  <si>
    <t>10210000000</t>
  </si>
  <si>
    <t>м. Фастiв</t>
  </si>
  <si>
    <t>20201000000</t>
  </si>
  <si>
    <t>м. Харків</t>
  </si>
  <si>
    <t>05226000000</t>
  </si>
  <si>
    <t>м. Харцизьк</t>
  </si>
  <si>
    <t>21201000000</t>
  </si>
  <si>
    <t>м. Херсон</t>
  </si>
  <si>
    <t>22201000000</t>
  </si>
  <si>
    <t>м. Хмельницький</t>
  </si>
  <si>
    <t>02206000000</t>
  </si>
  <si>
    <t>м. Хмільник</t>
  </si>
  <si>
    <t>07204000000</t>
  </si>
  <si>
    <t>м. Хуст</t>
  </si>
  <si>
    <t>м. Червоноград</t>
  </si>
  <si>
    <t>23201000000</t>
  </si>
  <si>
    <t>м. Черкаси</t>
  </si>
  <si>
    <t>24201000000</t>
  </si>
  <si>
    <t>м. Чернівці</t>
  </si>
  <si>
    <t>25201000000</t>
  </si>
  <si>
    <t>м. Чернігів</t>
  </si>
  <si>
    <t>07205000000</t>
  </si>
  <si>
    <t>м. Чоп</t>
  </si>
  <si>
    <t>м. Чортків</t>
  </si>
  <si>
    <t>20207000000</t>
  </si>
  <si>
    <t>м. Чугуїв</t>
  </si>
  <si>
    <t>05227000000</t>
  </si>
  <si>
    <t>25301000000</t>
  </si>
  <si>
    <t>Бахмацький р-н</t>
  </si>
  <si>
    <t>14302000000</t>
  </si>
  <si>
    <t>Баштанський р-н</t>
  </si>
  <si>
    <t>06303000000</t>
  </si>
  <si>
    <t>Бердичівський р-н</t>
  </si>
  <si>
    <t>08301000000</t>
  </si>
  <si>
    <t>Бердянський р-н</t>
  </si>
  <si>
    <t>07301000000</t>
  </si>
  <si>
    <t>Берегівський р-н</t>
  </si>
  <si>
    <t>19301000000</t>
  </si>
  <si>
    <t>Бережанський р-н</t>
  </si>
  <si>
    <t>14303000000</t>
  </si>
  <si>
    <t>Березанський р-н</t>
  </si>
  <si>
    <t>15304000000</t>
  </si>
  <si>
    <t>Березівський р-н</t>
  </si>
  <si>
    <t>17301000000</t>
  </si>
  <si>
    <t>Березнiвський р-н</t>
  </si>
  <si>
    <t>14304000000</t>
  </si>
  <si>
    <t>Березнегуватський р-н</t>
  </si>
  <si>
    <t>21301000000</t>
  </si>
  <si>
    <t>Бериславський р-н</t>
  </si>
  <si>
    <t>02302000000</t>
  </si>
  <si>
    <t>Бершадський р-н</t>
  </si>
  <si>
    <t>15305000000</t>
  </si>
  <si>
    <t>Троїцький районний суд Луганської області</t>
  </si>
  <si>
    <t>Професійний ліцей Державного вищого навчального закладу "Приазовський державний технічний університет"</t>
  </si>
  <si>
    <t>Професійний ліцей Державного вищого навчального закладу "Донецький національний технічний університет"</t>
  </si>
  <si>
    <t>Заклад "Донецький обласний аграрний навчально-курсовий комбінат професійно-технічної освіти"</t>
  </si>
  <si>
    <t>Єнакієвський державний авіаційно-технічний спортивний клуб</t>
  </si>
  <si>
    <t>Донецький iндустрiально-педагогiчний технiкум</t>
  </si>
  <si>
    <t>Державний заклад "Відділкова лікарня станції Дебальцеве державного підприємства "Донецька залізниця", Донецька область</t>
  </si>
  <si>
    <t>Державний заклад "Вузлова лікарня станції Волноваха державного підприємства "Донецька залізниця", Донецька область</t>
  </si>
  <si>
    <t>Державний заклад "Вузлова лікарня станції Артемівськ державного підприємства "Донецька залізниця", Донецька область</t>
  </si>
  <si>
    <t>2301350</t>
  </si>
  <si>
    <t>Організація і регулювання діяльності установ та окремі заходи у системі охорони здоров'я</t>
  </si>
  <si>
    <t>2301360</t>
  </si>
  <si>
    <t>Лікування громадян України за кордоном</t>
  </si>
  <si>
    <t>2301400</t>
  </si>
  <si>
    <t>2301410</t>
  </si>
  <si>
    <t>Спеціалізована та високоспеціалізована медична допомога, що надається загальнодержавними закладами охорони здоров'я</t>
  </si>
  <si>
    <t>2301120</t>
  </si>
  <si>
    <t>Підготовка медичних і фармацевтичних кадрів вищими навчальними закладами І і ІІ рівнів акредитації</t>
  </si>
  <si>
    <t>2301170</t>
  </si>
  <si>
    <t>Діагностика і лікування захворювань  із впровадженням експериментальних та нових медичних технологій у закладах охорони здоров'я науково-дослідних установ та  вищих навчальних медичних закладах Міністерства охорони здоров'я України</t>
  </si>
  <si>
    <t>2301180</t>
  </si>
  <si>
    <t>Здійснення виконавчої влади у Чернівецькій області</t>
  </si>
  <si>
    <t>7950000</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</si>
  <si>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</si>
  <si>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</si>
  <si>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</si>
  <si>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</si>
  <si>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Шахтарський міськрайонний суд Донецької області</t>
  </si>
  <si>
    <t>Дослідження, наукові та науково-технічні розробки, виконання робіт за державними цільовими програмами та державним замовленням, підготовка наукових кадрів, фінансова підтримка наукової інфраструктури, наукової преси та наукових об’єктів, що становлять національне надбання, забезпечення діяльності Державного фонду фундаментальних досліджень</t>
  </si>
  <si>
    <t>Навчання, стажування, підвищення кваліфікації студентів, аспірантів, науково-педагогічних та педагогічних працівників за кордоном, підвищення кваліфікації науково-педагогічних працівників, керівних працівників і спеціалістів харчової, переробної промисловості та агропромислового комплексу, медичних та фармацевтичних кадрів</t>
  </si>
  <si>
    <t>Дослідження, наукові і науково-технічні розробки, виконання робіт за державними цільовими програмами і державним замовленням, підготовка та підвищення кваліфікації наукових кадрів у сфері охорони здоров'я, фінансова підтримка розвитку наукової інфраструктури та об’єктів, що становлять національне надбання</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</si>
  <si>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профілактики і лікування хвороб людини, підготовка наукових кадрів, фінансова підтримка розвитку наукової інфраструктури та об'єктів, що становлять національне надбання</t>
  </si>
  <si>
    <t>Забезпечення діяльності Вищої кваліфікаційної комісії суддів України</t>
  </si>
  <si>
    <t>0501110</t>
  </si>
  <si>
    <t>Організація спеціальної підготовки кандидатів на посаду судді, підготовка суддів та працівників апарату судів Національною школою суддів України</t>
  </si>
  <si>
    <t>0501150</t>
  </si>
  <si>
    <t>Виконання рішень судів на користь суддів</t>
  </si>
  <si>
    <t>0501160</t>
  </si>
  <si>
    <t>Здійснення правосуддя апеляційними адміністративними судами</t>
  </si>
  <si>
    <t>0501170</t>
  </si>
  <si>
    <t>Здійснення правосуддя місцевими адміністративними судами</t>
  </si>
  <si>
    <t>0600000</t>
  </si>
  <si>
    <t>Перелік кредитів (позик), що залучаються державою до спеціального фонду Державного бюджету України у 2015 році
від іноземних держав, банків і міжнародних фінансових організацій для реалізації інвестиційних програм (проектів)</t>
  </si>
  <si>
    <t>Назва кредитора та інвестиційної програми (проекту), 
що реалізується за рахунок кредиту (позики)</t>
  </si>
  <si>
    <t xml:space="preserve">Назва валюти, в якій залучається кредит (позика) </t>
  </si>
  <si>
    <t>Найменування згідно з програмною класифікацією 
видатків та кредитування державного бюджету</t>
  </si>
  <si>
    <t>Кредитор - Міжнародний банк реконструкції та розвитку:</t>
  </si>
  <si>
    <t>дол. США</t>
  </si>
  <si>
    <t>Проект реабілітації гідроелектростанцій</t>
  </si>
  <si>
    <t>Впровадження Програми реформування та розвитку енергетичного сектора</t>
  </si>
  <si>
    <t>Проект модернізації державних фінансів</t>
  </si>
  <si>
    <t xml:space="preserve">Проект розвитку міської інфраструктури </t>
  </si>
  <si>
    <t>Проект розвитку міської інфраструктури - 2</t>
  </si>
  <si>
    <t>Проект "Підвищення енергоефективності в секторі централізованого теплопостачання України"</t>
  </si>
  <si>
    <t>Проект з передачі електроенергії</t>
  </si>
  <si>
    <t>Державний навчальний заклад "Мелітопольський професійний ліцей залізничного транспорту"</t>
  </si>
  <si>
    <t>Державний навчальний заклад "Михайлівське вище професійне училище"</t>
  </si>
  <si>
    <t>Бердянський економіко-гуманітарний коледж Бердянського державного педагогічного університету</t>
  </si>
  <si>
    <t>Державний заклад "Відділкова клінічна лікарня станції Запоріжжя-2 державного підприємства "Придніпровська залізниця", м. Запоріжжя</t>
  </si>
  <si>
    <t>Державний заклад "Вузлова лікарня станції Пологи державного підприємства "Придніпровська залізниця", Запорізька область</t>
  </si>
  <si>
    <t>Функціонування Національної наукової медичної бібліотеки, збереження та популяризація історії медицини</t>
  </si>
  <si>
    <t>2301510</t>
  </si>
  <si>
    <t>Гайворонський районний суд Кіровоградської області</t>
  </si>
  <si>
    <t>Краснокутський районний суд Харківської області</t>
  </si>
  <si>
    <t>Куп’янський міськрайонний суд Харківської області</t>
  </si>
  <si>
    <t>Лозівський міськрайонний суд Харківської області</t>
  </si>
  <si>
    <t>Люботинський міський суд Харківської області</t>
  </si>
  <si>
    <t>Нововодолазький районний суд Харківської області</t>
  </si>
  <si>
    <t>Первомайський міськрайонний суд Харківської області</t>
  </si>
  <si>
    <t>Печенізький районний суд Харківської області</t>
  </si>
  <si>
    <t>Одеський апеляційний адміністративний суд</t>
  </si>
  <si>
    <t>Харківський апеляційний адміністративний суд</t>
  </si>
  <si>
    <t>Київський апеляційний адміністративний суд</t>
  </si>
  <si>
    <t>Вінницький окружний адміністративний суд</t>
  </si>
  <si>
    <t>Волинський окружний адміністративний суд</t>
  </si>
  <si>
    <t>Дніпропетровський окружний адміністративний суд</t>
  </si>
  <si>
    <t>Донецький окружний адміністративний суд</t>
  </si>
  <si>
    <t>Житомирський окружний адміністративний суд</t>
  </si>
  <si>
    <t>Закарпатський окружний адміністративний суд</t>
  </si>
  <si>
    <t>Запорізький окружний адміністративний суд</t>
  </si>
  <si>
    <t>Івано-Франківський окружний адміністративний суд</t>
  </si>
  <si>
    <t>Київський окружний адміністративний суд</t>
  </si>
  <si>
    <t>Кіровоградський окружний адміністративний суд</t>
  </si>
  <si>
    <t>Луганський окружний адміністративний суд</t>
  </si>
  <si>
    <t>Львівський окружний адміністративний суд</t>
  </si>
  <si>
    <t>Миколаївський окружний адміністративний суд</t>
  </si>
  <si>
    <t>Одеський окружний адміністративний суд</t>
  </si>
  <si>
    <t>Полтавський окружний адміністративний суд</t>
  </si>
  <si>
    <t>Рівненський окружний адміністративний суд</t>
  </si>
  <si>
    <t>Сумський окружний адміністративний суд</t>
  </si>
  <si>
    <t xml:space="preserve">Державний заклад "Вузлова клінічна лікарня станції Вінниця Південно-Західної залізниці", Вінницька область </t>
  </si>
  <si>
    <t>Кам'янець-Подiльський  р-н</t>
  </si>
  <si>
    <t>Кам'янсько-Дніпровський р-н</t>
  </si>
  <si>
    <t>Попільнянський р-н</t>
  </si>
  <si>
    <t xml:space="preserve">Рентна плата за транспортування нафти та нафтопродуктів магістральними нафтопроводами та нафтопродуктопроводами територією України </t>
  </si>
  <si>
    <t>17010900</t>
  </si>
  <si>
    <t xml:space="preserve">Рентна плата за транзитне транспортування трубопроводами аміаку територією України </t>
  </si>
  <si>
    <t>17060000</t>
  </si>
  <si>
    <t xml:space="preserve">Збір у вигляді цільової надбавки до діючого тарифу на природний газ для споживачів усіх форм власності </t>
  </si>
  <si>
    <t>19000000</t>
  </si>
  <si>
    <t>Інші податки та збори</t>
  </si>
  <si>
    <t>19010000</t>
  </si>
  <si>
    <t>Екологічний податок</t>
  </si>
  <si>
    <t>19090000</t>
  </si>
  <si>
    <t>Жовтневий  районний суд Миколаївської області</t>
  </si>
  <si>
    <t>Казанківський районний суд Миколаївської області</t>
  </si>
  <si>
    <t>Кривоозерський  районний суд Миколаївської області</t>
  </si>
  <si>
    <t>Миколаївський  районний суд Миколаївської області</t>
  </si>
  <si>
    <t>07309000000</t>
  </si>
  <si>
    <t>Рахівський р-н</t>
  </si>
  <si>
    <t>15319000000</t>
  </si>
  <si>
    <t>Ренійський р-н</t>
  </si>
  <si>
    <t>16320000000</t>
  </si>
  <si>
    <t>Решетилівський р-н</t>
  </si>
  <si>
    <t>17314000000</t>
  </si>
  <si>
    <t>Рiвненський р-н</t>
  </si>
  <si>
    <t>25316000000</t>
  </si>
  <si>
    <t>Ріпкинський р-н</t>
  </si>
  <si>
    <t>09310000000</t>
  </si>
  <si>
    <t>Рогатинський р-н</t>
  </si>
  <si>
    <t>03313000000</t>
  </si>
  <si>
    <t>Рожищенський р-н</t>
  </si>
  <si>
    <t>09311000000</t>
  </si>
  <si>
    <t>Рожнятівський р-н</t>
  </si>
  <si>
    <t>15320000000</t>
  </si>
  <si>
    <t>Роздільнянський р-н</t>
  </si>
  <si>
    <t>08317000000</t>
  </si>
  <si>
    <t>Розівський р-н</t>
  </si>
  <si>
    <t>17315000000</t>
  </si>
  <si>
    <t>Рокитнiвський р-н</t>
  </si>
  <si>
    <t>10319000000</t>
  </si>
  <si>
    <t>Рокитнянський р-н</t>
  </si>
  <si>
    <t>06306000000</t>
  </si>
  <si>
    <t>Романівський р-н</t>
  </si>
  <si>
    <t>18313000000</t>
  </si>
  <si>
    <t>Роменський р-н</t>
  </si>
  <si>
    <t>06320000000</t>
  </si>
  <si>
    <t>15321000000</t>
  </si>
  <si>
    <t>Савранський р-н</t>
  </si>
  <si>
    <t>13314000000</t>
  </si>
  <si>
    <t>Самбірський р-н</t>
  </si>
  <si>
    <t>15322000000</t>
  </si>
  <si>
    <t>Державний заклад "Вузлова лікарня станції Коломия державного територіально-галузевого об'єднання "Львівська залізниця", Івано-Франківська область</t>
  </si>
  <si>
    <t>Білоцерківський будинок художньої творчості</t>
  </si>
  <si>
    <t>Державний навчальний заклад "Катюжанське вище професійне училище"</t>
  </si>
  <si>
    <t>Державний професійно-технічний навчальний заклад "Яготинський центр професійно-технічної освіти"</t>
  </si>
  <si>
    <t xml:space="preserve">Київський обласний державний навчально-курсовий комбінат </t>
  </si>
  <si>
    <t>Білоцерківський коледж сервісу та дизайну</t>
  </si>
  <si>
    <t>Державний заклад "Вузлова лікарня станції Фастів Південно-Західної залізниці", Київська область</t>
  </si>
  <si>
    <t>Державний заклад "Спеціалізована медико-санітарна частина № 5 Міністерства охорони здоров'я України", м. Славутич, Київська обл.</t>
  </si>
  <si>
    <t xml:space="preserve">                                                                                                                        Додаток № 10 
                                                                                                                   до Закону України "Про Державний 
                                                                                                                       бюджет України на 2015 рік" </t>
  </si>
  <si>
    <t>{Додаток № 10 в редакції Закону № 217-VIII від 02.03.2015}</t>
  </si>
  <si>
    <t>Національна комісія, що здійснює державне регулювання у сфері зв'язку та інформатизації</t>
  </si>
  <si>
    <t>5561000</t>
  </si>
  <si>
    <t>5561010</t>
  </si>
  <si>
    <t>0460</t>
  </si>
  <si>
    <t>Фінансування Державного бюджету України на 2015 рік</t>
  </si>
  <si>
    <t>Код</t>
  </si>
  <si>
    <t>Загальне фінансування</t>
  </si>
  <si>
    <t>Фінансування за борговими операціями</t>
  </si>
  <si>
    <t>Запозичення</t>
  </si>
  <si>
    <t>Внутрішні запозичення</t>
  </si>
  <si>
    <t>Зовнішні запозичення</t>
  </si>
  <si>
    <t>Погашення</t>
  </si>
  <si>
    <t>Внутрішні зобов'язання</t>
  </si>
  <si>
    <t>Зовнішні зобов'язання</t>
  </si>
  <si>
    <t>Надходження від приватизації державного майна</t>
  </si>
  <si>
    <t>Фінансування за активними операціями</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</si>
  <si>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</si>
  <si>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</si>
  <si>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</si>
  <si>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</si>
  <si>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</si>
  <si>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</si>
  <si>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Державний заклад "Вузлова лікарня станції П'ятихатки державного підприємства "Придніпровська залізниця", Дніпропетровська область</t>
  </si>
  <si>
    <t>Державний заклад "Вузлова лікарня станції Синельникове-2 державного підприємства "Придніпровська залізниця", Дніпропетровська область</t>
  </si>
  <si>
    <t>Державний заклад "Лінійна лікарня станції Апостолове державного підприємства "Придніпровська залізниця", Дніпропетровська область</t>
  </si>
  <si>
    <t>Державний заклад "Дорожня станція переливання крові державного підприємства "Придніпровська залізниця", м. Дніпропетровськ</t>
  </si>
  <si>
    <t>Державний заклад "Спеціалізована медико-санітарна частина № 7 Міністерства охорони здоров'я України", м. Павлоград, Дніпропетровська обл.</t>
  </si>
  <si>
    <t>Державний заклад "Відділкова лікарня станції Знам'янка державного підприємства "Одеська залізниця", Кіровоградська область</t>
  </si>
  <si>
    <t>Державний заклад "Вузлова лікарня станції Гайворон державного підприємства "Одеська залізниця", Кіровоградська область</t>
  </si>
  <si>
    <t>Державний заклад "Вузлова лікарня станції Помічна державного підприємства "Одеська залізниця", Кіровоградська область</t>
  </si>
  <si>
    <t>Державний заклад "Спеціалізована медико-санітарна частина № 17 Міністерства охорони здоров'я України", смт. Смоліне,  Кіровоградська обл.</t>
  </si>
  <si>
    <t>Державний заклад "Спеціалізована медико-санітарна частина № 19 Міністерства охорони здоров'я України", м. Кіровоград</t>
  </si>
  <si>
    <t xml:space="preserve">Луганський державний будинок художньої та технічної творчості </t>
  </si>
  <si>
    <t>Луганське вище професійне училище інформаційних технологій</t>
  </si>
  <si>
    <t>Державний навчальний заклад "Луганське вище професійне училище автосервісу"</t>
  </si>
  <si>
    <t>Державний навчальний заклад "Сєвєродонецьке вище професійне училище"</t>
  </si>
  <si>
    <t>Державний навчальний заклад "Сєвєродонецький професійний ліцей"</t>
  </si>
  <si>
    <t>Відокремлений підрозділ "Рубіжанський професійний електромеханічний ліцей Луганського національного університету імені Тараса Шевченка"</t>
  </si>
  <si>
    <t>Відокремлений підрозділ "Щастинський професійний ліцей автомобільного транспорту Луганського національного університету імені Тараса Шевченка"</t>
  </si>
  <si>
    <t>Відокремлений підрозділ "Вище професійне училище Луганського національного університету імені Тараса Шевченка"</t>
  </si>
  <si>
    <t>Відокремлений підрозділ "Луганський професійний торгово-кулінарний ліцей Луганського національного університету імені Тараса Шевченка"</t>
  </si>
  <si>
    <t>Відокремлений підрозділ "Професійний ліцей Луганського національного університету імені Тараса Шевченка"</t>
  </si>
  <si>
    <t>Відокремлений  підрозділ "Коледж технологій та дизайну  Луганського національного університету імені Тараса Шевченка"</t>
  </si>
  <si>
    <t>Первомайський iндустрiально-педагогiчний технiкум</t>
  </si>
  <si>
    <t>Царичанський р-н</t>
  </si>
  <si>
    <t>21317000000</t>
  </si>
  <si>
    <t>Цюрупинський р-н</t>
  </si>
  <si>
    <t>21318000000</t>
  </si>
  <si>
    <t>Чаплинський р-н</t>
  </si>
  <si>
    <t>22318000000</t>
  </si>
  <si>
    <t>Чемеровецький р-н</t>
  </si>
  <si>
    <t>06321000000</t>
  </si>
  <si>
    <t>Червоноармійський р-н</t>
  </si>
  <si>
    <t>23317000000</t>
  </si>
  <si>
    <t>Черкаський р-н</t>
  </si>
  <si>
    <t>02324000000</t>
  </si>
  <si>
    <t>Чернівецький р-н</t>
  </si>
  <si>
    <t>08319000000</t>
  </si>
  <si>
    <t>Чернігівський р-н (Запорізька обл.)</t>
  </si>
  <si>
    <t>25321000000</t>
  </si>
  <si>
    <t>Державний заклад "Відділкова лікарня станції Луганськ державного підприємства "Донецька залізниця", м. Луганськ</t>
  </si>
  <si>
    <t>Державний заклад "Вузлова лікарня станції Попасна державного підприємства "Донецька залізниця", Луганська область</t>
  </si>
  <si>
    <t>Державний заклад "Лінійна поліклініка станції Сватове державного підприємства "Донецька залізниця", Луганська область</t>
  </si>
  <si>
    <t xml:space="preserve">Львівський державний будинок техніки </t>
  </si>
  <si>
    <t>Львівський державний палац естетичного виховання учнівської молоді</t>
  </si>
  <si>
    <t>Державний професійно-технічний навчальний заклад "Львівське міжрегіональне вище училище залізничного транспорту"</t>
  </si>
  <si>
    <t>Львівське вище професійне училище ресторанного сервісу та туризму</t>
  </si>
  <si>
    <t>Відокремлений структурний підрозділ  "Львівський коледж "Інфокомунікації" Національного університету "Львівська політехніка"</t>
  </si>
  <si>
    <t>Державний заклад "Дорожня станція переливання крові державного територіально-галузевого об'єднання "Львівська залізниця", м. Львів</t>
  </si>
  <si>
    <t xml:space="preserve">Миколаївський державний будинок художньої творчості </t>
  </si>
  <si>
    <t>Вище професійне училище суднобудування м. Миколаєва</t>
  </si>
  <si>
    <t>Новоодеський професійний аграрний ліцей</t>
  </si>
  <si>
    <t>Обласний бюджет Рівненської області</t>
  </si>
  <si>
    <t>18100000000</t>
  </si>
  <si>
    <t>Обласний бюджет Сумської області</t>
  </si>
  <si>
    <t>19100000000</t>
  </si>
  <si>
    <t>Обласний бюджет Тернопільської області</t>
  </si>
  <si>
    <t>20100000000</t>
  </si>
  <si>
    <t>Обласний бюджет Харківської області</t>
  </si>
  <si>
    <t>21100000000</t>
  </si>
  <si>
    <t>Обласний бюджет Херсонської області</t>
  </si>
  <si>
    <t>22100000000</t>
  </si>
  <si>
    <t>Обласний бюджет Хмельницької області</t>
  </si>
  <si>
    <t>23100000000</t>
  </si>
  <si>
    <t>Обласний бюджет Черкаської області</t>
  </si>
  <si>
    <t>24100000000</t>
  </si>
  <si>
    <t>Обласний бюджет Чернівецької області</t>
  </si>
  <si>
    <t>25100000000</t>
  </si>
  <si>
    <t>Обласний бюджет Чернігівської області</t>
  </si>
  <si>
    <t>26000000000</t>
  </si>
  <si>
    <t>Міський бюджет  міста Києва</t>
  </si>
  <si>
    <t xml:space="preserve">ВСЬОГО </t>
  </si>
  <si>
    <t>Березівське вище професійне училище Одеського національного політехнічного університету</t>
  </si>
  <si>
    <t>Міністерство  молоді та спорту України (загальнодержавні витрати)</t>
  </si>
  <si>
    <t>Субвенція з державного бюджету місцевим бюджетам на часткове  фінансування дитячо-юнацьких спортивних шкіл, які  до 2015 року отримували підтримку з Фонду соціального страхування з тимчасової втрати працездатності</t>
  </si>
  <si>
    <t>Субвенція з державного бюджету міському бюджету міста Дніпропетровськ на співфінансування проекту "Завершення будівництва метрополітену у м.Дніпропетровськ"</t>
  </si>
  <si>
    <t>Обласний бюджет Закарпатської області</t>
  </si>
  <si>
    <t>08100000000</t>
  </si>
  <si>
    <t>Обласний бюджет Запорізької області</t>
  </si>
  <si>
    <t>09100000000</t>
  </si>
  <si>
    <t>Обласний бюджет Івано-Франківської області</t>
  </si>
  <si>
    <t>10100000000</t>
  </si>
  <si>
    <t>Обласний бюджет Київської області</t>
  </si>
  <si>
    <t>11100000000</t>
  </si>
  <si>
    <t>Обласний бюджет Кіровоградської області</t>
  </si>
  <si>
    <t>12100000000</t>
  </si>
  <si>
    <t>Обласний бюджет Луганської області</t>
  </si>
  <si>
    <t>заклади, установи та організації освіти:</t>
  </si>
  <si>
    <t>Вінницький державний центр естетичного виховання учнів професійно-технічних навчальних закладів</t>
  </si>
  <si>
    <t>Державний професійно-технічний навчальний заклад "Вінницьке міжрегіональне вище професійне училище"</t>
  </si>
  <si>
    <t>співфінансування проекту "Завершення будівництва метрополітену у м. Дніпропетровськ"</t>
  </si>
  <si>
    <t xml:space="preserve"> завершення реконструкції Львівського обласного перинатального центру</t>
  </si>
  <si>
    <t xml:space="preserve">будівництво (придбання) житла для сімей загиблих військовослужбовців, які брали безпосередню участь в антитерористичній  операції, а також для інвалідів І – ІІ групи з числа військовослужбовців, які брали участь у зазначеній операції, та потребують поліпшення житлових умов </t>
  </si>
  <si>
    <t>погашення заборгованості з різниці в тарифах на теплову енергію, опалення та постачання гарячої води, послуги з централізованого водопостачання, водовідведення, що вироблялися, транспортувалися та постачалися населенню та/або іншим підприємствам централізованого питного водопостачання та водовідведення, які надають населенню послуги з централізованого водопостачання та водовідведення, яка виникла у зв'язку з невідповідністю фактичної вартості теплової енергії та послуг з централізованого водопостачання, водовідведення, опалення та постачання гарячої води тарифам, що затверджувалися та/або погоджувалися органами державної влади чи місцевого самоврядування</t>
  </si>
  <si>
    <t>м. Шахтарськ</t>
  </si>
  <si>
    <t>22206000000</t>
  </si>
  <si>
    <t>м. Шепетiвка</t>
  </si>
  <si>
    <t>18207000000</t>
  </si>
  <si>
    <t>м. Шостка</t>
  </si>
  <si>
    <t>15207000000</t>
  </si>
  <si>
    <t>м. Южне</t>
  </si>
  <si>
    <t>14205000000</t>
  </si>
  <si>
    <t>м. Южноукраїнськ</t>
  </si>
  <si>
    <t>09205000000</t>
  </si>
  <si>
    <t>м. Яремче</t>
  </si>
  <si>
    <t>05228000000</t>
  </si>
  <si>
    <t>м. Ясинувата</t>
  </si>
  <si>
    <t>r</t>
  </si>
  <si>
    <t>05301000000</t>
  </si>
  <si>
    <t>Амвpосіївський р-н</t>
  </si>
  <si>
    <t>15301000000</t>
  </si>
  <si>
    <t>Ананьївський р-н</t>
  </si>
  <si>
    <t>06301000000</t>
  </si>
  <si>
    <t>Андрушівський р-н</t>
  </si>
  <si>
    <t>12301000000</t>
  </si>
  <si>
    <t>Антрацитівський р-н</t>
  </si>
  <si>
    <t>04301000000</t>
  </si>
  <si>
    <t>Апостолiвський р-н</t>
  </si>
  <si>
    <t>14301000000</t>
  </si>
  <si>
    <t>Арбузинський р-н</t>
  </si>
  <si>
    <t>05302000000</t>
  </si>
  <si>
    <t>Аpтемівський р-н</t>
  </si>
  <si>
    <t>15302000000</t>
  </si>
  <si>
    <t>Арцизський р-н</t>
  </si>
  <si>
    <t>20301000000</t>
  </si>
  <si>
    <t>Балаклійський р-н</t>
  </si>
  <si>
    <t>15303000000</t>
  </si>
  <si>
    <t>Балтський р-н</t>
  </si>
  <si>
    <t>06302000000</t>
  </si>
  <si>
    <t>Баранівський р-н</t>
  </si>
  <si>
    <t>20302000000</t>
  </si>
  <si>
    <t>Барвінківський р-н</t>
  </si>
  <si>
    <t>10301000000</t>
  </si>
  <si>
    <t>Баришiвський р-н</t>
  </si>
  <si>
    <t>02301000000</t>
  </si>
  <si>
    <t>Барський р-н</t>
  </si>
  <si>
    <t>Державний заклад "Відділкова лікарня станції Івано-Франківськ державного територіально-галузевого об'єднання "Львівська залізниця", Івано-Франківська область</t>
  </si>
  <si>
    <t>Ясинуватський міськрайонний суд Донецької області</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</si>
  <si>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</si>
  <si>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</si>
  <si>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</si>
  <si>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Брусилівський районний суд Житомирської області</t>
  </si>
  <si>
    <t>Забезпечення протезуванням та ортезуванням виробами підвищеної функціональності за технологіями виготовлення, які відсутні в Україні, окремих категорій громадян, які брали участь в антитерористичній операції та/або у забезпеченні її проведення і втратили функціональні можливості кінцівки або кінцівок</t>
  </si>
  <si>
    <t>Субвенція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</si>
  <si>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Дослідження, наукові і науково-технічні розробки у сфері будівництва, житлово-комунального господарства та регіонального розвитку, виконання робіт за державними цільовими програмами у сфері розвитку житлово-комунального господарства, наукові розробки із нормування та  стандартизації у сфері будівництва та житлової політики, дослідження збереження та вивчення видів флори у спеціально створених умовах</t>
  </si>
  <si>
    <t>Дослідження, прикладні наукові та науково-технічні розробки, виконання робіт за державними цільовими програмами і державним замовленням у сфері розвитку агропромислового комплексу, підготовка наукових кадрів, наукові розробки у сфері стандартизації та сертифікації сільськогосподарської продукції, дослідження та експериментальні розробки у сфері агропромислового комплексу</t>
  </si>
  <si>
    <t>Часткова компенсація відсоткової ставки кредитів комерційних банків молодим сім'ям та одиноким молодим громадянам на будівництво (реконструкцію) та придбання житла</t>
  </si>
  <si>
    <t>2751420</t>
  </si>
  <si>
    <t>Кpасноаpмійський р-н</t>
  </si>
  <si>
    <t>20317000000</t>
  </si>
  <si>
    <t>Красноградський р-н</t>
  </si>
  <si>
    <t>12304000000</t>
  </si>
  <si>
    <t>Краснодонський р-н</t>
  </si>
  <si>
    <t>20318000000</t>
  </si>
  <si>
    <t>Краснокутський р-н</t>
  </si>
  <si>
    <t>15315000000</t>
  </si>
  <si>
    <t>Красноокнянський р-н</t>
  </si>
  <si>
    <t>18306000000</t>
  </si>
  <si>
    <t>Краснопільський р-н</t>
  </si>
  <si>
    <t>19309000000</t>
  </si>
  <si>
    <t>Кременецький р-н</t>
  </si>
  <si>
    <t>16310000000</t>
  </si>
  <si>
    <t>Кременчуцький р-н</t>
  </si>
  <si>
    <t>12305000000</t>
  </si>
  <si>
    <t>Кремінський р-н</t>
  </si>
  <si>
    <t>14313000000</t>
  </si>
  <si>
    <t>Кривоозерський р-н</t>
  </si>
  <si>
    <t>04305000000</t>
  </si>
  <si>
    <t>Криворiзький р-н</t>
  </si>
  <si>
    <t>02309000000</t>
  </si>
  <si>
    <t>Крижопільський р-н</t>
  </si>
  <si>
    <t>04306000000</t>
  </si>
  <si>
    <t>Криничанський р-н</t>
  </si>
  <si>
    <t>18307000000</t>
  </si>
  <si>
    <t>Кролевецький р-н</t>
  </si>
  <si>
    <t>08309000000</t>
  </si>
  <si>
    <t>Куйбишевський р-н</t>
  </si>
  <si>
    <t>25310000000</t>
  </si>
  <si>
    <t>Куликівський р-н</t>
  </si>
  <si>
    <t>20319000000</t>
  </si>
  <si>
    <t>Куп'янський р-н</t>
  </si>
  <si>
    <t>19310000000</t>
  </si>
  <si>
    <t>Лановецький р-н</t>
  </si>
  <si>
    <t>18308000000</t>
  </si>
  <si>
    <t>Лебединський р-н</t>
  </si>
  <si>
    <t>22310000000</t>
  </si>
  <si>
    <t>Летичiвський р-н</t>
  </si>
  <si>
    <t>02310000000</t>
  </si>
  <si>
    <t>Липовецький р-н</t>
  </si>
  <si>
    <t>18309000000</t>
  </si>
  <si>
    <t>Липоводолинський р-н</t>
  </si>
  <si>
    <t>23310000000</t>
  </si>
  <si>
    <t>Лисянський р-н</t>
  </si>
  <si>
    <t>02311000000</t>
  </si>
  <si>
    <t>Літинський р-н</t>
  </si>
  <si>
    <t>20320000000</t>
  </si>
  <si>
    <t>Лозівський р-н</t>
  </si>
  <si>
    <t>03307000000</t>
  </si>
  <si>
    <t>Локачинський р-н</t>
  </si>
  <si>
    <t>16311000000</t>
  </si>
  <si>
    <t>Лохвицький р-н</t>
  </si>
  <si>
    <t>16312000000</t>
  </si>
  <si>
    <t>Лубенський р-н</t>
  </si>
  <si>
    <t>06311000000</t>
  </si>
  <si>
    <t>Лугинський р-н</t>
  </si>
  <si>
    <t>12306000000</t>
  </si>
  <si>
    <t>Лутугинський р-н</t>
  </si>
  <si>
    <t>03308000000</t>
  </si>
  <si>
    <t>Луцький р-н</t>
  </si>
  <si>
    <t>06312000000</t>
  </si>
  <si>
    <t>Любарський р-н</t>
  </si>
  <si>
    <t>15316000000</t>
  </si>
  <si>
    <t>Любашівський р-н</t>
  </si>
  <si>
    <t>03309000000</t>
  </si>
  <si>
    <t>Любешівський р-н</t>
  </si>
  <si>
    <t>03310000000</t>
  </si>
  <si>
    <t>Любомльський р-н</t>
  </si>
  <si>
    <t>05309000000</t>
  </si>
  <si>
    <t>Маp'їнський р-н</t>
  </si>
  <si>
    <t>04307000000</t>
  </si>
  <si>
    <t>Магдалинiвський р-н</t>
  </si>
  <si>
    <t>10314000000</t>
  </si>
  <si>
    <t>Макарiвський р-н</t>
  </si>
  <si>
    <t>06313000000</t>
  </si>
  <si>
    <t>Малинський р-н</t>
  </si>
  <si>
    <t>11310000000</t>
  </si>
  <si>
    <t>Маловисківський р-н</t>
  </si>
  <si>
    <t>03311000000</t>
  </si>
  <si>
    <t>Маневицький р-н</t>
  </si>
  <si>
    <t>23311000000</t>
  </si>
  <si>
    <t>Манькiвський р-н</t>
  </si>
  <si>
    <t>12307000000</t>
  </si>
  <si>
    <t>Марківський р-н</t>
  </si>
  <si>
    <t>16313000000</t>
  </si>
  <si>
    <t>Машівський р-н</t>
  </si>
  <si>
    <t>04308000000</t>
  </si>
  <si>
    <t>Межiвський р-н</t>
  </si>
  <si>
    <t>08310000000</t>
  </si>
  <si>
    <t>Мелітопольський р-н</t>
  </si>
  <si>
    <t>25311000000</t>
  </si>
  <si>
    <t>Менський р-н</t>
  </si>
  <si>
    <t>13309000000</t>
  </si>
  <si>
    <t>Державний заклад "Вузлова клінічна лікарня станції Чернівці державного територіально-галузевого об'єднання "Львівська залізниця", м. Чернівці</t>
  </si>
  <si>
    <t>Державний професійно-технічний навчальний заклад "Чернігівське вище професійне училище"</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</si>
  <si>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</si>
  <si>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</si>
  <si>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</si>
  <si>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</si>
  <si>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</si>
  <si>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педагогічних наук, підготовка наукових кадрів, фінансова підтримка розвитку наукової інфраструктури та об'єктів, що становлять національне надбання</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</si>
  <si>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законодавства і права, підготовка наукових кадрів, фінансова підтримка розвитку наукової інфраструктури</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</si>
  <si>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агропромислового комплексу, підготовка наукових кадрів, фінансова підтримка технічного забезпечення наукових установ, розвитку наукової інфраструктури  та об'єктів, що становлять національне надбання</t>
  </si>
  <si>
    <t>1006090</t>
  </si>
  <si>
    <t>Придбання пожежної та іншої спеціальної техніки вітчизняного виробництва</t>
  </si>
  <si>
    <t>6560000</t>
  </si>
  <si>
    <t>6561000</t>
  </si>
  <si>
    <t>6561040</t>
  </si>
  <si>
    <t>6561060</t>
  </si>
  <si>
    <t>6561090</t>
  </si>
  <si>
    <t>Полiський р-н</t>
  </si>
  <si>
    <t>08314000000</t>
  </si>
  <si>
    <t>Пологівський р-н</t>
  </si>
  <si>
    <t>22312000000</t>
  </si>
  <si>
    <t>Полонський  р-н</t>
  </si>
  <si>
    <t>16319000000</t>
  </si>
  <si>
    <t>Полтавський р-н</t>
  </si>
  <si>
    <t>12312000000</t>
  </si>
  <si>
    <t>Попаснянський р-н</t>
  </si>
  <si>
    <t>06318000000</t>
  </si>
  <si>
    <t>08315000000</t>
  </si>
  <si>
    <t>Приазовський р-н</t>
  </si>
  <si>
    <t>25315000000</t>
  </si>
  <si>
    <t>Прилуцький р-н</t>
  </si>
  <si>
    <t>08316000000</t>
  </si>
  <si>
    <t>Приморський р-н</t>
  </si>
  <si>
    <t>13312000000</t>
  </si>
  <si>
    <t>Пустомитівський р-н</t>
  </si>
  <si>
    <t>18312000000</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</si>
  <si>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</si>
  <si>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</si>
  <si>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</si>
  <si>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</si>
  <si>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Алчевський міський суд Луганської області</t>
  </si>
  <si>
    <t>Антрацитівський міськрайонний суд  Луганської області</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</si>
  <si>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</si>
  <si>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</si>
  <si>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</si>
  <si>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</si>
  <si>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</si>
  <si>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</si>
  <si>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</si>
  <si>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</si>
  <si>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</si>
  <si>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</si>
  <si>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</si>
  <si>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</si>
  <si>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</si>
  <si>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Ровеньківський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</si>
  <si>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</si>
  <si>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</si>
  <si>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</si>
  <si>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Сєвєродонецький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</si>
  <si>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</si>
  <si>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</si>
  <si>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</si>
  <si>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</si>
  <si>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Широківський районний суд Дніпропетровської області</t>
  </si>
  <si>
    <t>Державна адміністрація залізничного транспорту</t>
  </si>
  <si>
    <t>Медичне обслуговування працівників та пасажирів залізничного транспорту</t>
  </si>
  <si>
    <t>Державний професійно-технічний навчальний заклад "Державний Дніпропетровський навчальний центр "Дніпроагротехсервіс"</t>
  </si>
  <si>
    <t>Днiпродзержинський технологічний коледж Дніпродзержинського  державного технiчного унiверситету</t>
  </si>
  <si>
    <t>Днiпропетровський iндустрiально-педагогiчний технiкум</t>
  </si>
  <si>
    <t>заклади, установи та організації культури:</t>
  </si>
  <si>
    <t>Додаток № 8 
до Закону України "Про Державний бюджет 
України на 2015 рік"</t>
  </si>
  <si>
    <t>№  
з/п</t>
  </si>
  <si>
    <t>Державний навчальний заклад "Центр професійно-технічної освіти № 1 м. Вінниці"</t>
  </si>
  <si>
    <t>Вище професійне училище № 42 м. Погребище</t>
  </si>
  <si>
    <t>Вінницька обласна організація фізкультурно-спортивного товариства "Динамо" України</t>
  </si>
  <si>
    <t>Вінницька обласна організація фізкультурно-спортивного товариства "Спартак"</t>
  </si>
  <si>
    <t>Вінницька обласна організація фізкультурно-спортивного товариства "Україна"</t>
  </si>
  <si>
    <t>Волинська обласна організація фізкультурно-спортивного товариства "Динамо" України</t>
  </si>
  <si>
    <t>Волинська обласна організація фізкультурно-спортивного товариства "Спартак"</t>
  </si>
  <si>
    <t>Волинська обласна організація фізкультурно-спортивного товариства "Україна"</t>
  </si>
  <si>
    <t>Вище професійне училище № 17</t>
  </si>
  <si>
    <t>Виключ 9 позиц Медсанчасть №6</t>
  </si>
  <si>
    <t>Дніпропетровська обласна організація фізкультурно-спортивного товариства "Динамо" України</t>
  </si>
  <si>
    <t>Спортивний комплекс у м.Дніпропетровську Дніпропетровської обласної організації фізкультурно-спортивного товариства "Динамо" України</t>
  </si>
  <si>
    <t>Дніпропетровська обласна організація фізкультурно-спортивного товариства "Спартак"</t>
  </si>
  <si>
    <t>Громадська організація "Нікопольське міське фізкультурно-спортивне товариство "Спартак"</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</si>
  <si>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</si>
  <si>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</si>
  <si>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</si>
  <si>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Южноукраїнський міський суд Миколаївської області</t>
  </si>
  <si>
    <t>Ананьївський районний суд Одеської області</t>
  </si>
  <si>
    <t>Володимир-Волинський р-н</t>
  </si>
  <si>
    <t>17302000000</t>
  </si>
  <si>
    <t>Володимирецький р-н</t>
  </si>
  <si>
    <t>22303000000</t>
  </si>
  <si>
    <t>Волочиський р-н</t>
  </si>
  <si>
    <t>14308000000</t>
  </si>
  <si>
    <t>Врадіївський р-н</t>
  </si>
  <si>
    <t>16302000000</t>
  </si>
  <si>
    <t>Гадяцький р-н</t>
  </si>
  <si>
    <t>11303000000</t>
  </si>
  <si>
    <t>Гайворонський р-н</t>
  </si>
  <si>
    <t>02304000000</t>
  </si>
  <si>
    <t>Гайсинський р-н</t>
  </si>
  <si>
    <t>09303000000</t>
  </si>
  <si>
    <t>Галицький р-н</t>
  </si>
  <si>
    <t>21307000000</t>
  </si>
  <si>
    <t>Генічеський р-н</t>
  </si>
  <si>
    <t>24302000000</t>
  </si>
  <si>
    <t>Герцаївський р-н</t>
  </si>
  <si>
    <t>24303000000</t>
  </si>
  <si>
    <t>Глибоцький р-н</t>
  </si>
  <si>
    <t>16303000000</t>
  </si>
  <si>
    <t>Глобинський р-н</t>
  </si>
  <si>
    <t>18304000000</t>
  </si>
  <si>
    <t>Глухiвський р-н</t>
  </si>
  <si>
    <t>11304000000</t>
  </si>
  <si>
    <t>Голованівський р-н</t>
  </si>
  <si>
    <t>21308000000</t>
  </si>
  <si>
    <t>Голопристанський р-н</t>
  </si>
  <si>
    <t>21309000000</t>
  </si>
  <si>
    <t>Горностаївський р-н</t>
  </si>
  <si>
    <t>09304000000</t>
  </si>
  <si>
    <t>Городенківський р-н</t>
  </si>
  <si>
    <t>23301000000</t>
  </si>
  <si>
    <t>Городищенський р-н</t>
  </si>
  <si>
    <t>25305000000</t>
  </si>
  <si>
    <t>Городнянський р-н</t>
  </si>
  <si>
    <t>13303000000</t>
  </si>
  <si>
    <t>Городоцький р-н (Львівська обл.)</t>
  </si>
  <si>
    <t>22304000000</t>
  </si>
  <si>
    <t>Городоцький р-н (Хмельницька обл.)</t>
  </si>
  <si>
    <t>03302000000</t>
  </si>
  <si>
    <t>Горохівський р-н</t>
  </si>
  <si>
    <t>17303000000</t>
  </si>
  <si>
    <t>Гощанський р-н</t>
  </si>
  <si>
    <t>16304000000</t>
  </si>
  <si>
    <t>Гребінківський р-н</t>
  </si>
  <si>
    <t>08306000000</t>
  </si>
  <si>
    <t>Гуляйпільський р-н</t>
  </si>
  <si>
    <t>Дніпропетровська обласна організація фізкультурно-спортивного товариства "Україна"</t>
  </si>
  <si>
    <t>Дніпродзержинська міська організація фізкультурно-спортивного товариства "Україна"</t>
  </si>
  <si>
    <t>Криворізька міська організація фізкультурно-спортивного товариства "Україна"</t>
  </si>
  <si>
    <t>Слов'янський професійний ліцей залізничного транспорту імені Героя Соціалістичної Праці П.Ф.Кривоноса</t>
  </si>
  <si>
    <t>Державний заклад "Відділкова лікарня станції Красний Лиман державного підприємства "Донецька залізниця", Донецька область</t>
  </si>
  <si>
    <t>Донецька обласна організація фізкультурно-спортивного товариства "Динамо" України</t>
  </si>
  <si>
    <t>Донецьке обласне фізкультурно-спортивне товариство "Спартак"</t>
  </si>
  <si>
    <t>Донецька обласна організація фізкультурно-спортивного товариства "Україна"</t>
  </si>
  <si>
    <t>Маріупольська міська рада фізкультурно-спортивного товариства "Україна"</t>
  </si>
  <si>
    <t>Державний заклад "Вузлова поліклініка станції Житомир Південно-Західної залізниці", м.Житомир</t>
  </si>
  <si>
    <t>Житомирська обласна організація фізкультурно-спортивного товариства "Динамо" України</t>
  </si>
  <si>
    <t>Фізкультурно-спортивне товариство "Спартак"</t>
  </si>
  <si>
    <t>Житомирська обласна організація фізкультурно-спортивного товариства "Україна"</t>
  </si>
  <si>
    <t>видал п. 1 туризм краєв</t>
  </si>
  <si>
    <t>Вище професійне училище № 34 м. Виноградів</t>
  </si>
  <si>
    <t>Державний заклад "Вузлова лікарня станції Мукачево державного територіально-галузевого об'єднання "Львівська залізниця", Закарпатська область</t>
  </si>
  <si>
    <t>Закарпатська обласна організація фізкультурно-спортивного товариства "Динамо" України</t>
  </si>
  <si>
    <t>Закарпатська обласна організація фізкультурно-спортивного товариства "Спартак"</t>
  </si>
  <si>
    <t>Закарпатська обласна рада фізкультурно-спортивного товариства "Україна"</t>
  </si>
  <si>
    <t>Запорізька обласна організація фізкультурно-спортивного товариства "Динамо" України</t>
  </si>
  <si>
    <t>Запорізька обласна організація фізкультурно-спортивного товариства "Спартак"</t>
  </si>
  <si>
    <t>Запорізька обласна організація фізкультурно-спортивного товариства "Україна"</t>
  </si>
  <si>
    <t>Вище професійне училище № 13 м. Івано-Франківська</t>
  </si>
  <si>
    <t>Центр професійно-технічної освіти № 1 м. Івано-Франківська</t>
  </si>
  <si>
    <t>Вище професійне училище № 7 м. Калуша</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</si>
  <si>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</si>
  <si>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</si>
  <si>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</si>
  <si>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</si>
  <si>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</si>
  <si>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</si>
  <si>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</si>
  <si>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</si>
  <si>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</si>
  <si>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</si>
  <si>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</si>
  <si>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</si>
  <si>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</si>
  <si>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</si>
  <si>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</si>
  <si>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</si>
  <si>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</si>
  <si>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</si>
  <si>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Дубровицький районний суд Рівненської області</t>
  </si>
  <si>
    <t>Дубенський міськрайонний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</si>
  <si>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</si>
  <si>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</si>
  <si>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</si>
  <si>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</si>
  <si>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</si>
  <si>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</si>
  <si>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</si>
  <si>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</si>
  <si>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</si>
  <si>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</si>
  <si>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Кузнецовський міський суд Рівненської області</t>
  </si>
  <si>
    <t>Рівненський міський суд Рівненської області</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</si>
  <si>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</si>
  <si>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</si>
  <si>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</si>
  <si>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</si>
  <si>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</si>
  <si>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</si>
  <si>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</si>
  <si>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32020000</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</si>
  <si>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</si>
  <si>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</si>
  <si>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</si>
  <si>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</si>
  <si>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</si>
  <si>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</si>
  <si>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</si>
  <si>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</si>
  <si>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</si>
  <si>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</si>
  <si>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</si>
  <si>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</si>
  <si>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</si>
  <si>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</si>
  <si>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</si>
  <si>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</si>
  <si>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</si>
  <si>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</si>
  <si>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</si>
  <si>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</si>
  <si>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</si>
  <si>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</si>
  <si>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</si>
  <si>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</si>
  <si>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</si>
  <si>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</si>
  <si>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</si>
  <si>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</si>
  <si>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</si>
  <si>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</si>
  <si>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</si>
  <si>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</si>
  <si>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</si>
  <si>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12207000000</t>
  </si>
  <si>
    <t>м. Краснодон</t>
  </si>
  <si>
    <t>16203000000</t>
  </si>
  <si>
    <t>м. Кременчук</t>
  </si>
  <si>
    <t>04205000000</t>
  </si>
  <si>
    <t>м. Кривий Рiг</t>
  </si>
  <si>
    <t>17203000000</t>
  </si>
  <si>
    <t>м. Кузнецовськ</t>
  </si>
  <si>
    <t>20203000000</t>
  </si>
  <si>
    <t>м. Куп'янськ</t>
  </si>
  <si>
    <t>02204000000</t>
  </si>
  <si>
    <t>м. Ладижин</t>
  </si>
  <si>
    <t>18204000000</t>
  </si>
  <si>
    <t>м. Лебедин</t>
  </si>
  <si>
    <t>12208000000</t>
  </si>
  <si>
    <t>м. Лисичанськ</t>
  </si>
  <si>
    <t>20204000000</t>
  </si>
  <si>
    <t>м. Лозова</t>
  </si>
  <si>
    <t>16204000000</t>
  </si>
  <si>
    <t>м. Лубни</t>
  </si>
  <si>
    <t>Здійснення виконавчої влади у Донецькій області</t>
  </si>
  <si>
    <t>7760000</t>
  </si>
  <si>
    <t>Житомирська обласна державна адміністрація</t>
  </si>
  <si>
    <t>7761000</t>
  </si>
  <si>
    <t>Апарат Житомирської обласної державної адміністрації</t>
  </si>
  <si>
    <t>7761010</t>
  </si>
  <si>
    <t>Здійснення виконавчої влади у Житомирській області</t>
  </si>
  <si>
    <t>7770000</t>
  </si>
  <si>
    <t>Державний заклад "Лінійна лікарня станції Щорс Південно-Західної залізниці", Чернігівська область</t>
  </si>
  <si>
    <t>Державний заклад "Вузлова поліклініка станції Бахмач Південно-Західної залізниці", Чернігівська область</t>
  </si>
  <si>
    <t>м. Київ</t>
  </si>
  <si>
    <t xml:space="preserve">Київський державний будинок художньої та технічної творчості </t>
  </si>
  <si>
    <t xml:space="preserve">Державний заклад "Дитячий оздоровчий табір "Світанок" </t>
  </si>
  <si>
    <t>Міжрегіональне вище професійне училище зв'язку м. Києва</t>
  </si>
  <si>
    <t>Державний навчальний заклад "Міжрегіональне вище професійне училище автомобільного транспорту та будівельної механізації"</t>
  </si>
  <si>
    <t>Державний навчальний заклад "Київське регіональне вище професійне училище будівництва"</t>
  </si>
  <si>
    <t>Компенсація підприємствам, установам, організаціям у межах середнього заробітку працівників, призваних на військову службу за призовом під час мобілізації, на особливий період</t>
  </si>
  <si>
    <t>2501440</t>
  </si>
  <si>
    <t>1040</t>
  </si>
  <si>
    <t>Реалізація державної політики з питань сім'ї та дітей</t>
  </si>
  <si>
    <t>2501450</t>
  </si>
  <si>
    <t>Оздоровлення і відпочинок дітей, які потребують особливої уваги та підтримки, в дитячому оздоровчому таборі ДЦ "Молода Гвардія"</t>
  </si>
  <si>
    <t>2501460</t>
  </si>
  <si>
    <t>05220000000</t>
  </si>
  <si>
    <t>м. Маріуполь</t>
  </si>
  <si>
    <t>08204000000</t>
  </si>
  <si>
    <t>м. Мелітополь</t>
  </si>
  <si>
    <t>14201000000</t>
  </si>
  <si>
    <t>м. Миколаїв</t>
  </si>
  <si>
    <t>16205000000</t>
  </si>
  <si>
    <t>м. Миргород</t>
  </si>
  <si>
    <t>02205000000</t>
  </si>
  <si>
    <t>м. Могилів-Подільський</t>
  </si>
  <si>
    <t>Державний професійно-технічний навчальний заклад "Криворізький професійний гірничо-електромеханічний ліцей"</t>
  </si>
  <si>
    <t>Криворізький професійний гірничо-технологічний ліцей</t>
  </si>
  <si>
    <t>Державний професійно-технічний навчальний заклад "Нікопольський центр професійної освіти"</t>
  </si>
  <si>
    <t>Підготовка кадрів та підвищення кваліфікації Національною академією Державної прикордонної служби України</t>
  </si>
  <si>
    <t>1002070</t>
  </si>
  <si>
    <t>1060</t>
  </si>
  <si>
    <t>Будівництво (придбання) житла для військовослужбовців Державної прикордонної служби України</t>
  </si>
  <si>
    <t>1002100</t>
  </si>
  <si>
    <t>Облаштування та реконструкція державного кордону</t>
  </si>
  <si>
    <t>1002110</t>
  </si>
  <si>
    <t>{Додаток № 1 із змінами, внесеними згідно із Законами № 217-VIII від 02.03.2015, № 648-VIII від 17.07.2015, № 704-VIII від 17.09.2015}</t>
  </si>
  <si>
    <t>{Додаток № 4 із змінами, внесеними згідно із Законами № 217-VIII від 02.03.2015, № 648-VIII від 17.07.2015, № 704-VIII від 17.09.2015}</t>
  </si>
  <si>
    <t>{Додаток № 5 із змінами, внесеними згідно із Законом № 217-VIII від 02.03.2015, № 647-VIII від 17.07.2015, № 648-VIII від 17.07.2015, № 704-VIII від 17.09.2015}</t>
  </si>
  <si>
    <t>{Додаток № 6 із змінами, внесеними згідно із Законами № 217-VIII від 02.03.2015, № 648-VIII від 17.07.2015, № 704-VIII від 17.09.2015}</t>
  </si>
  <si>
    <t xml:space="preserve"> Додаткова дотація з державного бюджету на здійснення видатків, пов’язаних з реалізацією заходів щодо підвищення рівня надання суспільних послуг</t>
  </si>
  <si>
    <t>м.Біла Церква</t>
  </si>
  <si>
    <t>м.Дніпродзержинськ</t>
  </si>
  <si>
    <t>м.Житомир</t>
  </si>
  <si>
    <t>м.Запоріжжя</t>
  </si>
  <si>
    <t>м.Красноармійськ</t>
  </si>
  <si>
    <t>м.Львів</t>
  </si>
  <si>
    <t>м.Миргород</t>
  </si>
  <si>
    <t>м.Одеса</t>
  </si>
  <si>
    <t>м.Полтава</t>
  </si>
  <si>
    <t>м.Сміла</t>
  </si>
  <si>
    <t>м.Суми</t>
  </si>
  <si>
    <t>м.Тернопіль</t>
  </si>
  <si>
    <t>м.Хмельницький</t>
  </si>
  <si>
    <t>м.Шостка</t>
  </si>
  <si>
    <t>Бахмацький р-н (у тому числі для м.Бахмач- 3000 тис.грн.)</t>
  </si>
  <si>
    <t>Камянський р-н (для м.Кам'янка)</t>
  </si>
  <si>
    <t xml:space="preserve">Мостиський р-н </t>
  </si>
  <si>
    <t>Петриківський р-н</t>
  </si>
  <si>
    <t xml:space="preserve">Пустомитівський р-н </t>
  </si>
  <si>
    <t xml:space="preserve">Самбірський р-н </t>
  </si>
  <si>
    <t>Семенівський р-н (Чернігівська обл.) (для м.Семенівка)</t>
  </si>
  <si>
    <t>Синельниківський р-н</t>
  </si>
  <si>
    <t xml:space="preserve">здійснення заходів щодо соціально-економічного розвитку окремих територій </t>
  </si>
  <si>
    <t>{Додаток № 8 в редакції Законів № 217-VIII від 02.03.2015, № 648-VIII від 17.07.2015, № 704-VIII від 17.09.2015}</t>
  </si>
  <si>
    <t>Амур-Нижньодніпровський районний суд м.Дніпропетровська</t>
  </si>
  <si>
    <t>Бабушкінський районний суд м.Дніпропетровська</t>
  </si>
  <si>
    <t>Баглійський районний суд м.Дніпродзержинська</t>
  </si>
  <si>
    <t>Дзержинський районний суд м.Кривого Рогу</t>
  </si>
  <si>
    <t>Дніпровський районний суд м.Дніпродзержинська</t>
  </si>
  <si>
    <t>Довгинцівський районний суд м.Кривого Рогу</t>
  </si>
  <si>
    <t>Жовтневий районний суд м.Дніпропетровська</t>
  </si>
  <si>
    <t>Жовтневий районний суд м.Кривого Рогу</t>
  </si>
  <si>
    <t>Заводський районний суд м.Дніпродзержинська</t>
  </si>
  <si>
    <t>Інгулецький районний суд м.Кривого Рогу</t>
  </si>
  <si>
    <t>Індустріальний районний суд м.Дніпропетровська</t>
  </si>
  <si>
    <t>Кіровський районний суд м.Дніпропетровська</t>
  </si>
  <si>
    <t>Красногвардійський районний суд м.Дніпропетровська</t>
  </si>
  <si>
    <t>Ленінський районний суд м.Дніпропетровська</t>
  </si>
  <si>
    <t>Саксаганський районний суд м.Кривого Рогу</t>
  </si>
  <si>
    <t>Самарський районний суд м.Дніпропетровська</t>
  </si>
  <si>
    <t>Тернівський районний суд м.Кривого Рогу</t>
  </si>
  <si>
    <t>Центрально-Міський районний суд м.Кривого Рогу</t>
  </si>
  <si>
    <t>Будьоннівський районний суд м.Донецька</t>
  </si>
  <si>
    <t>Ворошиловський районний суд м.Донецька</t>
  </si>
  <si>
    <t>Гірницький районний суд м.Макіївки</t>
  </si>
  <si>
    <t>Жовтневий районний суд м.Маріуполя</t>
  </si>
  <si>
    <t>Іллічівський районний суд м.Маріуполя</t>
  </si>
  <si>
    <t>Калінінський районний суд м.Горлівки</t>
  </si>
  <si>
    <t>Калінінський районний суд м.Донецька</t>
  </si>
  <si>
    <t>Київський районний суд м.Донецька</t>
  </si>
  <si>
    <t>Кіровський районний суд м.Донецька</t>
  </si>
  <si>
    <t>Кіровський районний суд м.Макіївки</t>
  </si>
  <si>
    <t>Куйбишевський районний суд м.Донецька</t>
  </si>
  <si>
    <t>Ленінський районний суд м.Донецька</t>
  </si>
  <si>
    <t>Микитівський районний суд м.Горлівки</t>
  </si>
  <si>
    <t>Орджонікідзевський районний суд м.Маріуполя</t>
  </si>
  <si>
    <t>Петровський районний суд м.Донецька</t>
  </si>
  <si>
    <t>Приморський районний суд м.Маріуполя</t>
  </si>
  <si>
    <t>Пролетарський районний суд м.Донецька</t>
  </si>
  <si>
    <t>Совєтський районний суд м.Макіївки</t>
  </si>
  <si>
    <t>Центрально-Міський районний суд м.Горлівки</t>
  </si>
  <si>
    <t>Центрально-Міський районний суд м.Макіївки</t>
  </si>
  <si>
    <t>Червоногвардійський районний суд м.Макіївки</t>
  </si>
  <si>
    <t>Богунський районний суд м.Житомира</t>
  </si>
  <si>
    <t>Корольовський районний суд м.Житомира</t>
  </si>
  <si>
    <t>Жовтневий районний суд м.Запоріжжя</t>
  </si>
  <si>
    <t>Заводський районний суд м.Запоріжжя</t>
  </si>
  <si>
    <t>Комунарський  районний суд м.Запоріжжя</t>
  </si>
  <si>
    <t>Ленінський районний суд м.Запоріжжя</t>
  </si>
  <si>
    <t>Орджонікідзевський  районний суд м.Запоріжжя</t>
  </si>
  <si>
    <t>Хортицький районний суд м.Запоріжжя</t>
  </si>
  <si>
    <t>Шевченківський районний суд м.Запоріжжя</t>
  </si>
  <si>
    <t>Кіровський районний суд м.Кіровограда</t>
  </si>
  <si>
    <t>Ленінський районний суд м.Кіровограда</t>
  </si>
  <si>
    <t>Артемівський районний суд м.Луганська</t>
  </si>
  <si>
    <t>Жовтневий районний суд м.Луганська</t>
  </si>
  <si>
    <t>Кам’янобрідський районний суд м.Луганська</t>
  </si>
  <si>
    <t>Ленінський районний суд м.Луганська</t>
  </si>
  <si>
    <t>Галицький районний суд м.Львова</t>
  </si>
  <si>
    <t>Залізничний районний суд м.Львова</t>
  </si>
  <si>
    <t>Личаківський районний суд м.Львова</t>
  </si>
  <si>
    <t>Франківський районний суд м.Львова</t>
  </si>
  <si>
    <t>Шевченківський районний суд м.Львова</t>
  </si>
  <si>
    <t>Сихівський районний суд м.Львова</t>
  </si>
  <si>
    <t>Заводський районний суд м.Миколаєва</t>
  </si>
  <si>
    <t>Корабельний районний суд м.Миколаєва</t>
  </si>
  <si>
    <t>Ленінський районний суд м.Миколаєва</t>
  </si>
  <si>
    <t>Центральний районний суд м.Миколаєва</t>
  </si>
  <si>
    <t>Київський районний суд м.Одеси</t>
  </si>
  <si>
    <t xml:space="preserve">Малиновський районний суд м.Одеси </t>
  </si>
  <si>
    <t>Приморський районний суд м.Одеси</t>
  </si>
  <si>
    <t>Суворовський районний суд м.Одеси</t>
  </si>
  <si>
    <t>Автозаводський районний суд м.Кременчука</t>
  </si>
  <si>
    <t>Київський районний суд м.Полтави</t>
  </si>
  <si>
    <t>Крюківський районний суд м.Кременчука</t>
  </si>
  <si>
    <t>Ленінський районний суд м.Полтави</t>
  </si>
  <si>
    <t>Октябрський районний суд м.Полтави</t>
  </si>
  <si>
    <t>Зарічний районний суд м.Суми</t>
  </si>
  <si>
    <t>Ковпаківський районний суд м.Суми</t>
  </si>
  <si>
    <t>Дзержинський районний суд м.Харкова</t>
  </si>
  <si>
    <t>Жовтневий районний суд м.Харкова</t>
  </si>
  <si>
    <t>Київський районний суд м.Харкова</t>
  </si>
  <si>
    <t>Комінтернівський районний суд м.Харкова</t>
  </si>
  <si>
    <t>Ленінський районний суд м.Харкова</t>
  </si>
  <si>
    <t>Московський районний суд м.Харкова</t>
  </si>
  <si>
    <t>Орджонікідзевський районний суд м.Харкова</t>
  </si>
  <si>
    <t>Фрунзенський районний суд м.Харкова</t>
  </si>
  <si>
    <t>Червонозаводський районний суд м.Харкова</t>
  </si>
  <si>
    <t>Дніпровський районний суд м.Херсона</t>
  </si>
  <si>
    <t>Комсомольський районний суд м.Херсона</t>
  </si>
  <si>
    <t>Суворовський районний суд м.Херсона</t>
  </si>
  <si>
    <t>Придніпровський районний суд м.Черкаси</t>
  </si>
  <si>
    <t>Соснівський районний суд м.Черкаси</t>
  </si>
  <si>
    <t>Шевченківський районний суд м.Чернівці</t>
  </si>
  <si>
    <t>Першотравневий районний суд м.Чернівці</t>
  </si>
  <si>
    <t>Садгірський районний суд м.Чернівці</t>
  </si>
  <si>
    <t>Деснянський районний суд м.Чернігова</t>
  </si>
  <si>
    <t>Новозаводський районний суд м.Чернігова</t>
  </si>
  <si>
    <t>Голосіївський районний суд м.Києва</t>
  </si>
  <si>
    <t>Дарницький районний суд м.Києва</t>
  </si>
  <si>
    <t>Дніпровський районний суд м.Києва</t>
  </si>
  <si>
    <t>Деснянський районний суд м.Києва</t>
  </si>
  <si>
    <t>Оболонський районний суд м.Києва</t>
  </si>
  <si>
    <t>Печерський районний суд м.Києва</t>
  </si>
  <si>
    <t>Подільський районний суд м.Києва</t>
  </si>
  <si>
    <t>Святошинський районний суд м.Києва</t>
  </si>
  <si>
    <t>Солом’янський районний суд м.Києва</t>
  </si>
  <si>
    <t>Шевченківський районний суд м.Києва</t>
  </si>
  <si>
    <t>{Додаток № 9 із змінами, внесеними згідно із Законом № 704-VIII від 17.09.2015}</t>
  </si>
  <si>
    <t>в тому числі на придбання цифрових мамографів та ультразвукових діагностичних приладів вітчизняного виробництва</t>
  </si>
  <si>
    <t>Додаток  №6</t>
  </si>
  <si>
    <t>"Про Державний бюджет України на 2015 рік»</t>
  </si>
  <si>
    <r>
      <t xml:space="preserve">Міжбюджетні трансферти 
</t>
    </r>
    <r>
      <rPr>
        <sz val="16"/>
        <rFont val="Arial"/>
        <family val="2"/>
        <charset val="204"/>
      </rPr>
      <t>(базова та реверсна дотації, освітня та медична субвенції з державного бюджету місцевим бюджетам) на 2015 рік</t>
    </r>
  </si>
  <si>
    <t>Бiлогiрський  р-н</t>
  </si>
  <si>
    <t>Василькiвский р-н (Дніпропетровська обл.)</t>
  </si>
  <si>
    <t>Ружинськийр-н</t>
  </si>
  <si>
    <t>Чорнухинськийр-н</t>
  </si>
  <si>
    <t>2502000</t>
  </si>
  <si>
    <t>Державна служба з питань праці</t>
  </si>
  <si>
    <t>2502010</t>
  </si>
  <si>
    <t>Керівництво та управління у сфері промислової безпеки, охорони та гігієни праці, нагляду за додержанням законодавства про працю</t>
  </si>
  <si>
    <t>3109000</t>
  </si>
  <si>
    <t>Державна служба України з безпеки на транспорті</t>
  </si>
  <si>
    <t>3109010</t>
  </si>
  <si>
    <t>Здійснення державного контролю з питань безпеки на транспорті</t>
  </si>
  <si>
    <t>3511210</t>
  </si>
  <si>
    <t>Субвенція з державного бюджету місцевим бюджетам на здійснення заходів щодо соціально-економічного розвитку окремих територій</t>
  </si>
  <si>
    <t>3801030</t>
  </si>
  <si>
    <t>Здійснення заходів у сфері захисту національного інформаційного простору</t>
  </si>
  <si>
    <t>7721800</t>
  </si>
  <si>
    <t>Будівництво, реконструкція, капітальний ремонт об’єктів соціальної та іншої інфраструктури у Вінницькій області</t>
  </si>
  <si>
    <t>8680000</t>
  </si>
  <si>
    <t>Державна регуляторна служба України</t>
  </si>
  <si>
    <t>8681000</t>
  </si>
  <si>
    <t xml:space="preserve">Апарат Державної регуляторної служби України </t>
  </si>
  <si>
    <t>8681010</t>
  </si>
  <si>
    <t>Керівництво та управління у сфері регуляторної політики та ліцензування</t>
  </si>
  <si>
    <t xml:space="preserve">
Розподіл видатків Державного бюджету України на 2015 рік на здійснення правосуддя
в розрізі місцевих та апеляційних судів</t>
  </si>
  <si>
    <t>Субвенція з державного бюджету обласному бюджету Одеської області  на придбання медичного обладнання для Одеської обласної дитячої клінічної лікарні</t>
  </si>
  <si>
    <t>придбання медичного обладнання для Одеської обласної дитячої клінічної лікарні</t>
  </si>
  <si>
    <t>{Додаток № 3 із змінами, внесеними згідно із Законами № 217-VIII від 02.03.2015, № 278-VIII від 07.04.2015, № 639-VIII від 16.07.2015, № 647-VIII від 17.07.2015, № 648-VIII від 17.07.2015, № 680-VIII від 15.09.2015, № 704-VIII від 17.09.2015, № 807-VIII від 24.11.2015, № 915-VIII від 24.12.2015}</t>
  </si>
  <si>
    <t>{Додаток № 7 із змінами, внесеними згідно із Законами № 217-VIII від 02.03.2015, № 648-VIII від 17.07.2015, № 680-VIII від 15.09.2015, № 704-VIII від 17.09.2015, № 915-VIII від 24.12.2015}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</si>
</sst>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1" formatCode="_-* #,##0.00_р_._-;\-* #,##0.00_р_._-;_-* &quot;-&quot;??_р_._-;_-@_-"/>
    <numFmt numFmtId="172" formatCode="#,##0\ &quot;грн.&quot;;\-#,##0\ &quot;грн.&quot;"/>
    <numFmt numFmtId="179" formatCode="_-* #,##0.00\ _г_р_н_._-;\-* #,##0.00\ _г_р_н_._-;_-* &quot;-&quot;??\ _г_р_н_._-;_-@_-"/>
    <numFmt numFmtId="180" formatCode="#,##0.0"/>
    <numFmt numFmtId="181" formatCode="0.0"/>
    <numFmt numFmtId="183" formatCode="#,##0_ ;[Red]\-#,##0\ "/>
    <numFmt numFmtId="184" formatCode="_-* #,##0\ _р_._-;\-* #,##0\ _р_._-;_-* &quot;-&quot;\ _р_._-;_-@_-"/>
    <numFmt numFmtId="185" formatCode="_-* #,##0.00\ _р_._-;\-* #,##0.00\ _р_._-;_-* &quot;-&quot;??\ _р_._-;_-@_-"/>
    <numFmt numFmtId="188" formatCode="#,##0.000;[Red]#,##0.000"/>
  </numFmts>
  <fonts count="123" x14ac:knownFonts="1">
    <font>
      <sz val="10"/>
      <name val="Times New Roman"/>
      <charset val="204"/>
    </font>
    <font>
      <sz val="10"/>
      <name val="Times New Roman"/>
      <charset val="204"/>
    </font>
    <font>
      <sz val="8"/>
      <name val="Times New Roman"/>
      <charset val="204"/>
    </font>
    <font>
      <b/>
      <sz val="12"/>
      <name val="Times New Roman"/>
      <charset val="204"/>
    </font>
    <font>
      <b/>
      <sz val="10"/>
      <name val="Times New Roman"/>
      <charset val="204"/>
    </font>
    <font>
      <b/>
      <i/>
      <sz val="10"/>
      <name val="Times New Roman"/>
      <charset val="204"/>
    </font>
    <font>
      <sz val="9"/>
      <name val="Times New Roman"/>
      <charset val="204"/>
    </font>
    <font>
      <i/>
      <sz val="8"/>
      <name val="Times New Roman"/>
      <charset val="204"/>
    </font>
    <font>
      <i/>
      <sz val="10"/>
      <name val="Times New Roman"/>
      <charset val="204"/>
    </font>
    <font>
      <b/>
      <sz val="14"/>
      <name val="Times New Roman"/>
      <charset val="204"/>
    </font>
    <font>
      <b/>
      <sz val="14"/>
      <name val="Times New Roman"/>
      <charset val="204"/>
    </font>
    <font>
      <b/>
      <sz val="10"/>
      <color indexed="18"/>
      <name val="Times New Roman"/>
      <charset val="204"/>
    </font>
    <font>
      <b/>
      <sz val="10"/>
      <color indexed="18"/>
      <name val="Times New Roman"/>
      <charset val="204"/>
    </font>
    <font>
      <sz val="7.5"/>
      <name val="Times New Roman"/>
      <charset val="204"/>
    </font>
    <font>
      <sz val="11"/>
      <color indexed="8"/>
      <name val="Calibri"/>
      <family val="2"/>
      <charset val="204"/>
    </font>
    <font>
      <sz val="11"/>
      <color indexed="9"/>
      <name val="Calibri"/>
      <family val="2"/>
      <charset val="204"/>
    </font>
    <font>
      <sz val="11"/>
      <color indexed="62"/>
      <name val="Calibri"/>
      <family val="2"/>
      <charset val="204"/>
    </font>
    <font>
      <sz val="11"/>
      <color indexed="17"/>
      <name val="Calibri"/>
      <family val="2"/>
      <charset val="204"/>
    </font>
    <font>
      <sz val="11"/>
      <color indexed="10"/>
      <name val="Calibri"/>
      <family val="2"/>
      <charset val="204"/>
    </font>
    <font>
      <b/>
      <sz val="11"/>
      <color indexed="9"/>
      <name val="Calibri"/>
      <family val="2"/>
      <charset val="204"/>
    </font>
    <font>
      <b/>
      <sz val="18"/>
      <color indexed="62"/>
      <name val="Cambria"/>
      <family val="2"/>
      <charset val="204"/>
    </font>
    <font>
      <b/>
      <sz val="11"/>
      <color indexed="8"/>
      <name val="Calibri"/>
      <family val="2"/>
      <charset val="204"/>
    </font>
    <font>
      <sz val="11"/>
      <color indexed="20"/>
      <name val="Calibri"/>
      <family val="2"/>
      <charset val="204"/>
    </font>
    <font>
      <b/>
      <sz val="11"/>
      <color indexed="63"/>
      <name val="Calibri"/>
      <family val="2"/>
      <charset val="204"/>
    </font>
    <font>
      <i/>
      <sz val="11"/>
      <color indexed="23"/>
      <name val="Calibri"/>
      <family val="2"/>
      <charset val="204"/>
    </font>
    <font>
      <b/>
      <sz val="11"/>
      <name val="Times New Roman"/>
      <charset val="204"/>
    </font>
    <font>
      <sz val="10"/>
      <name val="Arial"/>
      <charset val="204"/>
    </font>
    <font>
      <sz val="11"/>
      <color indexed="52"/>
      <name val="Calibri"/>
      <family val="2"/>
      <charset val="204"/>
    </font>
    <font>
      <b/>
      <sz val="18"/>
      <color indexed="56"/>
      <name val="Cambria"/>
      <family val="2"/>
      <charset val="204"/>
    </font>
    <font>
      <b/>
      <sz val="11"/>
      <color indexed="52"/>
      <name val="Calibri"/>
      <family val="2"/>
      <charset val="204"/>
    </font>
    <font>
      <sz val="11"/>
      <color indexed="60"/>
      <name val="Calibri"/>
      <family val="2"/>
      <charset val="204"/>
    </font>
    <font>
      <b/>
      <sz val="14"/>
      <name val="Times New Roman"/>
    </font>
    <font>
      <sz val="8"/>
      <name val="Times New Roman CYR"/>
      <charset val="204"/>
    </font>
    <font>
      <b/>
      <sz val="10"/>
      <color indexed="18"/>
      <name val="Times New Roman"/>
    </font>
    <font>
      <sz val="10"/>
      <name val="Helv"/>
      <charset val="204"/>
    </font>
    <font>
      <sz val="10"/>
      <name val="Arial Cyr"/>
      <charset val="204"/>
    </font>
    <font>
      <sz val="14"/>
      <color indexed="8"/>
      <name val="Times New Roman"/>
      <family val="1"/>
      <charset val="204"/>
    </font>
    <font>
      <b/>
      <sz val="16"/>
      <color indexed="8"/>
      <name val="Times New Roman"/>
      <family val="1"/>
      <charset val="204"/>
    </font>
    <font>
      <b/>
      <sz val="14"/>
      <color indexed="8"/>
      <name val="Times New Roman"/>
      <family val="1"/>
      <charset val="204"/>
    </font>
    <font>
      <sz val="14"/>
      <name val="Times New Roman"/>
      <family val="1"/>
      <charset val="204"/>
    </font>
    <font>
      <b/>
      <sz val="14"/>
      <name val="Times New Roman"/>
      <family val="1"/>
      <charset val="204"/>
    </font>
    <font>
      <sz val="10"/>
      <name val="ARIAL"/>
      <family val="2"/>
      <charset val="204"/>
    </font>
    <font>
      <sz val="10"/>
      <name val="Courier New"/>
      <family val="3"/>
      <charset val="204"/>
    </font>
    <font>
      <b/>
      <sz val="10"/>
      <name val="Arial Cyr"/>
      <charset val="204"/>
    </font>
    <font>
      <b/>
      <sz val="11"/>
      <name val="Arial Cyr"/>
      <charset val="204"/>
    </font>
    <font>
      <b/>
      <sz val="10"/>
      <name val="Times New Roman Cyr"/>
      <family val="1"/>
      <charset val="204"/>
    </font>
    <font>
      <b/>
      <sz val="12"/>
      <name val="Times New Roman Cyr"/>
      <family val="1"/>
      <charset val="204"/>
    </font>
    <font>
      <b/>
      <sz val="14"/>
      <name val="Times New Roman Cyr"/>
      <family val="1"/>
      <charset val="204"/>
    </font>
    <font>
      <sz val="10"/>
      <name val="Times New Roman Cyr"/>
      <family val="1"/>
      <charset val="204"/>
    </font>
    <font>
      <b/>
      <sz val="10"/>
      <name val="Times New Roman CYR"/>
      <charset val="204"/>
    </font>
    <font>
      <b/>
      <sz val="10"/>
      <name val="Times New Roman"/>
      <family val="1"/>
      <charset val="204"/>
    </font>
    <font>
      <b/>
      <sz val="11"/>
      <name val="Times New Roman Cyr"/>
      <charset val="204"/>
    </font>
    <font>
      <b/>
      <sz val="11"/>
      <name val="Times New Roman"/>
      <family val="1"/>
      <charset val="204"/>
    </font>
    <font>
      <sz val="10"/>
      <name val="Times New Roman"/>
      <family val="1"/>
      <charset val="204"/>
    </font>
    <font>
      <b/>
      <sz val="11"/>
      <name val="Times New Roman Cyr"/>
      <family val="1"/>
      <charset val="204"/>
    </font>
    <font>
      <sz val="11"/>
      <name val="Times New Roman CYR"/>
      <charset val="204"/>
    </font>
    <font>
      <b/>
      <sz val="10"/>
      <name val="Arial Cyr"/>
      <family val="2"/>
      <charset val="204"/>
    </font>
    <font>
      <b/>
      <sz val="14"/>
      <name val="Arial Cyr"/>
      <family val="2"/>
      <charset val="204"/>
    </font>
    <font>
      <b/>
      <sz val="12"/>
      <name val="Arial Cyr"/>
      <family val="2"/>
      <charset val="204"/>
    </font>
    <font>
      <b/>
      <sz val="12"/>
      <name val="Arial Cyr"/>
      <charset val="204"/>
    </font>
    <font>
      <b/>
      <sz val="18"/>
      <name val="Times New Roman Cyr"/>
      <family val="1"/>
      <charset val="204"/>
    </font>
    <font>
      <sz val="18"/>
      <name val="Times New Roman Cyr"/>
      <charset val="204"/>
    </font>
    <font>
      <b/>
      <sz val="13"/>
      <name val="Times New Roman"/>
      <family val="1"/>
      <charset val="204"/>
    </font>
    <font>
      <b/>
      <sz val="12"/>
      <name val="Times New Roman"/>
      <family val="1"/>
      <charset val="204"/>
    </font>
    <font>
      <b/>
      <sz val="13"/>
      <name val="Arial Cyr"/>
      <family val="2"/>
      <charset val="204"/>
    </font>
    <font>
      <b/>
      <sz val="16"/>
      <name val="Times New Roman"/>
      <family val="1"/>
      <charset val="204"/>
    </font>
    <font>
      <b/>
      <sz val="13"/>
      <name val="Times New Roman Cyr"/>
      <family val="1"/>
      <charset val="204"/>
    </font>
    <font>
      <i/>
      <sz val="10"/>
      <name val="Times New Roman"/>
      <family val="1"/>
      <charset val="204"/>
    </font>
    <font>
      <sz val="10"/>
      <color indexed="8"/>
      <name val="Arial Cyr"/>
      <family val="2"/>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62"/>
      <name val="Arial Cyr"/>
      <family val="2"/>
      <charset val="204"/>
    </font>
    <font>
      <b/>
      <sz val="13"/>
      <color indexed="62"/>
      <name val="Arial Cyr"/>
      <family val="2"/>
      <charset val="204"/>
    </font>
    <font>
      <b/>
      <sz val="11"/>
      <color indexed="62"/>
      <name val="Arial Cyr"/>
      <family val="2"/>
      <charset val="204"/>
    </font>
    <font>
      <b/>
      <sz val="10"/>
      <color indexed="8"/>
      <name val="Arial Cyr"/>
      <family val="2"/>
      <charset val="204"/>
    </font>
    <font>
      <b/>
      <sz val="10"/>
      <color indexed="9"/>
      <name val="Arial Cyr"/>
      <family val="2"/>
      <charset val="204"/>
    </font>
    <font>
      <sz val="10"/>
      <color indexed="60"/>
      <name val="Arial Cyr"/>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11"/>
      <color indexed="8"/>
      <name val="Times New Roman"/>
      <family val="1"/>
      <charset val="204"/>
    </font>
    <font>
      <b/>
      <sz val="11"/>
      <color indexed="8"/>
      <name val="Times New Roman"/>
      <family val="1"/>
      <charset val="204"/>
    </font>
    <font>
      <sz val="8"/>
      <color indexed="8"/>
      <name val="Times New Roman"/>
      <family val="1"/>
      <charset val="204"/>
    </font>
    <font>
      <b/>
      <sz val="9"/>
      <color indexed="8"/>
      <name val="Times New Roman"/>
      <family val="1"/>
      <charset val="204"/>
    </font>
    <font>
      <b/>
      <sz val="12"/>
      <color indexed="8"/>
      <name val="Times New Roman"/>
      <family val="1"/>
      <charset val="204"/>
    </font>
    <font>
      <sz val="9"/>
      <name val="Times New Roman"/>
      <family val="1"/>
      <charset val="204"/>
    </font>
    <font>
      <i/>
      <sz val="9"/>
      <name val="Times New Roman"/>
      <family val="1"/>
      <charset val="204"/>
    </font>
    <font>
      <b/>
      <i/>
      <sz val="12"/>
      <name val="Times New Roman"/>
      <family val="1"/>
      <charset val="204"/>
    </font>
    <font>
      <b/>
      <i/>
      <sz val="10"/>
      <name val="Times New Roman"/>
      <family val="1"/>
      <charset val="204"/>
    </font>
    <font>
      <i/>
      <sz val="10"/>
      <color indexed="8"/>
      <name val="Times New Roman"/>
      <family val="1"/>
      <charset val="204"/>
    </font>
    <font>
      <sz val="10"/>
      <color indexed="8"/>
      <name val="Times New Roman"/>
      <family val="1"/>
      <charset val="204"/>
    </font>
    <font>
      <sz val="14"/>
      <color indexed="8"/>
      <name val="Calibri"/>
      <family val="2"/>
      <charset val="204"/>
    </font>
    <font>
      <b/>
      <sz val="20"/>
      <color indexed="8"/>
      <name val="Times New Roman"/>
      <family val="1"/>
      <charset val="204"/>
    </font>
    <font>
      <b/>
      <sz val="20"/>
      <name val="Times New Roman Cyr"/>
      <family val="1"/>
      <charset val="204"/>
    </font>
    <font>
      <b/>
      <sz val="14"/>
      <color indexed="8"/>
      <name val="Calibri"/>
      <family val="2"/>
      <charset val="204"/>
    </font>
    <font>
      <b/>
      <i/>
      <sz val="20"/>
      <name val="Times New Roman"/>
      <family val="1"/>
      <charset val="204"/>
    </font>
    <font>
      <b/>
      <sz val="20"/>
      <name val="Times New Roman"/>
      <family val="1"/>
      <charset val="204"/>
    </font>
    <font>
      <sz val="20"/>
      <name val="Times New Roman"/>
      <family val="1"/>
      <charset val="204"/>
    </font>
    <font>
      <sz val="20"/>
      <name val="Times New Roman Cyr"/>
      <family val="1"/>
      <charset val="204"/>
    </font>
    <font>
      <sz val="20"/>
      <name val="Times New Roman Cyr"/>
      <charset val="204"/>
    </font>
    <font>
      <b/>
      <i/>
      <sz val="14"/>
      <color indexed="8"/>
      <name val="Calibri"/>
      <family val="2"/>
      <charset val="204"/>
    </font>
    <font>
      <b/>
      <i/>
      <sz val="14"/>
      <color indexed="8"/>
      <name val="Times New Roman"/>
      <family val="1"/>
      <charset val="204"/>
    </font>
    <font>
      <b/>
      <i/>
      <sz val="18"/>
      <name val="Times New Roman"/>
      <family val="1"/>
      <charset val="204"/>
    </font>
    <font>
      <b/>
      <i/>
      <sz val="11"/>
      <color indexed="8"/>
      <name val="Times New Roman"/>
      <family val="1"/>
      <charset val="204"/>
    </font>
    <font>
      <b/>
      <i/>
      <sz val="10"/>
      <color indexed="8"/>
      <name val="Times New Roman"/>
      <family val="1"/>
      <charset val="204"/>
    </font>
    <font>
      <b/>
      <sz val="10"/>
      <color indexed="8"/>
      <name val="Times New Roman"/>
      <family val="1"/>
      <charset val="204"/>
    </font>
    <font>
      <b/>
      <i/>
      <sz val="11"/>
      <name val="Times New Roman"/>
      <family val="1"/>
      <charset val="204"/>
    </font>
    <font>
      <sz val="11"/>
      <name val="Times New Roman"/>
      <family val="1"/>
      <charset val="204"/>
    </font>
    <font>
      <sz val="11"/>
      <name val="Arial Cyr"/>
      <family val="2"/>
      <charset val="204"/>
    </font>
    <font>
      <b/>
      <sz val="16"/>
      <name val="Arial"/>
      <family val="2"/>
      <charset val="204"/>
    </font>
    <font>
      <sz val="16"/>
      <name val="Arial"/>
      <family val="2"/>
      <charset val="204"/>
    </font>
    <font>
      <b/>
      <sz val="11"/>
      <name val="Arial Cyr"/>
      <family val="2"/>
      <charset val="204"/>
    </font>
    <font>
      <b/>
      <sz val="11"/>
      <name val="Arial"/>
      <family val="2"/>
      <charset val="204"/>
    </font>
    <font>
      <sz val="10"/>
      <name val="Times New Roman CYR"/>
      <charset val="204"/>
    </font>
    <font>
      <b/>
      <sz val="8"/>
      <color indexed="81"/>
      <name val="Tahoma"/>
      <family val="2"/>
      <charset val="204"/>
    </font>
    <font>
      <sz val="8"/>
      <color indexed="81"/>
      <name val="Tahoma"/>
      <family val="2"/>
      <charset val="204"/>
    </font>
    <font>
      <b/>
      <i/>
      <sz val="9"/>
      <color indexed="8"/>
      <name val="Times New Roman"/>
      <family val="1"/>
      <charset val="204"/>
    </font>
    <font>
      <b/>
      <sz val="10"/>
      <color theme="3"/>
      <name val="Times New Roman"/>
      <family val="1"/>
      <charset val="204"/>
    </font>
    <font>
      <b/>
      <sz val="10"/>
      <color theme="3" tint="-0.249977111117893"/>
      <name val="Times New Roman"/>
      <family val="1"/>
      <charset val="204"/>
    </font>
  </fonts>
  <fills count="3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13"/>
        <bgColor indexed="64"/>
      </patternFill>
    </fill>
    <fill>
      <patternFill patternType="solid">
        <fgColor indexed="10"/>
        <bgColor indexed="64"/>
      </patternFill>
    </fill>
    <fill>
      <patternFill patternType="solid">
        <fgColor rgb="FFFFFFFF"/>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43">
    <xf numFmtId="0" fontId="0" fillId="0" borderId="0"/>
    <xf numFmtId="0" fontId="14" fillId="2" borderId="0" applyNumberFormat="0" applyBorder="0" applyAlignment="0" applyProtection="0"/>
    <xf numFmtId="0" fontId="68" fillId="3" borderId="0" applyNumberFormat="0" applyBorder="0" applyAlignment="0" applyProtection="0"/>
    <xf numFmtId="0" fontId="14" fillId="4" borderId="0" applyNumberFormat="0" applyBorder="0" applyAlignment="0" applyProtection="0"/>
    <xf numFmtId="0" fontId="68" fillId="5" borderId="0" applyNumberFormat="0" applyBorder="0" applyAlignment="0" applyProtection="0"/>
    <xf numFmtId="0" fontId="14" fillId="6" borderId="0" applyNumberFormat="0" applyBorder="0" applyAlignment="0" applyProtection="0"/>
    <xf numFmtId="0" fontId="68" fillId="7" borderId="0" applyNumberFormat="0" applyBorder="0" applyAlignment="0" applyProtection="0"/>
    <xf numFmtId="0" fontId="14" fillId="8" borderId="0" applyNumberFormat="0" applyBorder="0" applyAlignment="0" applyProtection="0"/>
    <xf numFmtId="0" fontId="68" fillId="3" borderId="0" applyNumberFormat="0" applyBorder="0" applyAlignment="0" applyProtection="0"/>
    <xf numFmtId="0" fontId="14" fillId="9" borderId="0" applyNumberFormat="0" applyBorder="0" applyAlignment="0" applyProtection="0"/>
    <xf numFmtId="0" fontId="68" fillId="9" borderId="0" applyNumberFormat="0" applyBorder="0" applyAlignment="0" applyProtection="0"/>
    <xf numFmtId="0" fontId="14" fillId="3" borderId="0" applyNumberFormat="0" applyBorder="0" applyAlignment="0" applyProtection="0"/>
    <xf numFmtId="0" fontId="68" fillId="7" borderId="0" applyNumberFormat="0" applyBorder="0" applyAlignment="0" applyProtection="0"/>
    <xf numFmtId="0" fontId="14" fillId="10" borderId="0" applyNumberFormat="0" applyBorder="0" applyAlignment="0" applyProtection="0"/>
    <xf numFmtId="0" fontId="68" fillId="11" borderId="0" applyNumberFormat="0" applyBorder="0" applyAlignment="0" applyProtection="0"/>
    <xf numFmtId="0" fontId="14" fillId="11" borderId="0" applyNumberFormat="0" applyBorder="0" applyAlignment="0" applyProtection="0"/>
    <xf numFmtId="0" fontId="14" fillId="5" borderId="0" applyNumberFormat="0" applyBorder="0" applyAlignment="0" applyProtection="0"/>
    <xf numFmtId="0" fontId="68" fillId="5" borderId="0" applyNumberFormat="0" applyBorder="0" applyAlignment="0" applyProtection="0"/>
    <xf numFmtId="0" fontId="14" fillId="12" borderId="0" applyNumberFormat="0" applyBorder="0" applyAlignment="0" applyProtection="0"/>
    <xf numFmtId="0" fontId="68" fillId="13" borderId="0" applyNumberFormat="0" applyBorder="0" applyAlignment="0" applyProtection="0"/>
    <xf numFmtId="0" fontId="14" fillId="8" borderId="0" applyNumberFormat="0" applyBorder="0" applyAlignment="0" applyProtection="0"/>
    <xf numFmtId="0" fontId="68" fillId="11" borderId="0" applyNumberFormat="0" applyBorder="0" applyAlignment="0" applyProtection="0"/>
    <xf numFmtId="0" fontId="14" fillId="11" borderId="0" applyNumberFormat="0" applyBorder="0" applyAlignment="0" applyProtection="0"/>
    <xf numFmtId="0" fontId="14" fillId="10" borderId="0" applyNumberFormat="0" applyBorder="0" applyAlignment="0" applyProtection="0"/>
    <xf numFmtId="0" fontId="68" fillId="10" borderId="0" applyNumberFormat="0" applyBorder="0" applyAlignment="0" applyProtection="0"/>
    <xf numFmtId="0" fontId="14" fillId="14" borderId="0" applyNumberFormat="0" applyBorder="0" applyAlignment="0" applyProtection="0"/>
    <xf numFmtId="0" fontId="68" fillId="13" borderId="0" applyNumberFormat="0" applyBorder="0" applyAlignment="0" applyProtection="0"/>
    <xf numFmtId="0" fontId="14" fillId="3" borderId="0" applyNumberFormat="0" applyBorder="0" applyAlignment="0" applyProtection="0"/>
    <xf numFmtId="0" fontId="15" fillId="15" borderId="0" applyNumberFormat="0" applyBorder="0" applyAlignment="0" applyProtection="0"/>
    <xf numFmtId="0" fontId="69" fillId="16" borderId="0" applyNumberFormat="0" applyBorder="0" applyAlignment="0" applyProtection="0"/>
    <xf numFmtId="0" fontId="15" fillId="16" borderId="0" applyNumberFormat="0" applyBorder="0" applyAlignment="0" applyProtection="0"/>
    <xf numFmtId="0" fontId="15" fillId="5" borderId="0" applyNumberFormat="0" applyBorder="0" applyAlignment="0" applyProtection="0"/>
    <xf numFmtId="0" fontId="69" fillId="5" borderId="0" applyNumberFormat="0" applyBorder="0" applyAlignment="0" applyProtection="0"/>
    <xf numFmtId="0" fontId="15" fillId="12" borderId="0" applyNumberFormat="0" applyBorder="0" applyAlignment="0" applyProtection="0"/>
    <xf numFmtId="0" fontId="69" fillId="13" borderId="0" applyNumberFormat="0" applyBorder="0" applyAlignment="0" applyProtection="0"/>
    <xf numFmtId="0" fontId="15" fillId="17" borderId="0" applyNumberFormat="0" applyBorder="0" applyAlignment="0" applyProtection="0"/>
    <xf numFmtId="0" fontId="69" fillId="11" borderId="0" applyNumberFormat="0" applyBorder="0" applyAlignment="0" applyProtection="0"/>
    <xf numFmtId="0" fontId="15" fillId="16" borderId="0" applyNumberFormat="0" applyBorder="0" applyAlignment="0" applyProtection="0"/>
    <xf numFmtId="0" fontId="69" fillId="16" borderId="0" applyNumberFormat="0" applyBorder="0" applyAlignment="0" applyProtection="0"/>
    <xf numFmtId="0" fontId="15" fillId="18" borderId="0" applyNumberFormat="0" applyBorder="0" applyAlignment="0" applyProtection="0"/>
    <xf numFmtId="0" fontId="69" fillId="5" borderId="0" applyNumberFormat="0" applyBorder="0" applyAlignment="0" applyProtection="0"/>
    <xf numFmtId="0" fontId="35" fillId="0" borderId="0"/>
    <xf numFmtId="0" fontId="14" fillId="0" borderId="0"/>
    <xf numFmtId="0" fontId="41" fillId="0" borderId="0"/>
    <xf numFmtId="0" fontId="15" fillId="20" borderId="0" applyNumberFormat="0" applyBorder="0" applyAlignment="0" applyProtection="0"/>
    <xf numFmtId="0" fontId="69" fillId="16" borderId="0" applyNumberFormat="0" applyBorder="0" applyAlignment="0" applyProtection="0"/>
    <xf numFmtId="0" fontId="15" fillId="16" borderId="0" applyNumberFormat="0" applyBorder="0" applyAlignment="0" applyProtection="0"/>
    <xf numFmtId="0" fontId="15" fillId="21" borderId="0" applyNumberFormat="0" applyBorder="0" applyAlignment="0" applyProtection="0"/>
    <xf numFmtId="0" fontId="69" fillId="21" borderId="0" applyNumberFormat="0" applyBorder="0" applyAlignment="0" applyProtection="0"/>
    <xf numFmtId="0" fontId="15" fillId="22" borderId="0" applyNumberFormat="0" applyBorder="0" applyAlignment="0" applyProtection="0"/>
    <xf numFmtId="0" fontId="69" fillId="22" borderId="0" applyNumberFormat="0" applyBorder="0" applyAlignment="0" applyProtection="0"/>
    <xf numFmtId="0" fontId="15" fillId="17" borderId="0" applyNumberFormat="0" applyBorder="0" applyAlignment="0" applyProtection="0"/>
    <xf numFmtId="0" fontId="69" fillId="23" borderId="0" applyNumberFormat="0" applyBorder="0" applyAlignment="0" applyProtection="0"/>
    <xf numFmtId="0" fontId="15" fillId="23" borderId="0" applyNumberFormat="0" applyBorder="0" applyAlignment="0" applyProtection="0"/>
    <xf numFmtId="0" fontId="15" fillId="16" borderId="0" applyNumberFormat="0" applyBorder="0" applyAlignment="0" applyProtection="0"/>
    <xf numFmtId="0" fontId="69" fillId="16" borderId="0" applyNumberFormat="0" applyBorder="0" applyAlignment="0" applyProtection="0"/>
    <xf numFmtId="0" fontId="15" fillId="19" borderId="0" applyNumberFormat="0" applyBorder="0" applyAlignment="0" applyProtection="0"/>
    <xf numFmtId="0" fontId="69" fillId="19" borderId="0" applyNumberFormat="0" applyBorder="0" applyAlignment="0" applyProtection="0"/>
    <xf numFmtId="0" fontId="16" fillId="3" borderId="1" applyNumberFormat="0" applyAlignment="0" applyProtection="0"/>
    <xf numFmtId="0" fontId="70" fillId="13" borderId="1" applyNumberFormat="0" applyAlignment="0" applyProtection="0"/>
    <xf numFmtId="0" fontId="23" fillId="11" borderId="2" applyNumberFormat="0" applyAlignment="0" applyProtection="0"/>
    <xf numFmtId="0" fontId="71" fillId="24" borderId="2" applyNumberFormat="0" applyAlignment="0" applyProtection="0"/>
    <xf numFmtId="0" fontId="23" fillId="24" borderId="2" applyNumberFormat="0" applyAlignment="0" applyProtection="0"/>
    <xf numFmtId="0" fontId="29" fillId="11" borderId="1" applyNumberFormat="0" applyAlignment="0" applyProtection="0"/>
    <xf numFmtId="0" fontId="72" fillId="24" borderId="1" applyNumberFormat="0" applyAlignment="0" applyProtection="0"/>
    <xf numFmtId="0" fontId="29" fillId="24" borderId="1" applyNumberFormat="0" applyAlignment="0" applyProtection="0"/>
    <xf numFmtId="0" fontId="73" fillId="0" borderId="3" applyNumberFormat="0" applyFill="0" applyAlignment="0" applyProtection="0"/>
    <xf numFmtId="0" fontId="74" fillId="0" borderId="4" applyNumberFormat="0" applyFill="0" applyAlignment="0" applyProtection="0"/>
    <xf numFmtId="0" fontId="75" fillId="0" borderId="5" applyNumberFormat="0" applyFill="0" applyAlignment="0" applyProtection="0"/>
    <xf numFmtId="0" fontId="75" fillId="0" borderId="0" applyNumberForma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4" fillId="0" borderId="0"/>
    <xf numFmtId="0" fontId="35" fillId="0" borderId="0"/>
    <xf numFmtId="0" fontId="35" fillId="0" borderId="0"/>
    <xf numFmtId="0" fontId="42" fillId="0" borderId="0"/>
    <xf numFmtId="0" fontId="35" fillId="0" borderId="0"/>
    <xf numFmtId="0" fontId="35" fillId="0" borderId="0"/>
    <xf numFmtId="0" fontId="35" fillId="0" borderId="0"/>
    <xf numFmtId="0" fontId="42" fillId="0" borderId="0"/>
    <xf numFmtId="0" fontId="42" fillId="0" borderId="0"/>
    <xf numFmtId="0" fontId="42" fillId="0" borderId="0"/>
    <xf numFmtId="0" fontId="42" fillId="0" borderId="0"/>
    <xf numFmtId="0" fontId="42" fillId="0" borderId="0"/>
    <xf numFmtId="0" fontId="1" fillId="0" borderId="0"/>
    <xf numFmtId="0" fontId="1" fillId="0" borderId="0"/>
    <xf numFmtId="0" fontId="14" fillId="0" borderId="0"/>
    <xf numFmtId="0" fontId="1" fillId="0" borderId="0"/>
    <xf numFmtId="0" fontId="35" fillId="0" borderId="0"/>
    <xf numFmtId="0" fontId="35"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21" fillId="0" borderId="6" applyNumberFormat="0" applyFill="0" applyAlignment="0" applyProtection="0"/>
    <xf numFmtId="0" fontId="76" fillId="0" borderId="7" applyNumberFormat="0" applyFill="0" applyAlignment="0" applyProtection="0"/>
    <xf numFmtId="0" fontId="21" fillId="0" borderId="7" applyNumberFormat="0" applyFill="0" applyAlignment="0" applyProtection="0"/>
    <xf numFmtId="0" fontId="19" fillId="25" borderId="8" applyNumberFormat="0" applyAlignment="0" applyProtection="0"/>
    <xf numFmtId="0" fontId="77" fillId="25" borderId="8" applyNumberFormat="0" applyAlignment="0" applyProtection="0"/>
    <xf numFmtId="0" fontId="28"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0" fillId="13" borderId="0" applyNumberFormat="0" applyBorder="0" applyAlignment="0" applyProtection="0"/>
    <xf numFmtId="0" fontId="78" fillId="13" borderId="0" applyNumberFormat="0" applyBorder="0" applyAlignment="0" applyProtection="0"/>
    <xf numFmtId="0" fontId="30" fillId="13" borderId="0" applyNumberFormat="0" applyBorder="0" applyAlignment="0" applyProtection="0"/>
    <xf numFmtId="0" fontId="35" fillId="0" borderId="0"/>
    <xf numFmtId="0" fontId="14" fillId="0" borderId="0"/>
    <xf numFmtId="0" fontId="34" fillId="0" borderId="0"/>
    <xf numFmtId="0" fontId="35" fillId="0" borderId="0"/>
    <xf numFmtId="0" fontId="35" fillId="0" borderId="0"/>
    <xf numFmtId="0" fontId="14" fillId="0" borderId="0"/>
    <xf numFmtId="0" fontId="22" fillId="4" borderId="0" applyNumberFormat="0" applyBorder="0" applyAlignment="0" applyProtection="0"/>
    <xf numFmtId="0" fontId="79" fillId="4" borderId="0" applyNumberFormat="0" applyBorder="0" applyAlignment="0" applyProtection="0"/>
    <xf numFmtId="0" fontId="24" fillId="0" borderId="0" applyNumberFormat="0" applyFill="0" applyBorder="0" applyAlignment="0" applyProtection="0"/>
    <xf numFmtId="0" fontId="80" fillId="0" borderId="0" applyNumberFormat="0" applyFill="0" applyBorder="0" applyAlignment="0" applyProtection="0"/>
    <xf numFmtId="0" fontId="35" fillId="7" borderId="9" applyNumberFormat="0" applyFont="0" applyAlignment="0" applyProtection="0"/>
    <xf numFmtId="0" fontId="35" fillId="7" borderId="9"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0" fontId="27" fillId="0" borderId="10" applyNumberFormat="0" applyFill="0" applyAlignment="0" applyProtection="0"/>
    <xf numFmtId="0" fontId="81" fillId="0" borderId="10" applyNumberFormat="0" applyFill="0" applyAlignment="0" applyProtection="0"/>
    <xf numFmtId="0" fontId="34" fillId="0" borderId="0"/>
    <xf numFmtId="0" fontId="18" fillId="0" borderId="0" applyNumberFormat="0" applyFill="0" applyBorder="0" applyAlignment="0" applyProtection="0"/>
    <xf numFmtId="0" fontId="82" fillId="0" borderId="0" applyNumberFormat="0" applyFill="0" applyBorder="0" applyAlignment="0" applyProtection="0"/>
    <xf numFmtId="184" fontId="41" fillId="0" borderId="0" applyFont="0" applyFill="0" applyBorder="0" applyAlignment="0" applyProtection="0"/>
    <xf numFmtId="185" fontId="41"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9" fontId="35" fillId="0" borderId="0" applyFont="0" applyFill="0" applyBorder="0" applyAlignment="0" applyProtection="0"/>
    <xf numFmtId="172" fontId="35" fillId="0" borderId="0" applyFont="0" applyFill="0" applyBorder="0" applyAlignment="0" applyProtection="0"/>
    <xf numFmtId="0" fontId="17" fillId="6" borderId="0" applyNumberFormat="0" applyBorder="0" applyAlignment="0" applyProtection="0"/>
    <xf numFmtId="0" fontId="83" fillId="6" borderId="0" applyNumberFormat="0" applyBorder="0" applyAlignment="0" applyProtection="0"/>
  </cellStyleXfs>
  <cellXfs count="575">
    <xf numFmtId="0" fontId="0" fillId="0" borderId="0" xfId="0"/>
    <xf numFmtId="0" fontId="1" fillId="0" borderId="0" xfId="0" applyNumberFormat="1" applyFont="1" applyFill="1" applyAlignment="1" applyProtection="1"/>
    <xf numFmtId="0" fontId="2" fillId="0" borderId="0" xfId="0" applyNumberFormat="1" applyFont="1" applyFill="1" applyAlignment="1" applyProtection="1">
      <alignment horizontal="center" vertical="center" wrapText="1"/>
    </xf>
    <xf numFmtId="0" fontId="1" fillId="0" borderId="11" xfId="0" applyNumberFormat="1" applyFont="1" applyFill="1" applyBorder="1" applyAlignment="1" applyProtection="1"/>
    <xf numFmtId="0" fontId="1" fillId="0" borderId="12" xfId="0" applyNumberFormat="1" applyFont="1" applyFill="1" applyBorder="1" applyAlignment="1" applyProtection="1"/>
    <xf numFmtId="0" fontId="1" fillId="0" borderId="13" xfId="0" applyNumberFormat="1" applyFont="1" applyFill="1" applyBorder="1" applyAlignment="1" applyProtection="1"/>
    <xf numFmtId="0" fontId="9" fillId="0" borderId="14" xfId="0" applyNumberFormat="1" applyFont="1" applyFill="1" applyBorder="1" applyAlignment="1" applyProtection="1">
      <alignment horizontal="center"/>
    </xf>
    <xf numFmtId="0" fontId="9" fillId="0" borderId="0" xfId="0" applyNumberFormat="1" applyFont="1" applyFill="1" applyAlignment="1" applyProtection="1">
      <alignment horizontal="center"/>
    </xf>
    <xf numFmtId="0" fontId="10" fillId="0" borderId="14" xfId="0" applyNumberFormat="1" applyFont="1" applyFill="1" applyBorder="1" applyAlignment="1" applyProtection="1">
      <alignment horizontal="center" vertical="center"/>
    </xf>
    <xf numFmtId="0" fontId="0" fillId="0" borderId="0" xfId="0" applyFill="1"/>
    <xf numFmtId="0" fontId="0" fillId="0" borderId="14" xfId="0" applyFill="1" applyBorder="1" applyAlignment="1">
      <alignment horizontal="center"/>
    </xf>
    <xf numFmtId="0" fontId="0" fillId="0" borderId="0" xfId="0" applyFill="1" applyAlignment="1">
      <alignment horizontal="center"/>
    </xf>
    <xf numFmtId="0" fontId="2" fillId="0" borderId="14" xfId="0" applyFont="1" applyFill="1" applyBorder="1" applyAlignment="1">
      <alignment horizontal="right"/>
    </xf>
    <xf numFmtId="0" fontId="0" fillId="0" borderId="14"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180" fontId="11" fillId="0" borderId="16" xfId="0" applyNumberFormat="1" applyFont="1" applyFill="1" applyBorder="1" applyAlignment="1" applyProtection="1">
      <alignment vertical="center"/>
    </xf>
    <xf numFmtId="180" fontId="11" fillId="0" borderId="17" xfId="0" applyNumberFormat="1" applyFont="1" applyFill="1" applyBorder="1" applyAlignment="1" applyProtection="1">
      <alignment vertical="center"/>
    </xf>
    <xf numFmtId="180" fontId="12" fillId="0" borderId="18" xfId="0" applyNumberFormat="1" applyFont="1" applyFill="1" applyBorder="1" applyAlignment="1" applyProtection="1">
      <alignment vertical="center"/>
    </xf>
    <xf numFmtId="0" fontId="2" fillId="0" borderId="0" xfId="0" applyNumberFormat="1" applyFont="1" applyFill="1" applyAlignment="1" applyProtection="1">
      <alignment horizontal="right" vertical="center"/>
    </xf>
    <xf numFmtId="0" fontId="26" fillId="0" borderId="0" xfId="0" applyNumberFormat="1" applyFont="1" applyFill="1" applyAlignment="1" applyProtection="1"/>
    <xf numFmtId="0" fontId="0" fillId="0" borderId="0" xfId="0" applyFont="1" applyFill="1" applyAlignment="1" applyProtection="1"/>
    <xf numFmtId="0" fontId="25" fillId="0" borderId="19" xfId="0" applyNumberFormat="1" applyFont="1" applyFill="1" applyBorder="1" applyAlignment="1" applyProtection="1">
      <alignment horizontal="center" vertical="center"/>
    </xf>
    <xf numFmtId="0" fontId="25" fillId="0" borderId="19" xfId="0" applyNumberFormat="1" applyFont="1" applyFill="1" applyBorder="1" applyAlignment="1" applyProtection="1">
      <alignment horizontal="left" vertical="center"/>
    </xf>
    <xf numFmtId="0" fontId="4" fillId="0" borderId="19" xfId="0" applyNumberFormat="1" applyFont="1" applyFill="1" applyBorder="1" applyAlignment="1" applyProtection="1">
      <alignment wrapText="1"/>
    </xf>
    <xf numFmtId="180" fontId="4" fillId="0" borderId="19" xfId="0" applyNumberFormat="1" applyFont="1" applyFill="1" applyBorder="1" applyAlignment="1" applyProtection="1">
      <alignment horizontal="right" vertical="center"/>
    </xf>
    <xf numFmtId="0" fontId="0" fillId="0" borderId="0" xfId="0" applyNumberFormat="1" applyFont="1" applyFill="1" applyAlignment="1" applyProtection="1"/>
    <xf numFmtId="0" fontId="36" fillId="0" borderId="0" xfId="94" applyFont="1" applyAlignment="1">
      <alignment horizontal="center"/>
    </xf>
    <xf numFmtId="0" fontId="36" fillId="0" borderId="0" xfId="94" applyFont="1"/>
    <xf numFmtId="0" fontId="38" fillId="0" borderId="0" xfId="94" applyFont="1" applyAlignment="1">
      <alignment horizontal="center"/>
    </xf>
    <xf numFmtId="0" fontId="36" fillId="0" borderId="0" xfId="94" applyFont="1" applyAlignment="1">
      <alignment horizontal="right"/>
    </xf>
    <xf numFmtId="0" fontId="39" fillId="26" borderId="20" xfId="94" applyFont="1" applyFill="1" applyBorder="1" applyAlignment="1">
      <alignment horizontal="center"/>
    </xf>
    <xf numFmtId="0" fontId="39" fillId="26" borderId="21" xfId="94" applyFont="1" applyFill="1" applyBorder="1" applyAlignment="1">
      <alignment horizontal="center"/>
    </xf>
    <xf numFmtId="0" fontId="36" fillId="26" borderId="22" xfId="94" applyFont="1" applyFill="1" applyBorder="1" applyAlignment="1">
      <alignment horizontal="center" vertical="top" wrapText="1"/>
    </xf>
    <xf numFmtId="0" fontId="39" fillId="26" borderId="22" xfId="118" applyFont="1" applyFill="1" applyBorder="1" applyAlignment="1">
      <alignment horizontal="center" vertical="center"/>
    </xf>
    <xf numFmtId="0" fontId="39" fillId="26" borderId="22" xfId="118" applyFont="1" applyFill="1" applyBorder="1" applyAlignment="1">
      <alignment vertical="center"/>
    </xf>
    <xf numFmtId="0" fontId="50" fillId="0" borderId="22" xfId="43" applyFont="1" applyBorder="1" applyAlignment="1">
      <alignment horizontal="right"/>
    </xf>
    <xf numFmtId="0" fontId="50" fillId="0" borderId="22" xfId="43" applyFont="1" applyBorder="1" applyAlignment="1">
      <alignment horizontal="center"/>
    </xf>
    <xf numFmtId="0" fontId="50" fillId="26" borderId="22" xfId="43" applyFont="1" applyFill="1" applyBorder="1" applyAlignment="1">
      <alignment horizontal="right"/>
    </xf>
    <xf numFmtId="49" fontId="50" fillId="0" borderId="22" xfId="43" applyNumberFormat="1" applyFont="1" applyBorder="1" applyAlignment="1">
      <alignment horizontal="right"/>
    </xf>
    <xf numFmtId="0" fontId="52" fillId="0" borderId="22" xfId="43" applyFont="1" applyBorder="1" applyAlignment="1">
      <alignment horizontal="right"/>
    </xf>
    <xf numFmtId="0" fontId="53" fillId="0" borderId="22" xfId="43" applyFont="1" applyBorder="1" applyAlignment="1">
      <alignment horizontal="center"/>
    </xf>
    <xf numFmtId="0" fontId="50" fillId="0" borderId="22" xfId="43" applyFont="1" applyFill="1" applyBorder="1" applyAlignment="1">
      <alignment horizontal="right"/>
    </xf>
    <xf numFmtId="0" fontId="50" fillId="0" borderId="22" xfId="43" applyFont="1" applyFill="1" applyBorder="1" applyAlignment="1">
      <alignment horizontal="center"/>
    </xf>
    <xf numFmtId="0" fontId="52" fillId="0" borderId="22" xfId="43" applyFont="1" applyBorder="1" applyAlignment="1">
      <alignment horizontal="center"/>
    </xf>
    <xf numFmtId="0" fontId="52" fillId="0" borderId="22" xfId="43" applyFont="1" applyBorder="1" applyAlignment="1">
      <alignment horizontal="right" wrapText="1"/>
    </xf>
    <xf numFmtId="0" fontId="52" fillId="0" borderId="22" xfId="43" applyFont="1" applyBorder="1" applyAlignment="1">
      <alignment horizontal="center" wrapText="1"/>
    </xf>
    <xf numFmtId="0" fontId="35" fillId="0" borderId="0" xfId="98" applyFont="1"/>
    <xf numFmtId="0" fontId="43" fillId="0" borderId="0" xfId="98" applyFont="1"/>
    <xf numFmtId="0" fontId="44" fillId="0" borderId="0" xfId="98" applyFont="1" applyAlignment="1">
      <alignment horizontal="center" vertical="center"/>
    </xf>
    <xf numFmtId="0" fontId="35" fillId="26" borderId="0" xfId="98" applyFont="1" applyFill="1"/>
    <xf numFmtId="0" fontId="44" fillId="0" borderId="0" xfId="98" applyFont="1" applyAlignment="1">
      <alignment vertical="center" wrapText="1"/>
    </xf>
    <xf numFmtId="0" fontId="44" fillId="0" borderId="0" xfId="98" applyFont="1" applyAlignment="1">
      <alignment vertical="center"/>
    </xf>
    <xf numFmtId="0" fontId="60" fillId="0" borderId="0" xfId="98" applyFont="1" applyAlignment="1">
      <alignment horizontal="center" vertical="center" wrapText="1"/>
    </xf>
    <xf numFmtId="0" fontId="35" fillId="0" borderId="0" xfId="98" applyFont="1" applyAlignment="1">
      <alignment horizontal="right"/>
    </xf>
    <xf numFmtId="0" fontId="60" fillId="0" borderId="0" xfId="98" applyFont="1" applyAlignment="1"/>
    <xf numFmtId="0" fontId="60" fillId="0" borderId="0" xfId="98" applyFont="1" applyAlignment="1">
      <alignment vertical="center" wrapText="1"/>
    </xf>
    <xf numFmtId="0" fontId="45" fillId="0" borderId="0" xfId="98" applyFont="1" applyAlignment="1">
      <alignment horizontal="center" vertical="center" wrapText="1"/>
    </xf>
    <xf numFmtId="0" fontId="60" fillId="0" borderId="0" xfId="98" applyFont="1" applyBorder="1" applyAlignment="1">
      <alignment vertical="center" wrapText="1"/>
    </xf>
    <xf numFmtId="0" fontId="62" fillId="26" borderId="22" xfId="98" applyFont="1" applyFill="1" applyBorder="1" applyAlignment="1">
      <alignment horizontal="center" vertical="center" wrapText="1"/>
    </xf>
    <xf numFmtId="0" fontId="52" fillId="26" borderId="22" xfId="98" applyFont="1" applyFill="1" applyBorder="1" applyAlignment="1">
      <alignment horizontal="center" vertical="center" wrapText="1"/>
    </xf>
    <xf numFmtId="0" fontId="63" fillId="26" borderId="22" xfId="98" applyFont="1" applyFill="1" applyBorder="1" applyAlignment="1">
      <alignment horizontal="center" vertical="center" wrapText="1"/>
    </xf>
    <xf numFmtId="0" fontId="51" fillId="0" borderId="22" xfId="98" applyFont="1" applyBorder="1" applyAlignment="1">
      <alignment horizontal="right"/>
    </xf>
    <xf numFmtId="0" fontId="64" fillId="0" borderId="22" xfId="98" applyFont="1" applyBorder="1" applyAlignment="1">
      <alignment vertical="center" wrapText="1"/>
    </xf>
    <xf numFmtId="0" fontId="47" fillId="0" borderId="22" xfId="43" applyFont="1" applyBorder="1" applyAlignment="1">
      <alignment horizontal="left" vertical="center" wrapText="1"/>
    </xf>
    <xf numFmtId="180" fontId="40" fillId="26" borderId="22" xfId="98" applyNumberFormat="1" applyFont="1" applyFill="1" applyBorder="1" applyAlignment="1">
      <alignment vertical="center" wrapText="1"/>
    </xf>
    <xf numFmtId="1" fontId="64" fillId="0" borderId="22" xfId="98" applyNumberFormat="1" applyFont="1" applyBorder="1" applyAlignment="1">
      <alignment vertical="center" wrapText="1"/>
    </xf>
    <xf numFmtId="0" fontId="54" fillId="0" borderId="22" xfId="98" applyFont="1" applyBorder="1" applyAlignment="1">
      <alignment horizontal="right"/>
    </xf>
    <xf numFmtId="0" fontId="49" fillId="0" borderId="22" xfId="98" applyFont="1" applyBorder="1" applyAlignment="1">
      <alignment horizontal="right"/>
    </xf>
    <xf numFmtId="0" fontId="51" fillId="0" borderId="22" xfId="98" applyFont="1" applyBorder="1" applyAlignment="1">
      <alignment horizontal="right" wrapText="1"/>
    </xf>
    <xf numFmtId="0" fontId="51" fillId="0" borderId="22" xfId="98" applyFont="1" applyFill="1" applyBorder="1" applyAlignment="1">
      <alignment horizontal="right" wrapText="1"/>
    </xf>
    <xf numFmtId="0" fontId="55" fillId="0" borderId="22" xfId="98" applyFont="1" applyFill="1" applyBorder="1" applyAlignment="1">
      <alignment horizontal="right" wrapText="1"/>
    </xf>
    <xf numFmtId="0" fontId="52" fillId="0" borderId="22" xfId="43" applyFont="1" applyFill="1" applyBorder="1" applyAlignment="1">
      <alignment horizontal="center"/>
    </xf>
    <xf numFmtId="0" fontId="64" fillId="0" borderId="22" xfId="98" applyFont="1" applyFill="1" applyBorder="1" applyAlignment="1">
      <alignment vertical="center" wrapText="1"/>
    </xf>
    <xf numFmtId="0" fontId="47" fillId="0" borderId="22" xfId="43" applyFont="1" applyFill="1" applyBorder="1" applyAlignment="1">
      <alignment horizontal="left" vertical="center" wrapText="1"/>
    </xf>
    <xf numFmtId="180" fontId="40" fillId="0" borderId="22" xfId="98" applyNumberFormat="1" applyFont="1" applyFill="1" applyBorder="1" applyAlignment="1">
      <alignment vertical="center" wrapText="1"/>
    </xf>
    <xf numFmtId="0" fontId="35" fillId="0" borderId="0" xfId="98" applyFont="1" applyFill="1"/>
    <xf numFmtId="0" fontId="55" fillId="0" borderId="22" xfId="98" applyFont="1" applyBorder="1" applyAlignment="1">
      <alignment horizontal="right" wrapText="1"/>
    </xf>
    <xf numFmtId="0" fontId="50" fillId="0" borderId="22" xfId="98" applyFont="1" applyBorder="1" applyAlignment="1">
      <alignment horizontal="right"/>
    </xf>
    <xf numFmtId="0" fontId="53" fillId="0" borderId="22" xfId="98" applyFont="1" applyBorder="1"/>
    <xf numFmtId="0" fontId="40" fillId="0" borderId="22" xfId="98" applyFont="1" applyBorder="1" applyAlignment="1">
      <alignment horizontal="left" vertical="center"/>
    </xf>
    <xf numFmtId="180" fontId="65" fillId="26" borderId="22" xfId="98" applyNumberFormat="1" applyFont="1" applyFill="1" applyBorder="1" applyAlignment="1">
      <alignment vertical="center"/>
    </xf>
    <xf numFmtId="0" fontId="53" fillId="0" borderId="0" xfId="98" applyFont="1"/>
    <xf numFmtId="0" fontId="56" fillId="0" borderId="0" xfId="98" applyFont="1" applyBorder="1" applyAlignment="1">
      <alignment horizontal="right"/>
    </xf>
    <xf numFmtId="0" fontId="35" fillId="0" borderId="0" xfId="98" applyFont="1" applyBorder="1"/>
    <xf numFmtId="0" fontId="46" fillId="0" borderId="0" xfId="98" applyFont="1" applyBorder="1"/>
    <xf numFmtId="9" fontId="46" fillId="0" borderId="0" xfId="98" applyNumberFormat="1" applyFont="1" applyBorder="1"/>
    <xf numFmtId="0" fontId="66" fillId="0" borderId="0" xfId="43" applyFont="1" applyBorder="1" applyAlignment="1">
      <alignment horizontal="left" wrapText="1"/>
    </xf>
    <xf numFmtId="4" fontId="35" fillId="0" borderId="0" xfId="98" applyNumberFormat="1" applyFont="1"/>
    <xf numFmtId="181" fontId="35" fillId="0" borderId="0" xfId="98" applyNumberFormat="1" applyFont="1"/>
    <xf numFmtId="180" fontId="67" fillId="0" borderId="0" xfId="98" applyNumberFormat="1" applyFont="1" applyFill="1" applyBorder="1" applyAlignment="1">
      <alignment horizontal="right" vertical="center" wrapText="1"/>
    </xf>
    <xf numFmtId="16" fontId="46" fillId="0" borderId="0" xfId="98" applyNumberFormat="1" applyFont="1" applyBorder="1"/>
    <xf numFmtId="0" fontId="59" fillId="0" borderId="23" xfId="98" applyFont="1" applyBorder="1" applyAlignment="1">
      <alignment horizontal="center"/>
    </xf>
    <xf numFmtId="0" fontId="59" fillId="0" borderId="24" xfId="98" applyFont="1" applyBorder="1" applyAlignment="1">
      <alignment horizontal="center"/>
    </xf>
    <xf numFmtId="0" fontId="46" fillId="0" borderId="25" xfId="98" applyFont="1" applyBorder="1"/>
    <xf numFmtId="9" fontId="35" fillId="0" borderId="0" xfId="98" applyNumberFormat="1" applyFont="1"/>
    <xf numFmtId="0" fontId="35" fillId="0" borderId="0" xfId="98" applyFont="1" applyAlignment="1">
      <alignment wrapText="1"/>
    </xf>
    <xf numFmtId="0" fontId="50" fillId="26" borderId="0" xfId="103" applyFont="1" applyFill="1"/>
    <xf numFmtId="0" fontId="50" fillId="26" borderId="0" xfId="103" applyFont="1" applyFill="1" applyAlignment="1">
      <alignment vertical="top"/>
    </xf>
    <xf numFmtId="0" fontId="89" fillId="26" borderId="0" xfId="103" applyFont="1" applyFill="1" applyAlignment="1">
      <alignment vertical="top" wrapText="1"/>
    </xf>
    <xf numFmtId="0" fontId="53" fillId="26" borderId="0" xfId="103" applyFont="1" applyFill="1" applyBorder="1"/>
    <xf numFmtId="180" fontId="53" fillId="26" borderId="0" xfId="103" applyNumberFormat="1" applyFont="1" applyFill="1" applyBorder="1"/>
    <xf numFmtId="0" fontId="89" fillId="26" borderId="22" xfId="103" applyFont="1" applyFill="1" applyBorder="1" applyAlignment="1">
      <alignment horizontal="center" vertical="center" wrapText="1"/>
    </xf>
    <xf numFmtId="180" fontId="89" fillId="26" borderId="22" xfId="103" applyNumberFormat="1" applyFont="1" applyFill="1" applyBorder="1" applyAlignment="1">
      <alignment horizontal="center" vertical="center" wrapText="1"/>
    </xf>
    <xf numFmtId="0" fontId="89" fillId="26" borderId="0" xfId="103" applyFont="1" applyFill="1" applyBorder="1"/>
    <xf numFmtId="180" fontId="53" fillId="26" borderId="22" xfId="103" applyNumberFormat="1" applyFont="1" applyFill="1" applyBorder="1"/>
    <xf numFmtId="0" fontId="67" fillId="26" borderId="22" xfId="103" applyFont="1" applyFill="1" applyBorder="1" applyAlignment="1">
      <alignment horizontal="left" vertical="top" wrapText="1"/>
    </xf>
    <xf numFmtId="0" fontId="67" fillId="26" borderId="22" xfId="103" applyFont="1" applyFill="1" applyBorder="1" applyAlignment="1">
      <alignment horizontal="center" vertical="top" wrapText="1"/>
    </xf>
    <xf numFmtId="183" fontId="67" fillId="26" borderId="22" xfId="103" applyNumberFormat="1" applyFont="1" applyFill="1" applyBorder="1" applyAlignment="1">
      <alignment horizontal="center" vertical="top" wrapText="1"/>
    </xf>
    <xf numFmtId="0" fontId="53" fillId="26" borderId="22" xfId="103" applyFont="1" applyFill="1" applyBorder="1" applyAlignment="1">
      <alignment horizontal="center" vertical="top" wrapText="1"/>
    </xf>
    <xf numFmtId="4" fontId="53" fillId="26" borderId="22" xfId="103" applyNumberFormat="1" applyFont="1" applyFill="1" applyBorder="1" applyAlignment="1">
      <alignment horizontal="left" vertical="top" wrapText="1"/>
    </xf>
    <xf numFmtId="0" fontId="53" fillId="26" borderId="22" xfId="103" applyFont="1" applyFill="1" applyBorder="1" applyAlignment="1">
      <alignment vertical="top" wrapText="1"/>
    </xf>
    <xf numFmtId="4" fontId="67" fillId="26" borderId="22" xfId="103" applyNumberFormat="1" applyFont="1" applyFill="1" applyBorder="1" applyAlignment="1">
      <alignment horizontal="left" vertical="top" wrapText="1"/>
    </xf>
    <xf numFmtId="4" fontId="53" fillId="26" borderId="22" xfId="103" applyNumberFormat="1" applyFont="1" applyFill="1" applyBorder="1" applyAlignment="1">
      <alignment vertical="top" wrapText="1"/>
    </xf>
    <xf numFmtId="0" fontId="67" fillId="26" borderId="22" xfId="103" applyFont="1" applyFill="1" applyBorder="1" applyAlignment="1">
      <alignment horizontal="left" vertical="center" wrapText="1"/>
    </xf>
    <xf numFmtId="183" fontId="67" fillId="26" borderId="22" xfId="103" applyNumberFormat="1" applyFont="1" applyFill="1" applyBorder="1" applyAlignment="1">
      <alignment horizontal="center" vertical="center" wrapText="1"/>
    </xf>
    <xf numFmtId="49" fontId="53" fillId="26" borderId="22" xfId="103" applyNumberFormat="1" applyFont="1" applyFill="1" applyBorder="1" applyAlignment="1">
      <alignment vertical="top" wrapText="1"/>
    </xf>
    <xf numFmtId="4" fontId="67" fillId="26" borderId="22" xfId="104" applyNumberFormat="1" applyFont="1" applyFill="1" applyBorder="1" applyAlignment="1">
      <alignment horizontal="left" vertical="top" wrapText="1"/>
    </xf>
    <xf numFmtId="0" fontId="67" fillId="26" borderId="22" xfId="104" applyFont="1" applyFill="1" applyBorder="1" applyAlignment="1">
      <alignment horizontal="center" vertical="top" wrapText="1"/>
    </xf>
    <xf numFmtId="183" fontId="67" fillId="26" borderId="22" xfId="104" applyNumberFormat="1" applyFont="1" applyFill="1" applyBorder="1" applyAlignment="1">
      <alignment horizontal="center" vertical="top" wrapText="1"/>
    </xf>
    <xf numFmtId="0" fontId="53" fillId="26" borderId="22" xfId="104" applyFont="1" applyFill="1" applyBorder="1" applyAlignment="1">
      <alignment horizontal="center" vertical="top" wrapText="1"/>
    </xf>
    <xf numFmtId="4" fontId="53" fillId="26" borderId="22" xfId="104" applyNumberFormat="1" applyFont="1" applyFill="1" applyBorder="1" applyAlignment="1">
      <alignment vertical="top" wrapText="1"/>
    </xf>
    <xf numFmtId="0" fontId="93" fillId="26" borderId="22" xfId="102" applyFont="1" applyFill="1" applyBorder="1" applyAlignment="1">
      <alignment horizontal="left" vertical="center" wrapText="1"/>
    </xf>
    <xf numFmtId="1" fontId="53" fillId="26" borderId="22" xfId="104" applyNumberFormat="1" applyFont="1" applyFill="1" applyBorder="1" applyAlignment="1">
      <alignment horizontal="center" vertical="top" wrapText="1"/>
    </xf>
    <xf numFmtId="0" fontId="94" fillId="26" borderId="22" xfId="102" applyFont="1" applyFill="1" applyBorder="1" applyAlignment="1">
      <alignment horizontal="left" vertical="top" wrapText="1"/>
    </xf>
    <xf numFmtId="180" fontId="53" fillId="26" borderId="0" xfId="103" applyNumberFormat="1" applyFont="1" applyFill="1" applyBorder="1" applyAlignment="1">
      <alignment horizontal="right" vertical="top" wrapText="1"/>
    </xf>
    <xf numFmtId="0" fontId="53" fillId="26" borderId="0" xfId="103" applyFont="1" applyFill="1" applyBorder="1" applyAlignment="1">
      <alignment horizontal="center" vertical="top" wrapText="1"/>
    </xf>
    <xf numFmtId="0" fontId="67" fillId="26" borderId="0" xfId="103" applyFont="1" applyFill="1" applyBorder="1" applyAlignment="1">
      <alignment horizontal="left" vertical="top" wrapText="1"/>
    </xf>
    <xf numFmtId="0" fontId="53" fillId="26" borderId="0" xfId="103" applyFont="1" applyFill="1" applyBorder="1" applyAlignment="1">
      <alignment horizontal="left" vertical="top" wrapText="1"/>
    </xf>
    <xf numFmtId="180" fontId="53" fillId="26" borderId="0" xfId="103" applyNumberFormat="1" applyFont="1" applyFill="1" applyBorder="1" applyAlignment="1">
      <alignment horizontal="right" wrapText="1"/>
    </xf>
    <xf numFmtId="0" fontId="53" fillId="26" borderId="22" xfId="103" applyFont="1" applyFill="1" applyBorder="1" applyAlignment="1">
      <alignment horizontal="left" vertical="top" wrapText="1"/>
    </xf>
    <xf numFmtId="0" fontId="67" fillId="26" borderId="0" xfId="103" applyFont="1" applyFill="1" applyBorder="1" applyAlignment="1">
      <alignment wrapText="1"/>
    </xf>
    <xf numFmtId="49" fontId="53" fillId="26" borderId="22" xfId="103" applyNumberFormat="1" applyFont="1" applyFill="1" applyBorder="1" applyAlignment="1">
      <alignment horizontal="left" vertical="top" wrapText="1"/>
    </xf>
    <xf numFmtId="0" fontId="94" fillId="26" borderId="22" xfId="102" applyFont="1" applyFill="1" applyBorder="1" applyAlignment="1">
      <alignment vertical="top" wrapText="1"/>
    </xf>
    <xf numFmtId="0" fontId="93" fillId="26" borderId="22" xfId="102" applyFont="1" applyFill="1" applyBorder="1" applyAlignment="1">
      <alignment vertical="top" wrapText="1"/>
    </xf>
    <xf numFmtId="0" fontId="53" fillId="26" borderId="0" xfId="103" applyFont="1" applyFill="1" applyBorder="1" applyAlignment="1"/>
    <xf numFmtId="0" fontId="53" fillId="26" borderId="22" xfId="115" applyFont="1" applyFill="1" applyBorder="1" applyAlignment="1">
      <alignment horizontal="center" vertical="top" wrapText="1"/>
    </xf>
    <xf numFmtId="4" fontId="53" fillId="26" borderId="22" xfId="115" applyNumberFormat="1" applyFont="1" applyFill="1" applyBorder="1" applyAlignment="1">
      <alignment horizontal="left" vertical="top" wrapText="1"/>
    </xf>
    <xf numFmtId="0" fontId="67" fillId="26" borderId="22" xfId="103" applyNumberFormat="1" applyFont="1" applyFill="1" applyBorder="1" applyAlignment="1">
      <alignment vertical="top" wrapText="1" shrinkToFit="1"/>
    </xf>
    <xf numFmtId="0" fontId="53" fillId="26" borderId="0" xfId="103" applyFont="1" applyFill="1" applyBorder="1" applyAlignment="1">
      <alignment vertical="center"/>
    </xf>
    <xf numFmtId="0" fontId="93" fillId="26" borderId="22" xfId="102" applyFont="1" applyFill="1" applyBorder="1" applyAlignment="1">
      <alignment vertical="center" wrapText="1"/>
    </xf>
    <xf numFmtId="0" fontId="92" fillId="26" borderId="22" xfId="103" applyFont="1" applyFill="1" applyBorder="1" applyAlignment="1">
      <alignment vertical="top" wrapText="1"/>
    </xf>
    <xf numFmtId="0" fontId="50" fillId="26" borderId="22" xfId="103" applyFont="1" applyFill="1" applyBorder="1" applyAlignment="1">
      <alignment horizontal="left" wrapText="1"/>
    </xf>
    <xf numFmtId="180" fontId="50" fillId="26" borderId="22" xfId="103" applyNumberFormat="1" applyFont="1" applyFill="1" applyBorder="1"/>
    <xf numFmtId="0" fontId="53" fillId="26" borderId="0" xfId="103" applyFont="1" applyFill="1"/>
    <xf numFmtId="0" fontId="31" fillId="0" borderId="0" xfId="0" applyNumberFormat="1" applyFont="1" applyFill="1" applyAlignment="1" applyProtection="1">
      <alignment horizontal="center"/>
    </xf>
    <xf numFmtId="0" fontId="0" fillId="0" borderId="11" xfId="0" applyNumberFormat="1" applyFont="1" applyFill="1" applyBorder="1" applyAlignment="1" applyProtection="1"/>
    <xf numFmtId="0" fontId="0" fillId="0" borderId="12" xfId="0" applyNumberFormat="1" applyFont="1" applyFill="1" applyBorder="1" applyAlignment="1" applyProtection="1"/>
    <xf numFmtId="0" fontId="2" fillId="0" borderId="0" xfId="0" applyFont="1" applyFill="1" applyAlignment="1">
      <alignment horizontal="right"/>
    </xf>
    <xf numFmtId="0" fontId="0" fillId="0" borderId="26" xfId="0" applyNumberFormat="1" applyFont="1" applyFill="1" applyBorder="1" applyAlignment="1" applyProtection="1">
      <alignment horizontal="center" vertical="center" wrapText="1"/>
    </xf>
    <xf numFmtId="0" fontId="0" fillId="0" borderId="20" xfId="0" applyNumberFormat="1" applyFont="1" applyFill="1" applyBorder="1" applyAlignment="1" applyProtection="1">
      <alignment horizontal="center" vertical="center" wrapText="1"/>
    </xf>
    <xf numFmtId="0" fontId="1" fillId="0" borderId="0" xfId="0" applyNumberFormat="1" applyFont="1" applyFill="1" applyAlignment="1" applyProtection="1">
      <alignment vertical="top"/>
    </xf>
    <xf numFmtId="0" fontId="4" fillId="0" borderId="27" xfId="0" applyNumberFormat="1" applyFont="1" applyFill="1" applyBorder="1" applyAlignment="1" applyProtection="1">
      <alignment horizontal="center" vertical="top"/>
    </xf>
    <xf numFmtId="0" fontId="5" fillId="0" borderId="27" xfId="0" applyNumberFormat="1" applyFont="1" applyFill="1" applyBorder="1" applyAlignment="1" applyProtection="1">
      <alignment horizontal="center" vertical="top"/>
    </xf>
    <xf numFmtId="0" fontId="4" fillId="0" borderId="27" xfId="0" applyNumberFormat="1" applyFont="1" applyFill="1" applyBorder="1" applyAlignment="1" applyProtection="1">
      <alignment vertical="top" wrapText="1"/>
    </xf>
    <xf numFmtId="180" fontId="4" fillId="0" borderId="27" xfId="0" applyNumberFormat="1" applyFont="1" applyFill="1" applyBorder="1" applyAlignment="1" applyProtection="1">
      <alignment vertical="top"/>
    </xf>
    <xf numFmtId="0" fontId="0" fillId="0" borderId="0" xfId="0" applyFill="1" applyAlignment="1">
      <alignment vertical="top"/>
    </xf>
    <xf numFmtId="0" fontId="5" fillId="0" borderId="27" xfId="0" applyNumberFormat="1" applyFont="1" applyFill="1" applyBorder="1" applyAlignment="1" applyProtection="1">
      <alignment vertical="top" wrapText="1"/>
    </xf>
    <xf numFmtId="180" fontId="5" fillId="0" borderId="27" xfId="0" applyNumberFormat="1" applyFont="1" applyFill="1" applyBorder="1" applyAlignment="1" applyProtection="1">
      <alignment vertical="top"/>
    </xf>
    <xf numFmtId="0" fontId="0" fillId="0" borderId="27" xfId="0" applyNumberFormat="1" applyFont="1" applyFill="1" applyBorder="1" applyAlignment="1" applyProtection="1">
      <alignment horizontal="center" vertical="top"/>
    </xf>
    <xf numFmtId="0" fontId="0" fillId="0" borderId="27" xfId="0" applyNumberFormat="1" applyFont="1" applyFill="1" applyBorder="1" applyAlignment="1" applyProtection="1">
      <alignment vertical="top" wrapText="1"/>
    </xf>
    <xf numFmtId="180" fontId="6" fillId="0" borderId="27" xfId="0" applyNumberFormat="1" applyFont="1" applyFill="1" applyBorder="1" applyAlignment="1" applyProtection="1">
      <alignment vertical="top"/>
    </xf>
    <xf numFmtId="0" fontId="7" fillId="0" borderId="27" xfId="0" applyNumberFormat="1" applyFont="1" applyFill="1" applyBorder="1" applyAlignment="1" applyProtection="1">
      <alignment vertical="top" wrapText="1"/>
    </xf>
    <xf numFmtId="180" fontId="7" fillId="0" borderId="27" xfId="0" applyNumberFormat="1" applyFont="1" applyFill="1" applyBorder="1" applyAlignment="1" applyProtection="1">
      <alignment vertical="top"/>
    </xf>
    <xf numFmtId="180" fontId="33" fillId="0" borderId="14" xfId="0" applyNumberFormat="1" applyFont="1" applyFill="1" applyBorder="1" applyAlignment="1" applyProtection="1">
      <alignment vertical="top"/>
    </xf>
    <xf numFmtId="180" fontId="11" fillId="0" borderId="14" xfId="0" applyNumberFormat="1" applyFont="1" applyFill="1" applyBorder="1" applyAlignment="1" applyProtection="1">
      <alignment vertical="top"/>
    </xf>
    <xf numFmtId="0" fontId="4" fillId="0" borderId="19" xfId="0" applyNumberFormat="1" applyFont="1" applyFill="1" applyBorder="1" applyAlignment="1" applyProtection="1">
      <alignment horizontal="center" vertical="top"/>
    </xf>
    <xf numFmtId="0" fontId="5" fillId="0" borderId="19" xfId="0" applyNumberFormat="1" applyFont="1" applyFill="1" applyBorder="1" applyAlignment="1" applyProtection="1">
      <alignment horizontal="center" vertical="top"/>
    </xf>
    <xf numFmtId="0" fontId="4" fillId="0" borderId="19" xfId="0" applyNumberFormat="1" applyFont="1" applyFill="1" applyBorder="1" applyAlignment="1" applyProtection="1">
      <alignment vertical="top" wrapText="1"/>
    </xf>
    <xf numFmtId="180" fontId="4" fillId="0" borderId="19" xfId="0" applyNumberFormat="1" applyFont="1" applyFill="1" applyBorder="1" applyAlignment="1" applyProtection="1">
      <alignment vertical="top"/>
    </xf>
    <xf numFmtId="0" fontId="5" fillId="0" borderId="19" xfId="0" applyNumberFormat="1" applyFont="1" applyFill="1" applyBorder="1" applyAlignment="1" applyProtection="1">
      <alignment vertical="top" wrapText="1"/>
    </xf>
    <xf numFmtId="180" fontId="5" fillId="0" borderId="19" xfId="0" applyNumberFormat="1" applyFont="1" applyFill="1" applyBorder="1" applyAlignment="1" applyProtection="1">
      <alignment vertical="top"/>
    </xf>
    <xf numFmtId="0" fontId="0" fillId="0" borderId="19" xfId="0" applyNumberFormat="1" applyFont="1" applyFill="1" applyBorder="1" applyAlignment="1" applyProtection="1">
      <alignment horizontal="center" vertical="top"/>
    </xf>
    <xf numFmtId="0" fontId="0" fillId="0" borderId="19" xfId="0" applyNumberFormat="1" applyFont="1" applyFill="1" applyBorder="1" applyAlignment="1" applyProtection="1">
      <alignment vertical="top" wrapText="1"/>
    </xf>
    <xf numFmtId="180" fontId="6" fillId="0" borderId="19" xfId="0" applyNumberFormat="1" applyFont="1" applyFill="1" applyBorder="1" applyAlignment="1" applyProtection="1">
      <alignment vertical="top"/>
    </xf>
    <xf numFmtId="0" fontId="0" fillId="0" borderId="27" xfId="0" applyNumberFormat="1" applyFill="1" applyBorder="1" applyAlignment="1" applyProtection="1">
      <alignment vertical="top" wrapText="1"/>
    </xf>
    <xf numFmtId="0" fontId="1" fillId="0" borderId="0" xfId="0" applyNumberFormat="1" applyFont="1" applyFill="1" applyAlignment="1" applyProtection="1">
      <alignment vertical="center"/>
    </xf>
    <xf numFmtId="0" fontId="93" fillId="26" borderId="22" xfId="102" applyFont="1" applyFill="1" applyBorder="1" applyAlignment="1">
      <alignment horizontal="left" vertical="top" wrapText="1"/>
    </xf>
    <xf numFmtId="0" fontId="53" fillId="0" borderId="0" xfId="0" applyNumberFormat="1" applyFont="1" applyFill="1" applyAlignment="1" applyProtection="1"/>
    <xf numFmtId="0" fontId="53" fillId="0" borderId="0" xfId="0" applyFont="1" applyFill="1"/>
    <xf numFmtId="0" fontId="53" fillId="0" borderId="22" xfId="0" applyNumberFormat="1" applyFont="1" applyFill="1" applyBorder="1" applyAlignment="1" applyProtection="1">
      <alignment horizontal="center" vertical="top" wrapText="1"/>
    </xf>
    <xf numFmtId="0" fontId="53" fillId="0" borderId="0" xfId="0" applyNumberFormat="1" applyFont="1" applyFill="1" applyAlignment="1" applyProtection="1">
      <alignment vertical="top"/>
    </xf>
    <xf numFmtId="0" fontId="53" fillId="0" borderId="0" xfId="0" applyFont="1" applyFill="1" applyAlignment="1">
      <alignment vertical="top"/>
    </xf>
    <xf numFmtId="0" fontId="8" fillId="0" borderId="14" xfId="0" applyNumberFormat="1" applyFont="1" applyFill="1" applyBorder="1" applyAlignment="1" applyProtection="1">
      <alignment horizontal="center" vertical="top"/>
    </xf>
    <xf numFmtId="0" fontId="8" fillId="0" borderId="14" xfId="0" applyNumberFormat="1" applyFont="1" applyFill="1" applyBorder="1" applyAlignment="1" applyProtection="1">
      <alignment vertical="top" wrapText="1"/>
    </xf>
    <xf numFmtId="180" fontId="8" fillId="0" borderId="14" xfId="0" applyNumberFormat="1" applyFont="1" applyFill="1" applyBorder="1" applyAlignment="1" applyProtection="1">
      <alignment horizontal="right" vertical="top"/>
    </xf>
    <xf numFmtId="0" fontId="5" fillId="0" borderId="14" xfId="0" applyNumberFormat="1" applyFont="1" applyFill="1" applyBorder="1" applyAlignment="1" applyProtection="1">
      <alignment horizontal="center" vertical="top"/>
    </xf>
    <xf numFmtId="0" fontId="5" fillId="0" borderId="14" xfId="0" applyNumberFormat="1" applyFont="1" applyFill="1" applyBorder="1" applyAlignment="1" applyProtection="1">
      <alignment vertical="top" wrapText="1"/>
    </xf>
    <xf numFmtId="180" fontId="5" fillId="0" borderId="14" xfId="0" applyNumberFormat="1" applyFont="1" applyFill="1" applyBorder="1" applyAlignment="1" applyProtection="1">
      <alignment horizontal="right" vertical="top"/>
    </xf>
    <xf numFmtId="180" fontId="4" fillId="0" borderId="19" xfId="0" applyNumberFormat="1" applyFont="1" applyFill="1" applyBorder="1" applyAlignment="1" applyProtection="1">
      <alignment horizontal="right" vertical="top"/>
    </xf>
    <xf numFmtId="0" fontId="4" fillId="0" borderId="19" xfId="0" applyNumberFormat="1" applyFont="1" applyFill="1" applyBorder="1" applyAlignment="1" applyProtection="1">
      <alignment horizontal="left" vertical="center"/>
    </xf>
    <xf numFmtId="0" fontId="4" fillId="0" borderId="19" xfId="0" applyNumberFormat="1" applyFont="1" applyFill="1" applyBorder="1" applyAlignment="1" applyProtection="1">
      <alignment horizontal="left" vertical="top"/>
    </xf>
    <xf numFmtId="0" fontId="67" fillId="0" borderId="14" xfId="0" applyNumberFormat="1" applyFont="1" applyFill="1" applyBorder="1" applyAlignment="1" applyProtection="1">
      <alignment horizontal="left" vertical="center"/>
    </xf>
    <xf numFmtId="0" fontId="67" fillId="0" borderId="14" xfId="0" applyNumberFormat="1" applyFont="1" applyFill="1" applyBorder="1" applyAlignment="1" applyProtection="1">
      <alignment wrapText="1"/>
    </xf>
    <xf numFmtId="180" fontId="67" fillId="0" borderId="14" xfId="0" applyNumberFormat="1" applyFont="1" applyFill="1" applyBorder="1" applyAlignment="1" applyProtection="1">
      <alignment horizontal="right" vertical="center"/>
    </xf>
    <xf numFmtId="0" fontId="53" fillId="0" borderId="14" xfId="0" applyNumberFormat="1" applyFont="1" applyFill="1" applyBorder="1" applyAlignment="1" applyProtection="1">
      <alignment horizontal="left" vertical="top"/>
    </xf>
    <xf numFmtId="0" fontId="53" fillId="0" borderId="14" xfId="0" applyNumberFormat="1" applyFont="1" applyFill="1" applyBorder="1" applyAlignment="1" applyProtection="1">
      <alignment vertical="top" wrapText="1"/>
    </xf>
    <xf numFmtId="180" fontId="53" fillId="0" borderId="14" xfId="0" applyNumberFormat="1" applyFont="1" applyFill="1" applyBorder="1" applyAlignment="1" applyProtection="1">
      <alignment horizontal="right" vertical="top"/>
    </xf>
    <xf numFmtId="0" fontId="67" fillId="0" borderId="14" xfId="0" applyNumberFormat="1" applyFont="1" applyFill="1" applyBorder="1" applyAlignment="1" applyProtection="1">
      <alignment horizontal="left" vertical="top"/>
    </xf>
    <xf numFmtId="0" fontId="67" fillId="0" borderId="14" xfId="0" applyNumberFormat="1" applyFont="1" applyFill="1" applyBorder="1" applyAlignment="1" applyProtection="1">
      <alignment vertical="top" wrapText="1"/>
    </xf>
    <xf numFmtId="180" fontId="67" fillId="0" borderId="14" xfId="0" applyNumberFormat="1" applyFont="1" applyFill="1" applyBorder="1" applyAlignment="1" applyProtection="1">
      <alignment horizontal="right" vertical="top"/>
    </xf>
    <xf numFmtId="0" fontId="89" fillId="0" borderId="14" xfId="0" applyNumberFormat="1" applyFont="1" applyFill="1" applyBorder="1" applyAlignment="1" applyProtection="1">
      <alignment vertical="top" wrapText="1"/>
    </xf>
    <xf numFmtId="0" fontId="6" fillId="0" borderId="19" xfId="0" applyNumberFormat="1" applyFont="1" applyFill="1" applyBorder="1" applyAlignment="1" applyProtection="1">
      <alignment vertical="top" wrapText="1"/>
    </xf>
    <xf numFmtId="0" fontId="6" fillId="0" borderId="19" xfId="0" applyNumberFormat="1" applyFont="1" applyFill="1" applyBorder="1" applyAlignment="1" applyProtection="1">
      <alignment horizontal="left" vertical="top"/>
    </xf>
    <xf numFmtId="180" fontId="6" fillId="0" borderId="19" xfId="0" applyNumberFormat="1" applyFont="1" applyFill="1" applyBorder="1" applyAlignment="1" applyProtection="1">
      <alignment horizontal="right" vertical="top"/>
    </xf>
    <xf numFmtId="0" fontId="6" fillId="0" borderId="0" xfId="0" applyNumberFormat="1" applyFont="1" applyFill="1" applyAlignment="1" applyProtection="1"/>
    <xf numFmtId="0" fontId="6" fillId="0" borderId="0" xfId="0" applyFont="1" applyFill="1"/>
    <xf numFmtId="0" fontId="4" fillId="0" borderId="14" xfId="0" applyNumberFormat="1" applyFont="1" applyFill="1" applyBorder="1" applyAlignment="1" applyProtection="1">
      <alignment horizontal="center" vertical="top"/>
    </xf>
    <xf numFmtId="0" fontId="4" fillId="0" borderId="14" xfId="0" applyNumberFormat="1" applyFont="1" applyFill="1" applyBorder="1" applyAlignment="1" applyProtection="1">
      <alignment vertical="top" wrapText="1"/>
    </xf>
    <xf numFmtId="0" fontId="0" fillId="0" borderId="14" xfId="0" applyNumberFormat="1" applyFont="1" applyFill="1" applyBorder="1" applyAlignment="1" applyProtection="1">
      <alignment horizontal="center" vertical="top"/>
    </xf>
    <xf numFmtId="0" fontId="1" fillId="0" borderId="14" xfId="0" applyNumberFormat="1" applyFont="1" applyFill="1" applyBorder="1" applyAlignment="1" applyProtection="1">
      <alignment vertical="top" wrapText="1"/>
    </xf>
    <xf numFmtId="0" fontId="53" fillId="0" borderId="14" xfId="0" applyNumberFormat="1" applyFont="1" applyFill="1" applyBorder="1" applyAlignment="1" applyProtection="1">
      <alignment horizontal="center" vertical="top"/>
    </xf>
    <xf numFmtId="0" fontId="0" fillId="0" borderId="14" xfId="0" applyNumberFormat="1" applyFill="1" applyBorder="1" applyAlignment="1" applyProtection="1">
      <alignment horizontal="center" vertical="top"/>
    </xf>
    <xf numFmtId="0" fontId="0" fillId="0" borderId="0" xfId="0" applyFill="1" applyAlignment="1">
      <alignment vertical="center"/>
    </xf>
    <xf numFmtId="0" fontId="0" fillId="0" borderId="0" xfId="0" applyNumberFormat="1" applyFont="1" applyFill="1" applyAlignment="1" applyProtection="1">
      <alignment vertical="center"/>
    </xf>
    <xf numFmtId="180" fontId="4" fillId="0" borderId="14" xfId="0" applyNumberFormat="1" applyFont="1" applyFill="1" applyBorder="1" applyAlignment="1" applyProtection="1">
      <alignment horizontal="right" vertical="top"/>
    </xf>
    <xf numFmtId="180" fontId="0" fillId="0" borderId="14" xfId="0" applyNumberFormat="1" applyFont="1" applyFill="1" applyBorder="1" applyAlignment="1" applyProtection="1">
      <alignment horizontal="right" vertical="top"/>
    </xf>
    <xf numFmtId="0" fontId="1" fillId="0" borderId="27" xfId="0" applyNumberFormat="1" applyFont="1" applyFill="1" applyBorder="1" applyAlignment="1" applyProtection="1">
      <alignment horizontal="center" vertical="top"/>
    </xf>
    <xf numFmtId="0" fontId="8" fillId="0" borderId="27" xfId="0" applyNumberFormat="1" applyFont="1" applyFill="1" applyBorder="1" applyAlignment="1" applyProtection="1">
      <alignment vertical="top" wrapText="1"/>
    </xf>
    <xf numFmtId="180" fontId="8" fillId="0" borderId="27" xfId="0" applyNumberFormat="1" applyFont="1" applyFill="1" applyBorder="1" applyAlignment="1" applyProtection="1">
      <alignment vertical="top"/>
    </xf>
    <xf numFmtId="0" fontId="92" fillId="0" borderId="0" xfId="0" applyNumberFormat="1" applyFont="1" applyFill="1" applyAlignment="1" applyProtection="1"/>
    <xf numFmtId="0" fontId="50" fillId="0" borderId="0" xfId="0" applyNumberFormat="1" applyFont="1" applyFill="1" applyAlignment="1" applyProtection="1"/>
    <xf numFmtId="49" fontId="0" fillId="0" borderId="19" xfId="0" applyNumberFormat="1" applyFill="1" applyBorder="1" applyAlignment="1" applyProtection="1">
      <alignment horizontal="center" vertical="top"/>
    </xf>
    <xf numFmtId="180" fontId="6" fillId="0" borderId="28" xfId="0" applyNumberFormat="1" applyFont="1" applyFill="1" applyBorder="1" applyAlignment="1" applyProtection="1">
      <alignment vertical="top"/>
    </xf>
    <xf numFmtId="0" fontId="0" fillId="0" borderId="29" xfId="0" applyNumberFormat="1" applyFill="1" applyBorder="1" applyAlignment="1" applyProtection="1">
      <alignment vertical="top" wrapText="1"/>
    </xf>
    <xf numFmtId="49" fontId="0" fillId="0" borderId="27" xfId="0" applyNumberFormat="1" applyFont="1" applyFill="1" applyBorder="1" applyAlignment="1" applyProtection="1">
      <alignment horizontal="center" vertical="top"/>
    </xf>
    <xf numFmtId="49" fontId="0" fillId="0" borderId="27" xfId="0" applyNumberFormat="1" applyFill="1" applyBorder="1" applyAlignment="1" applyProtection="1">
      <alignment horizontal="center" vertical="top"/>
    </xf>
    <xf numFmtId="0" fontId="92" fillId="0" borderId="27" xfId="0" applyNumberFormat="1" applyFont="1" applyFill="1" applyBorder="1" applyAlignment="1" applyProtection="1">
      <alignment horizontal="center" vertical="top"/>
    </xf>
    <xf numFmtId="49" fontId="92" fillId="0" borderId="27" xfId="0" applyNumberFormat="1" applyFont="1" applyFill="1" applyBorder="1" applyAlignment="1" applyProtection="1">
      <alignment horizontal="center" vertical="top"/>
    </xf>
    <xf numFmtId="0" fontId="92" fillId="0" borderId="27" xfId="0" applyNumberFormat="1" applyFont="1" applyFill="1" applyBorder="1" applyAlignment="1" applyProtection="1">
      <alignment vertical="top" wrapText="1"/>
    </xf>
    <xf numFmtId="180" fontId="50" fillId="0" borderId="27" xfId="0" applyNumberFormat="1" applyFont="1" applyFill="1" applyBorder="1" applyAlignment="1" applyProtection="1">
      <alignment vertical="top"/>
    </xf>
    <xf numFmtId="0" fontId="50" fillId="0" borderId="27" xfId="0" applyNumberFormat="1" applyFont="1" applyFill="1" applyBorder="1" applyAlignment="1" applyProtection="1">
      <alignment horizontal="center" vertical="top"/>
    </xf>
    <xf numFmtId="49" fontId="50" fillId="0" borderId="27" xfId="0" applyNumberFormat="1" applyFont="1" applyFill="1" applyBorder="1" applyAlignment="1" applyProtection="1">
      <alignment horizontal="center" vertical="top"/>
    </xf>
    <xf numFmtId="0" fontId="50" fillId="0" borderId="27" xfId="0" applyNumberFormat="1" applyFont="1" applyFill="1" applyBorder="1" applyAlignment="1" applyProtection="1">
      <alignment vertical="top" wrapText="1"/>
    </xf>
    <xf numFmtId="180" fontId="53" fillId="0" borderId="27" xfId="0" applyNumberFormat="1" applyFont="1" applyFill="1" applyBorder="1" applyAlignment="1" applyProtection="1">
      <alignment vertical="top"/>
    </xf>
    <xf numFmtId="0" fontId="36" fillId="26" borderId="21" xfId="94" applyFont="1" applyFill="1" applyBorder="1" applyAlignment="1">
      <alignment horizontal="center" vertical="top" wrapText="1"/>
    </xf>
    <xf numFmtId="180" fontId="36" fillId="0" borderId="22" xfId="42" applyNumberFormat="1" applyFont="1" applyFill="1" applyBorder="1" applyAlignment="1">
      <alignment horizontal="center" vertical="center" wrapText="1"/>
    </xf>
    <xf numFmtId="180" fontId="39" fillId="0" borderId="22" xfId="120" applyNumberFormat="1" applyFont="1" applyFill="1" applyBorder="1" applyAlignment="1">
      <alignment horizontal="center"/>
    </xf>
    <xf numFmtId="180" fontId="40" fillId="0" borderId="22" xfId="120" applyNumberFormat="1" applyFont="1" applyFill="1" applyBorder="1" applyAlignment="1">
      <alignment horizontal="center"/>
    </xf>
    <xf numFmtId="180" fontId="40" fillId="26" borderId="22" xfId="100" applyNumberFormat="1" applyFont="1" applyFill="1" applyBorder="1" applyAlignment="1">
      <alignment vertical="center" wrapText="1"/>
    </xf>
    <xf numFmtId="180" fontId="40" fillId="0" borderId="22" xfId="100" applyNumberFormat="1" applyFont="1" applyFill="1" applyBorder="1" applyAlignment="1">
      <alignment vertical="center" wrapText="1"/>
    </xf>
    <xf numFmtId="0" fontId="62" fillId="26" borderId="22" xfId="100" applyFont="1" applyFill="1" applyBorder="1" applyAlignment="1">
      <alignment horizontal="center" vertical="center" wrapText="1"/>
    </xf>
    <xf numFmtId="0" fontId="35" fillId="0" borderId="22" xfId="98" applyFont="1" applyBorder="1"/>
    <xf numFmtId="0" fontId="95" fillId="0" borderId="0" xfId="92" applyFont="1" applyFill="1"/>
    <xf numFmtId="0" fontId="36" fillId="0" borderId="0" xfId="92" applyFont="1" applyFill="1" applyAlignment="1">
      <alignment horizontal="center" wrapText="1"/>
    </xf>
    <xf numFmtId="0" fontId="36" fillId="0" borderId="0" xfId="92" applyFont="1" applyFill="1" applyAlignment="1">
      <alignment horizontal="center" vertical="top" wrapText="1"/>
    </xf>
    <xf numFmtId="0" fontId="98" fillId="0" borderId="0" xfId="92" applyFont="1" applyFill="1"/>
    <xf numFmtId="0" fontId="36" fillId="0" borderId="0" xfId="92" applyFont="1" applyFill="1" applyAlignment="1">
      <alignment horizontal="justify" vertical="center" wrapText="1"/>
    </xf>
    <xf numFmtId="0" fontId="99" fillId="0" borderId="30" xfId="92" applyFont="1" applyFill="1" applyBorder="1" applyAlignment="1">
      <alignment horizontal="justify" vertical="center" wrapText="1"/>
    </xf>
    <xf numFmtId="0" fontId="99" fillId="0" borderId="30" xfId="92" applyFont="1" applyFill="1" applyBorder="1" applyAlignment="1">
      <alignment horizontal="left" vertical="center" wrapText="1"/>
    </xf>
    <xf numFmtId="0" fontId="100" fillId="0" borderId="30" xfId="92" applyFont="1" applyFill="1" applyBorder="1" applyAlignment="1">
      <alignment horizontal="justify" vertical="center" wrapText="1"/>
    </xf>
    <xf numFmtId="0" fontId="100" fillId="0" borderId="30" xfId="92" applyFont="1" applyFill="1" applyBorder="1" applyAlignment="1">
      <alignment horizontal="left" vertical="center" wrapText="1"/>
    </xf>
    <xf numFmtId="0" fontId="101" fillId="0" borderId="30" xfId="92" applyFont="1" applyFill="1" applyBorder="1" applyAlignment="1">
      <alignment horizontal="center" vertical="center" wrapText="1"/>
    </xf>
    <xf numFmtId="0" fontId="101" fillId="0" borderId="30" xfId="92" applyFont="1" applyFill="1" applyBorder="1" applyAlignment="1">
      <alignment horizontal="left" wrapText="1"/>
    </xf>
    <xf numFmtId="0" fontId="102" fillId="0" borderId="30" xfId="119" applyFont="1" applyFill="1" applyBorder="1" applyAlignment="1">
      <alignment horizontal="left" vertical="center" wrapText="1"/>
    </xf>
    <xf numFmtId="0" fontId="95" fillId="27" borderId="0" xfId="92" applyFont="1" applyFill="1"/>
    <xf numFmtId="0" fontId="99" fillId="0" borderId="30" xfId="92" applyFont="1" applyFill="1" applyBorder="1" applyAlignment="1">
      <alignment horizontal="center" vertical="center" wrapText="1"/>
    </xf>
    <xf numFmtId="0" fontId="101" fillId="0" borderId="30" xfId="92" applyFont="1" applyFill="1" applyBorder="1" applyAlignment="1">
      <alignment horizontal="left" vertical="center" wrapText="1"/>
    </xf>
    <xf numFmtId="0" fontId="95" fillId="28" borderId="0" xfId="92" applyFont="1" applyFill="1"/>
    <xf numFmtId="0" fontId="101" fillId="26" borderId="30" xfId="92" applyFont="1" applyFill="1" applyBorder="1" applyAlignment="1">
      <alignment horizontal="center" vertical="center" wrapText="1"/>
    </xf>
    <xf numFmtId="0" fontId="102" fillId="26" borderId="30" xfId="119" applyFont="1" applyFill="1" applyBorder="1" applyAlignment="1">
      <alignment horizontal="left" vertical="center" wrapText="1"/>
    </xf>
    <xf numFmtId="0" fontId="100" fillId="0" borderId="30" xfId="92" applyFont="1" applyFill="1" applyBorder="1" applyAlignment="1">
      <alignment horizontal="center" vertical="center" wrapText="1"/>
    </xf>
    <xf numFmtId="0" fontId="36" fillId="0" borderId="0" xfId="92" applyFont="1" applyFill="1"/>
    <xf numFmtId="0" fontId="103" fillId="0" borderId="30" xfId="119" applyFont="1" applyFill="1" applyBorder="1" applyAlignment="1">
      <alignment horizontal="center"/>
    </xf>
    <xf numFmtId="0" fontId="103" fillId="26" borderId="30" xfId="119" applyFont="1" applyFill="1" applyBorder="1" applyAlignment="1">
      <alignment horizontal="center"/>
    </xf>
    <xf numFmtId="181" fontId="95" fillId="0" borderId="0" xfId="92" applyNumberFormat="1" applyFont="1" applyFill="1"/>
    <xf numFmtId="0" fontId="104" fillId="0" borderId="0" xfId="92" applyFont="1" applyFill="1"/>
    <xf numFmtId="0" fontId="95" fillId="0" borderId="0" xfId="92" applyFont="1" applyFill="1" applyAlignment="1">
      <alignment horizontal="right" vertical="center" wrapText="1"/>
    </xf>
    <xf numFmtId="0" fontId="95" fillId="0" borderId="0" xfId="92" applyFont="1" applyFill="1" applyAlignment="1">
      <alignment horizontal="justify" vertical="center" wrapText="1"/>
    </xf>
    <xf numFmtId="0" fontId="105" fillId="0" borderId="0" xfId="92" applyFont="1" applyFill="1" applyAlignment="1">
      <alignment horizontal="justify" vertical="center" wrapText="1"/>
    </xf>
    <xf numFmtId="181" fontId="65" fillId="0" borderId="22" xfId="98" applyNumberFormat="1" applyFont="1" applyBorder="1" applyAlignment="1">
      <alignment horizontal="right" vertical="center"/>
    </xf>
    <xf numFmtId="180" fontId="6" fillId="0" borderId="0" xfId="0" applyNumberFormat="1" applyFont="1" applyFill="1" applyBorder="1" applyAlignment="1" applyProtection="1">
      <alignment vertical="top"/>
    </xf>
    <xf numFmtId="180" fontId="94" fillId="0" borderId="19" xfId="0" applyNumberFormat="1" applyFont="1" applyBorder="1" applyAlignment="1">
      <alignment vertical="center"/>
    </xf>
    <xf numFmtId="0" fontId="0" fillId="0" borderId="0" xfId="0" applyNumberFormat="1" applyFont="1" applyFill="1" applyBorder="1" applyAlignment="1" applyProtection="1">
      <alignment horizontal="center" vertical="top"/>
    </xf>
    <xf numFmtId="0" fontId="0" fillId="0" borderId="0" xfId="0" applyNumberFormat="1" applyFont="1" applyFill="1" applyBorder="1" applyAlignment="1" applyProtection="1">
      <alignment vertical="top" wrapText="1"/>
    </xf>
    <xf numFmtId="0" fontId="53" fillId="0" borderId="19" xfId="0" applyNumberFormat="1" applyFont="1" applyFill="1" applyBorder="1" applyAlignment="1" applyProtection="1">
      <alignment horizontal="center" vertical="center"/>
    </xf>
    <xf numFmtId="0" fontId="53" fillId="0" borderId="19" xfId="0" applyNumberFormat="1" applyFont="1" applyFill="1" applyBorder="1" applyAlignment="1" applyProtection="1">
      <alignment vertical="center" wrapText="1"/>
    </xf>
    <xf numFmtId="180" fontId="53" fillId="0" borderId="19" xfId="0" applyNumberFormat="1" applyFont="1" applyFill="1" applyBorder="1" applyAlignment="1" applyProtection="1">
      <alignment vertical="center"/>
    </xf>
    <xf numFmtId="0" fontId="92" fillId="0" borderId="19" xfId="0" applyNumberFormat="1" applyFont="1" applyFill="1" applyBorder="1" applyAlignment="1" applyProtection="1">
      <alignment horizontal="center" vertical="top"/>
    </xf>
    <xf numFmtId="0" fontId="92" fillId="0" borderId="29" xfId="0" applyNumberFormat="1" applyFont="1" applyFill="1" applyBorder="1" applyAlignment="1" applyProtection="1">
      <alignment vertical="top" wrapText="1"/>
    </xf>
    <xf numFmtId="180" fontId="53" fillId="0" borderId="19" xfId="0" applyNumberFormat="1" applyFont="1" applyFill="1" applyBorder="1" applyAlignment="1" applyProtection="1">
      <alignment vertical="top"/>
    </xf>
    <xf numFmtId="180" fontId="109" fillId="0" borderId="19" xfId="0" applyNumberFormat="1" applyFont="1" applyBorder="1" applyAlignment="1">
      <alignment vertical="top"/>
    </xf>
    <xf numFmtId="180" fontId="94" fillId="0" borderId="19" xfId="0" applyNumberFormat="1" applyFont="1" applyBorder="1" applyAlignment="1">
      <alignment vertical="top"/>
    </xf>
    <xf numFmtId="0" fontId="105" fillId="0" borderId="0" xfId="94" applyFont="1" applyAlignment="1"/>
    <xf numFmtId="0" fontId="36" fillId="0" borderId="22" xfId="95" applyFont="1" applyBorder="1" applyAlignment="1">
      <alignment horizontal="center" vertical="top" wrapText="1"/>
    </xf>
    <xf numFmtId="180" fontId="3" fillId="0" borderId="19" xfId="93" applyNumberFormat="1" applyFont="1" applyFill="1" applyBorder="1" applyAlignment="1" applyProtection="1">
      <alignment horizontal="right" vertical="center"/>
    </xf>
    <xf numFmtId="180" fontId="4" fillId="0" borderId="19" xfId="93" applyNumberFormat="1" applyFont="1" applyFill="1" applyBorder="1" applyAlignment="1" applyProtection="1">
      <alignment horizontal="right" vertical="top"/>
    </xf>
    <xf numFmtId="0" fontId="67" fillId="0" borderId="19" xfId="93" applyNumberFormat="1" applyFont="1" applyFill="1" applyBorder="1" applyAlignment="1" applyProtection="1">
      <alignment horizontal="left" vertical="top"/>
    </xf>
    <xf numFmtId="0" fontId="67" fillId="0" borderId="19" xfId="93" applyNumberFormat="1" applyFont="1" applyFill="1" applyBorder="1" applyAlignment="1" applyProtection="1">
      <alignment vertical="top" wrapText="1"/>
    </xf>
    <xf numFmtId="180" fontId="67" fillId="0" borderId="19" xfId="93" applyNumberFormat="1" applyFont="1" applyFill="1" applyBorder="1" applyAlignment="1" applyProtection="1">
      <alignment horizontal="right" vertical="top"/>
    </xf>
    <xf numFmtId="0" fontId="53" fillId="0" borderId="19" xfId="93" applyNumberFormat="1" applyFont="1" applyFill="1" applyBorder="1" applyAlignment="1" applyProtection="1">
      <alignment horizontal="left" vertical="top"/>
    </xf>
    <xf numFmtId="0" fontId="53" fillId="0" borderId="19" xfId="93" applyNumberFormat="1" applyFont="1" applyFill="1" applyBorder="1" applyAlignment="1" applyProtection="1">
      <alignment vertical="top" wrapText="1"/>
    </xf>
    <xf numFmtId="180" fontId="53" fillId="0" borderId="19" xfId="93" applyNumberFormat="1" applyFont="1" applyFill="1" applyBorder="1" applyAlignment="1" applyProtection="1">
      <alignment horizontal="right" vertical="top"/>
    </xf>
    <xf numFmtId="0" fontId="94" fillId="0" borderId="19" xfId="0" applyNumberFormat="1" applyFont="1" applyFill="1" applyBorder="1" applyAlignment="1" applyProtection="1">
      <alignment vertical="top" wrapText="1" shrinkToFit="1"/>
    </xf>
    <xf numFmtId="180" fontId="50" fillId="0" borderId="19" xfId="0" applyNumberFormat="1" applyFont="1" applyFill="1" applyBorder="1" applyAlignment="1" applyProtection="1">
      <alignment vertical="top"/>
    </xf>
    <xf numFmtId="0" fontId="84" fillId="0" borderId="0" xfId="99" applyFont="1" applyFill="1" applyAlignment="1">
      <alignment horizontal="center"/>
    </xf>
    <xf numFmtId="0" fontId="84" fillId="0" borderId="0" xfId="99" applyFont="1" applyFill="1" applyAlignment="1">
      <alignment wrapText="1"/>
    </xf>
    <xf numFmtId="0" fontId="85" fillId="0" borderId="0" xfId="99" applyFont="1" applyFill="1" applyAlignment="1">
      <alignment vertical="center"/>
    </xf>
    <xf numFmtId="0" fontId="84" fillId="0" borderId="0" xfId="99" applyFont="1" applyFill="1" applyAlignment="1">
      <alignment vertical="center"/>
    </xf>
    <xf numFmtId="0" fontId="84" fillId="0" borderId="0" xfId="99" applyFont="1" applyFill="1"/>
    <xf numFmtId="4" fontId="85" fillId="0" borderId="0" xfId="99" applyNumberFormat="1" applyFont="1" applyFill="1" applyAlignment="1">
      <alignment vertical="center"/>
    </xf>
    <xf numFmtId="4" fontId="84" fillId="0" borderId="0" xfId="99" applyNumberFormat="1" applyFont="1" applyFill="1" applyAlignment="1">
      <alignment vertical="center"/>
    </xf>
    <xf numFmtId="0" fontId="62" fillId="26" borderId="20" xfId="98" applyFont="1" applyFill="1" applyBorder="1" applyAlignment="1">
      <alignment horizontal="center" vertical="center" wrapText="1"/>
    </xf>
    <xf numFmtId="0" fontId="4" fillId="0" borderId="19" xfId="0" applyNumberFormat="1" applyFont="1" applyFill="1" applyBorder="1" applyAlignment="1" applyProtection="1">
      <alignment vertical="center" wrapText="1"/>
    </xf>
    <xf numFmtId="180" fontId="109" fillId="0" borderId="31" xfId="0" applyNumberFormat="1" applyFont="1" applyBorder="1" applyAlignment="1">
      <alignment vertical="center"/>
    </xf>
    <xf numFmtId="180" fontId="94" fillId="0" borderId="32" xfId="0" applyNumberFormat="1" applyFont="1" applyBorder="1" applyAlignment="1">
      <alignment vertical="top"/>
    </xf>
    <xf numFmtId="180" fontId="108" fillId="0" borderId="19" xfId="0" applyNumberFormat="1" applyFont="1" applyBorder="1" applyAlignment="1">
      <alignment vertical="top"/>
    </xf>
    <xf numFmtId="180" fontId="93" fillId="0" borderId="19" xfId="0" applyNumberFormat="1" applyFont="1" applyBorder="1" applyAlignment="1">
      <alignment vertical="top"/>
    </xf>
    <xf numFmtId="180" fontId="94" fillId="0" borderId="14" xfId="0" applyNumberFormat="1" applyFont="1" applyBorder="1" applyAlignment="1">
      <alignment vertical="top"/>
    </xf>
    <xf numFmtId="180" fontId="93" fillId="0" borderId="14" xfId="0" applyNumberFormat="1" applyFont="1" applyBorder="1" applyAlignment="1">
      <alignment vertical="top"/>
    </xf>
    <xf numFmtId="0" fontId="110" fillId="0" borderId="0" xfId="0" applyFont="1" applyFill="1" applyAlignment="1"/>
    <xf numFmtId="0" fontId="111" fillId="0" borderId="0" xfId="0" applyFont="1" applyFill="1"/>
    <xf numFmtId="0" fontId="0" fillId="0" borderId="33" xfId="0" applyNumberFormat="1" applyFont="1" applyFill="1" applyBorder="1" applyAlignment="1" applyProtection="1">
      <alignment horizontal="center" vertical="center" wrapText="1"/>
    </xf>
    <xf numFmtId="180" fontId="121" fillId="0" borderId="19" xfId="0" applyNumberFormat="1" applyFont="1" applyBorder="1" applyAlignment="1">
      <alignment vertical="top"/>
    </xf>
    <xf numFmtId="180" fontId="121" fillId="0" borderId="19" xfId="0" applyNumberFormat="1" applyFont="1" applyFill="1" applyBorder="1" applyAlignment="1" applyProtection="1">
      <alignment vertical="top"/>
    </xf>
    <xf numFmtId="180" fontId="92" fillId="0" borderId="19" xfId="0" applyNumberFormat="1" applyFont="1" applyFill="1" applyBorder="1" applyAlignment="1" applyProtection="1">
      <alignment vertical="top"/>
    </xf>
    <xf numFmtId="180" fontId="53" fillId="0" borderId="14" xfId="0" applyNumberFormat="1" applyFont="1" applyFill="1" applyBorder="1" applyAlignment="1" applyProtection="1">
      <alignment vertical="top"/>
    </xf>
    <xf numFmtId="180" fontId="38" fillId="0" borderId="22" xfId="94" applyNumberFormat="1" applyFont="1" applyBorder="1" applyAlignment="1">
      <alignment horizontal="center"/>
    </xf>
    <xf numFmtId="180" fontId="52" fillId="0" borderId="22" xfId="81" applyNumberFormat="1" applyFont="1" applyBorder="1" applyAlignment="1">
      <alignment vertical="center"/>
    </xf>
    <xf numFmtId="180" fontId="52" fillId="0" borderId="22" xfId="81" applyNumberFormat="1" applyFont="1" applyFill="1" applyBorder="1" applyAlignment="1">
      <alignment vertical="center"/>
    </xf>
    <xf numFmtId="180" fontId="40" fillId="0" borderId="22" xfId="81" applyNumberFormat="1" applyFont="1" applyBorder="1" applyAlignment="1">
      <alignment vertical="center"/>
    </xf>
    <xf numFmtId="0" fontId="110" fillId="0" borderId="0" xfId="96" applyFont="1" applyAlignment="1"/>
    <xf numFmtId="0" fontId="106" fillId="0" borderId="0" xfId="98" applyFont="1" applyAlignment="1"/>
    <xf numFmtId="180" fontId="40" fillId="26" borderId="22" xfId="81" applyNumberFormat="1" applyFont="1" applyFill="1" applyBorder="1" applyAlignment="1">
      <alignment vertical="center" wrapText="1"/>
    </xf>
    <xf numFmtId="180" fontId="40" fillId="0" borderId="22" xfId="81" applyNumberFormat="1" applyFont="1" applyFill="1" applyBorder="1" applyAlignment="1">
      <alignment vertical="center" wrapText="1"/>
    </xf>
    <xf numFmtId="180" fontId="65" fillId="26" borderId="22" xfId="81" applyNumberFormat="1" applyFont="1" applyFill="1" applyBorder="1" applyAlignment="1">
      <alignment vertical="center"/>
    </xf>
    <xf numFmtId="0" fontId="64" fillId="0" borderId="22" xfId="81" applyFont="1" applyFill="1" applyBorder="1" applyAlignment="1">
      <alignment horizontal="left" vertical="center" wrapText="1"/>
    </xf>
    <xf numFmtId="180" fontId="65" fillId="0" borderId="22" xfId="81" applyNumberFormat="1" applyFont="1" applyFill="1" applyBorder="1" applyAlignment="1">
      <alignment vertical="center" wrapText="1"/>
    </xf>
    <xf numFmtId="0" fontId="63" fillId="26" borderId="22" xfId="81" applyFont="1" applyFill="1" applyBorder="1" applyAlignment="1">
      <alignment horizontal="center" vertical="center" wrapText="1"/>
    </xf>
    <xf numFmtId="180" fontId="40" fillId="26" borderId="28" xfId="98" applyNumberFormat="1" applyFont="1" applyFill="1" applyBorder="1" applyAlignment="1">
      <alignment vertical="center" wrapText="1"/>
    </xf>
    <xf numFmtId="180" fontId="40" fillId="0" borderId="28" xfId="98" applyNumberFormat="1" applyFont="1" applyFill="1" applyBorder="1" applyAlignment="1">
      <alignment vertical="center" wrapText="1"/>
    </xf>
    <xf numFmtId="0" fontId="52" fillId="26" borderId="20" xfId="98" applyFont="1" applyFill="1" applyBorder="1" applyAlignment="1">
      <alignment horizontal="center" vertical="center" wrapText="1"/>
    </xf>
    <xf numFmtId="180" fontId="40" fillId="0" borderId="21" xfId="98" applyNumberFormat="1" applyFont="1" applyFill="1" applyBorder="1" applyAlignment="1">
      <alignment vertical="center" wrapText="1"/>
    </xf>
    <xf numFmtId="4" fontId="40" fillId="29" borderId="22" xfId="0" applyNumberFormat="1" applyFont="1" applyFill="1" applyBorder="1" applyAlignment="1">
      <alignment horizontal="right" wrapText="1"/>
    </xf>
    <xf numFmtId="4" fontId="40" fillId="0" borderId="22" xfId="0" applyNumberFormat="1" applyFont="1" applyBorder="1" applyAlignment="1">
      <alignment horizontal="right" wrapText="1"/>
    </xf>
    <xf numFmtId="4" fontId="40" fillId="29" borderId="28" xfId="0" applyNumberFormat="1" applyFont="1" applyFill="1" applyBorder="1" applyAlignment="1">
      <alignment horizontal="right" wrapText="1"/>
    </xf>
    <xf numFmtId="4" fontId="40" fillId="0" borderId="28" xfId="0" applyNumberFormat="1" applyFont="1" applyBorder="1" applyAlignment="1">
      <alignment horizontal="right" wrapText="1"/>
    </xf>
    <xf numFmtId="180" fontId="40" fillId="26" borderId="29" xfId="100" applyNumberFormat="1" applyFont="1" applyFill="1" applyBorder="1" applyAlignment="1">
      <alignment vertical="center" wrapText="1"/>
    </xf>
    <xf numFmtId="180" fontId="40" fillId="0" borderId="29" xfId="100" applyNumberFormat="1" applyFont="1" applyFill="1" applyBorder="1" applyAlignment="1">
      <alignment vertical="center" wrapText="1"/>
    </xf>
    <xf numFmtId="180" fontId="40" fillId="0" borderId="21" xfId="100" applyNumberFormat="1" applyFont="1" applyFill="1" applyBorder="1" applyAlignment="1">
      <alignment vertical="center" wrapText="1"/>
    </xf>
    <xf numFmtId="0" fontId="52" fillId="26" borderId="22" xfId="81" applyFont="1" applyFill="1" applyBorder="1" applyAlignment="1">
      <alignment horizontal="center" vertical="center" wrapText="1"/>
    </xf>
    <xf numFmtId="0" fontId="52" fillId="26" borderId="22" xfId="100" applyFont="1" applyFill="1" applyBorder="1" applyAlignment="1">
      <alignment horizontal="center" vertical="center" wrapText="1"/>
    </xf>
    <xf numFmtId="180" fontId="65" fillId="26" borderId="22" xfId="100" applyNumberFormat="1" applyFont="1" applyFill="1" applyBorder="1" applyAlignment="1">
      <alignment vertical="center" wrapText="1"/>
    </xf>
    <xf numFmtId="0" fontId="87" fillId="0" borderId="34" xfId="80" applyFont="1" applyFill="1" applyBorder="1" applyAlignment="1">
      <alignment horizontal="center" vertical="center" wrapText="1"/>
    </xf>
    <xf numFmtId="180" fontId="109" fillId="0" borderId="19" xfId="80" applyNumberFormat="1" applyFont="1" applyFill="1" applyBorder="1" applyAlignment="1">
      <alignment horizontal="right" vertical="center" wrapText="1"/>
    </xf>
    <xf numFmtId="0" fontId="84" fillId="0" borderId="0" xfId="80" applyFont="1" applyFill="1" applyAlignment="1">
      <alignment horizontal="center"/>
    </xf>
    <xf numFmtId="0" fontId="84" fillId="0" borderId="0" xfId="80" applyFont="1" applyFill="1" applyAlignment="1">
      <alignment wrapText="1"/>
    </xf>
    <xf numFmtId="0" fontId="85" fillId="0" borderId="0" xfId="80" applyFont="1" applyFill="1" applyAlignment="1">
      <alignment vertical="center"/>
    </xf>
    <xf numFmtId="180" fontId="85" fillId="0" borderId="0" xfId="80" applyNumberFormat="1" applyFont="1" applyFill="1" applyAlignment="1">
      <alignment vertical="center"/>
    </xf>
    <xf numFmtId="0" fontId="84" fillId="0" borderId="0" xfId="80" applyFont="1" applyFill="1" applyAlignment="1">
      <alignment vertical="center"/>
    </xf>
    <xf numFmtId="4" fontId="85" fillId="0" borderId="0" xfId="80" applyNumberFormat="1" applyFont="1" applyFill="1" applyAlignment="1">
      <alignment vertical="center"/>
    </xf>
    <xf numFmtId="4" fontId="84" fillId="0" borderId="0" xfId="80" applyNumberFormat="1" applyFont="1" applyFill="1" applyAlignment="1">
      <alignment vertical="center"/>
    </xf>
    <xf numFmtId="0" fontId="86" fillId="0" borderId="0" xfId="80" applyFont="1" applyFill="1" applyAlignment="1">
      <alignment horizontal="right" vertical="center"/>
    </xf>
    <xf numFmtId="0" fontId="109" fillId="0" borderId="19" xfId="80" applyFont="1" applyFill="1" applyBorder="1" applyAlignment="1">
      <alignment horizontal="center" vertical="center" wrapText="1"/>
    </xf>
    <xf numFmtId="49" fontId="109" fillId="0" borderId="19" xfId="80" applyNumberFormat="1" applyFont="1" applyFill="1" applyBorder="1" applyAlignment="1">
      <alignment horizontal="center" vertical="center"/>
    </xf>
    <xf numFmtId="0" fontId="109" fillId="0" borderId="19" xfId="80" applyFont="1" applyFill="1" applyBorder="1" applyAlignment="1">
      <alignment vertical="center" wrapText="1"/>
    </xf>
    <xf numFmtId="180" fontId="109" fillId="0" borderId="19" xfId="80" applyNumberFormat="1" applyFont="1" applyFill="1" applyBorder="1" applyAlignment="1">
      <alignment horizontal="right" vertical="center"/>
    </xf>
    <xf numFmtId="0" fontId="53" fillId="0" borderId="19" xfId="80" applyFont="1" applyFill="1" applyBorder="1" applyAlignment="1">
      <alignment vertical="center" wrapText="1"/>
    </xf>
    <xf numFmtId="180" fontId="53" fillId="0" borderId="19" xfId="101" applyNumberFormat="1" applyFont="1" applyFill="1" applyBorder="1" applyAlignment="1">
      <alignment horizontal="right" vertical="center"/>
    </xf>
    <xf numFmtId="180" fontId="53" fillId="0" borderId="19" xfId="80" applyNumberFormat="1" applyFont="1" applyFill="1" applyBorder="1" applyAlignment="1">
      <alignment horizontal="right" vertical="center"/>
    </xf>
    <xf numFmtId="0" fontId="53" fillId="0" borderId="0" xfId="0" applyFont="1"/>
    <xf numFmtId="49" fontId="109" fillId="0" borderId="19" xfId="121" applyNumberFormat="1" applyFont="1" applyFill="1" applyBorder="1" applyAlignment="1">
      <alignment horizontal="center" vertical="center"/>
    </xf>
    <xf numFmtId="0" fontId="109" fillId="0" borderId="19" xfId="121" applyFont="1" applyFill="1" applyBorder="1" applyAlignment="1">
      <alignment vertical="center" wrapText="1"/>
    </xf>
    <xf numFmtId="180" fontId="109" fillId="0" borderId="19" xfId="121" applyNumberFormat="1" applyFont="1" applyFill="1" applyBorder="1" applyAlignment="1">
      <alignment horizontal="right" vertical="center"/>
    </xf>
    <xf numFmtId="0" fontId="53" fillId="0" borderId="19" xfId="116" applyFont="1" applyFill="1" applyBorder="1" applyAlignment="1">
      <alignment vertical="center" wrapText="1"/>
    </xf>
    <xf numFmtId="180" fontId="94" fillId="0" borderId="19" xfId="121" applyNumberFormat="1" applyFont="1" applyFill="1" applyBorder="1" applyAlignment="1">
      <alignment horizontal="right" vertical="center"/>
    </xf>
    <xf numFmtId="181" fontId="53" fillId="0" borderId="19" xfId="80" applyNumberFormat="1" applyFont="1" applyFill="1" applyBorder="1" applyAlignment="1">
      <alignment horizontal="right" vertical="center"/>
    </xf>
    <xf numFmtId="49" fontId="109" fillId="0" borderId="19" xfId="80" applyNumberFormat="1" applyFont="1" applyFill="1" applyBorder="1" applyAlignment="1">
      <alignment horizontal="center" vertical="center" wrapText="1"/>
    </xf>
    <xf numFmtId="0" fontId="109" fillId="0" borderId="19" xfId="80" applyFont="1" applyFill="1" applyBorder="1" applyAlignment="1">
      <alignment horizontal="left" vertical="center" wrapText="1"/>
    </xf>
    <xf numFmtId="0" fontId="53" fillId="0" borderId="19" xfId="80" applyFont="1" applyFill="1" applyBorder="1" applyAlignment="1" applyProtection="1">
      <alignment vertical="center" wrapText="1"/>
      <protection locked="0"/>
    </xf>
    <xf numFmtId="181" fontId="94" fillId="0" borderId="19" xfId="80" applyNumberFormat="1" applyFont="1" applyFill="1" applyBorder="1" applyAlignment="1">
      <alignment horizontal="right" vertical="center"/>
    </xf>
    <xf numFmtId="180" fontId="94" fillId="0" borderId="19" xfId="80" applyNumberFormat="1" applyFont="1" applyFill="1" applyBorder="1" applyAlignment="1">
      <alignment horizontal="right" vertical="center"/>
    </xf>
    <xf numFmtId="0" fontId="53" fillId="0" borderId="19" xfId="80" applyFont="1" applyFill="1" applyBorder="1" applyAlignment="1" applyProtection="1">
      <alignment horizontal="left" vertical="center" wrapText="1"/>
      <protection locked="0"/>
    </xf>
    <xf numFmtId="49" fontId="94" fillId="0" borderId="19" xfId="80" applyNumberFormat="1" applyFont="1" applyFill="1" applyBorder="1" applyAlignment="1">
      <alignment horizontal="center" vertical="center"/>
    </xf>
    <xf numFmtId="0" fontId="94" fillId="0" borderId="19" xfId="80" applyFont="1" applyFill="1" applyBorder="1" applyAlignment="1">
      <alignment horizontal="left" vertical="center" wrapText="1"/>
    </xf>
    <xf numFmtId="0" fontId="94" fillId="0" borderId="19" xfId="80" applyFont="1" applyFill="1" applyBorder="1" applyAlignment="1">
      <alignment vertical="center" wrapText="1"/>
    </xf>
    <xf numFmtId="0" fontId="110" fillId="26" borderId="0" xfId="103" applyFont="1" applyFill="1" applyBorder="1" applyAlignment="1">
      <alignment horizontal="left"/>
    </xf>
    <xf numFmtId="180" fontId="109" fillId="0" borderId="35" xfId="0" applyNumberFormat="1" applyFont="1" applyBorder="1" applyAlignment="1">
      <alignment vertical="top"/>
    </xf>
    <xf numFmtId="180" fontId="108" fillId="0" borderId="35" xfId="0" applyNumberFormat="1" applyFont="1" applyBorder="1" applyAlignment="1">
      <alignment vertical="top"/>
    </xf>
    <xf numFmtId="180" fontId="94" fillId="0" borderId="35" xfId="0" applyNumberFormat="1" applyFont="1" applyBorder="1" applyAlignment="1">
      <alignment vertical="top"/>
    </xf>
    <xf numFmtId="0" fontId="53" fillId="0" borderId="27" xfId="0" applyNumberFormat="1" applyFont="1" applyFill="1" applyBorder="1" applyAlignment="1" applyProtection="1">
      <alignment vertical="top" wrapText="1"/>
    </xf>
    <xf numFmtId="0" fontId="93" fillId="0" borderId="35" xfId="0" applyFont="1" applyBorder="1" applyAlignment="1">
      <alignment horizontal="center" vertical="top"/>
    </xf>
    <xf numFmtId="0" fontId="93" fillId="0" borderId="35" xfId="0" applyFont="1" applyBorder="1" applyAlignment="1">
      <alignment vertical="top" wrapText="1"/>
    </xf>
    <xf numFmtId="180" fontId="93" fillId="0" borderId="35" xfId="0" applyNumberFormat="1" applyFont="1" applyBorder="1" applyAlignment="1">
      <alignment vertical="top"/>
    </xf>
    <xf numFmtId="0" fontId="35" fillId="0" borderId="0" xfId="96" applyFont="1"/>
    <xf numFmtId="0" fontId="43" fillId="0" borderId="0" xfId="96" applyFont="1"/>
    <xf numFmtId="0" fontId="44" fillId="0" borderId="0" xfId="96" applyFont="1" applyAlignment="1">
      <alignment horizontal="center" vertical="center"/>
    </xf>
    <xf numFmtId="0" fontId="35" fillId="26" borderId="0" xfId="96" applyFont="1" applyFill="1"/>
    <xf numFmtId="0" fontId="44" fillId="0" borderId="0" xfId="96" applyFont="1" applyAlignment="1"/>
    <xf numFmtId="0" fontId="44" fillId="0" borderId="0" xfId="96" applyFont="1" applyAlignment="1">
      <alignment vertical="center"/>
    </xf>
    <xf numFmtId="0" fontId="112" fillId="0" borderId="0" xfId="96" applyFont="1" applyAlignment="1">
      <alignment horizontal="center" vertical="center"/>
    </xf>
    <xf numFmtId="0" fontId="35" fillId="0" borderId="0" xfId="96" applyFont="1" applyAlignment="1">
      <alignment horizontal="right"/>
    </xf>
    <xf numFmtId="0" fontId="43" fillId="0" borderId="0" xfId="96" applyFont="1" applyAlignment="1">
      <alignment horizontal="left"/>
    </xf>
    <xf numFmtId="0" fontId="44" fillId="0" borderId="0" xfId="96" applyFont="1" applyAlignment="1">
      <alignment horizontal="right"/>
    </xf>
    <xf numFmtId="0" fontId="35" fillId="0" borderId="0" xfId="96" applyFont="1" applyBorder="1"/>
    <xf numFmtId="0" fontId="45" fillId="0" borderId="22" xfId="96" applyFont="1" applyBorder="1" applyAlignment="1">
      <alignment horizontal="center" vertical="center" textRotation="90" wrapText="1"/>
    </xf>
    <xf numFmtId="0" fontId="47" fillId="0" borderId="20" xfId="96" applyFont="1" applyBorder="1" applyAlignment="1">
      <alignment horizontal="center" vertical="center" wrapText="1"/>
    </xf>
    <xf numFmtId="0" fontId="35" fillId="0" borderId="22" xfId="96" applyFont="1" applyBorder="1"/>
    <xf numFmtId="0" fontId="43" fillId="0" borderId="22" xfId="96" applyFont="1" applyBorder="1"/>
    <xf numFmtId="0" fontId="50" fillId="0" borderId="22" xfId="97" applyFont="1" applyBorder="1"/>
    <xf numFmtId="0" fontId="49" fillId="0" borderId="22" xfId="96" applyFont="1" applyBorder="1" applyAlignment="1">
      <alignment horizontal="right"/>
    </xf>
    <xf numFmtId="0" fontId="115" fillId="0" borderId="22" xfId="96" applyFont="1" applyBorder="1"/>
    <xf numFmtId="0" fontId="45" fillId="0" borderId="22" xfId="43" applyFont="1" applyBorder="1"/>
    <xf numFmtId="180" fontId="116" fillId="0" borderId="22" xfId="43" applyNumberFormat="1" applyFont="1" applyBorder="1" applyAlignment="1">
      <alignment vertical="center"/>
    </xf>
    <xf numFmtId="180" fontId="35" fillId="0" borderId="0" xfId="96" applyNumberFormat="1" applyFont="1"/>
    <xf numFmtId="180" fontId="116" fillId="0" borderId="22" xfId="96" applyNumberFormat="1" applyFont="1" applyBorder="1" applyAlignment="1">
      <alignment vertical="center"/>
    </xf>
    <xf numFmtId="0" fontId="45" fillId="0" borderId="22" xfId="96" applyFont="1" applyBorder="1" applyAlignment="1">
      <alignment horizontal="right"/>
    </xf>
    <xf numFmtId="1" fontId="45" fillId="0" borderId="22" xfId="96" applyNumberFormat="1" applyFont="1" applyBorder="1" applyAlignment="1">
      <alignment horizontal="right" vertical="center" wrapText="1"/>
    </xf>
    <xf numFmtId="1" fontId="45" fillId="0" borderId="22" xfId="96" applyNumberFormat="1" applyFont="1" applyBorder="1" applyAlignment="1">
      <alignment horizontal="left" vertical="center"/>
    </xf>
    <xf numFmtId="0" fontId="49" fillId="26" borderId="22" xfId="96" applyFont="1" applyFill="1" applyBorder="1" applyAlignment="1">
      <alignment horizontal="right"/>
    </xf>
    <xf numFmtId="0" fontId="115" fillId="0" borderId="22" xfId="96" applyFont="1" applyBorder="1" applyAlignment="1">
      <alignment horizontal="left"/>
    </xf>
    <xf numFmtId="0" fontId="51" fillId="0" borderId="22" xfId="96" applyFont="1" applyBorder="1" applyAlignment="1">
      <alignment horizontal="right"/>
    </xf>
    <xf numFmtId="0" fontId="45" fillId="0" borderId="22" xfId="43" applyFont="1" applyBorder="1" applyAlignment="1">
      <alignment horizontal="left"/>
    </xf>
    <xf numFmtId="0" fontId="49" fillId="0" borderId="22" xfId="96" applyFont="1" applyFill="1" applyBorder="1" applyAlignment="1">
      <alignment horizontal="right"/>
    </xf>
    <xf numFmtId="180" fontId="116" fillId="0" borderId="22" xfId="96" applyNumberFormat="1" applyFont="1" applyFill="1" applyBorder="1" applyAlignment="1">
      <alignment vertical="center"/>
    </xf>
    <xf numFmtId="180" fontId="116" fillId="0" borderId="22" xfId="43" applyNumberFormat="1" applyFont="1" applyBorder="1" applyAlignment="1">
      <alignment horizontal="right" vertical="center"/>
    </xf>
    <xf numFmtId="49" fontId="115" fillId="0" borderId="22" xfId="96" applyNumberFormat="1" applyFont="1" applyBorder="1"/>
    <xf numFmtId="1" fontId="115" fillId="0" borderId="22" xfId="96" applyNumberFormat="1" applyFont="1" applyBorder="1"/>
    <xf numFmtId="181" fontId="115" fillId="0" borderId="22" xfId="96" applyNumberFormat="1" applyFont="1" applyBorder="1"/>
    <xf numFmtId="180" fontId="116" fillId="0" borderId="22" xfId="96" applyNumberFormat="1" applyFont="1" applyBorder="1" applyAlignment="1">
      <alignment horizontal="right" vertical="center"/>
    </xf>
    <xf numFmtId="49" fontId="115" fillId="0" borderId="22" xfId="96" applyNumberFormat="1" applyFont="1" applyBorder="1" applyAlignment="1">
      <alignment horizontal="left"/>
    </xf>
    <xf numFmtId="0" fontId="45" fillId="0" borderId="22" xfId="43" applyFont="1" applyBorder="1" applyAlignment="1">
      <alignment wrapText="1"/>
    </xf>
    <xf numFmtId="0" fontId="49" fillId="0" borderId="22" xfId="43" applyFont="1" applyBorder="1" applyAlignment="1">
      <alignment horizontal="left"/>
    </xf>
    <xf numFmtId="0" fontId="49" fillId="0" borderId="22" xfId="43" applyFont="1" applyBorder="1"/>
    <xf numFmtId="0" fontId="115" fillId="0" borderId="22" xfId="96" applyFont="1" applyFill="1" applyBorder="1" applyAlignment="1">
      <alignment horizontal="left"/>
    </xf>
    <xf numFmtId="0" fontId="35" fillId="0" borderId="0" xfId="96" applyFont="1" applyFill="1"/>
    <xf numFmtId="0" fontId="45" fillId="0" borderId="22" xfId="96" applyFont="1" applyFill="1" applyBorder="1" applyAlignment="1">
      <alignment horizontal="right"/>
    </xf>
    <xf numFmtId="0" fontId="115" fillId="0" borderId="22" xfId="96" applyFont="1" applyFill="1" applyBorder="1"/>
    <xf numFmtId="0" fontId="45" fillId="0" borderId="22" xfId="43" applyFont="1" applyFill="1" applyBorder="1"/>
    <xf numFmtId="0" fontId="54" fillId="0" borderId="22" xfId="43" applyFont="1" applyBorder="1" applyAlignment="1">
      <alignment horizontal="left" vertical="center" wrapText="1"/>
    </xf>
    <xf numFmtId="180" fontId="116" fillId="0" borderId="22" xfId="43" applyNumberFormat="1" applyFont="1" applyBorder="1" applyAlignment="1">
      <alignment horizontal="right" vertical="center" wrapText="1"/>
    </xf>
    <xf numFmtId="0" fontId="54" fillId="0" borderId="22" xfId="96" applyFont="1" applyBorder="1" applyAlignment="1">
      <alignment horizontal="right"/>
    </xf>
    <xf numFmtId="0" fontId="51" fillId="0" borderId="22" xfId="96" applyFont="1" applyBorder="1" applyAlignment="1">
      <alignment horizontal="right" wrapText="1"/>
    </xf>
    <xf numFmtId="0" fontId="54" fillId="0" borderId="22" xfId="43" applyFont="1" applyBorder="1" applyAlignment="1">
      <alignment horizontal="left" wrapText="1"/>
    </xf>
    <xf numFmtId="0" fontId="55" fillId="0" borderId="22" xfId="96" applyFont="1" applyBorder="1" applyAlignment="1">
      <alignment horizontal="right" wrapText="1"/>
    </xf>
    <xf numFmtId="0" fontId="46" fillId="0" borderId="22" xfId="43" applyFont="1" applyFill="1" applyBorder="1" applyAlignment="1">
      <alignment horizontal="left" wrapText="1"/>
    </xf>
    <xf numFmtId="180" fontId="116" fillId="0" borderId="22" xfId="43" applyNumberFormat="1" applyFont="1" applyFill="1" applyBorder="1" applyAlignment="1">
      <alignment horizontal="right" vertical="center" wrapText="1"/>
    </xf>
    <xf numFmtId="0" fontId="56" fillId="0" borderId="22" xfId="96" applyFont="1" applyBorder="1" applyAlignment="1">
      <alignment horizontal="right"/>
    </xf>
    <xf numFmtId="0" fontId="35" fillId="0" borderId="22" xfId="96" applyFont="1" applyBorder="1" applyAlignment="1">
      <alignment vertical="center"/>
    </xf>
    <xf numFmtId="0" fontId="57" fillId="0" borderId="22" xfId="96" applyFont="1" applyBorder="1" applyAlignment="1">
      <alignment horizontal="left" vertical="center"/>
    </xf>
    <xf numFmtId="180" fontId="57" fillId="0" borderId="22" xfId="96" applyNumberFormat="1" applyFont="1" applyBorder="1" applyAlignment="1">
      <alignment vertical="center"/>
    </xf>
    <xf numFmtId="0" fontId="56" fillId="0" borderId="0" xfId="96" applyFont="1" applyBorder="1" applyAlignment="1">
      <alignment horizontal="right"/>
    </xf>
    <xf numFmtId="0" fontId="46" fillId="0" borderId="0" xfId="96" applyFont="1" applyBorder="1"/>
    <xf numFmtId="181" fontId="117" fillId="0" borderId="0" xfId="96" applyNumberFormat="1" applyFont="1" applyBorder="1"/>
    <xf numFmtId="181" fontId="35" fillId="0" borderId="0" xfId="96" applyNumberFormat="1" applyFont="1" applyBorder="1"/>
    <xf numFmtId="2" fontId="35" fillId="0" borderId="0" xfId="96" applyNumberFormat="1" applyFont="1"/>
    <xf numFmtId="0" fontId="58" fillId="0" borderId="0" xfId="96" applyFont="1" applyBorder="1"/>
    <xf numFmtId="9" fontId="46" fillId="0" borderId="0" xfId="96" applyNumberFormat="1" applyFont="1" applyBorder="1"/>
    <xf numFmtId="16" fontId="46" fillId="0" borderId="0" xfId="96" applyNumberFormat="1" applyFont="1" applyBorder="1"/>
    <xf numFmtId="0" fontId="59" fillId="0" borderId="0" xfId="96" applyFont="1" applyBorder="1" applyAlignment="1">
      <alignment horizontal="center"/>
    </xf>
    <xf numFmtId="0" fontId="58" fillId="0" borderId="0" xfId="96" applyFont="1"/>
    <xf numFmtId="9" fontId="35" fillId="0" borderId="0" xfId="96" applyNumberFormat="1" applyFont="1"/>
    <xf numFmtId="0" fontId="35" fillId="0" borderId="0" xfId="96" applyFont="1" applyAlignment="1">
      <alignment wrapText="1"/>
    </xf>
    <xf numFmtId="0" fontId="108" fillId="0" borderId="35" xfId="0" applyFont="1" applyBorder="1" applyAlignment="1">
      <alignment horizontal="center" vertical="top"/>
    </xf>
    <xf numFmtId="0" fontId="108" fillId="0" borderId="35" xfId="0" applyFont="1" applyBorder="1" applyAlignment="1">
      <alignment vertical="top" wrapText="1"/>
    </xf>
    <xf numFmtId="0" fontId="94" fillId="0" borderId="35" xfId="0" applyFont="1" applyBorder="1" applyAlignment="1">
      <alignment horizontal="center" vertical="top"/>
    </xf>
    <xf numFmtId="0" fontId="94" fillId="0" borderId="35" xfId="0" applyFont="1" applyBorder="1" applyAlignment="1">
      <alignment vertical="top" wrapText="1"/>
    </xf>
    <xf numFmtId="0" fontId="109" fillId="0" borderId="35" xfId="0" applyFont="1" applyBorder="1" applyAlignment="1">
      <alignment horizontal="center" vertical="top"/>
    </xf>
    <xf numFmtId="0" fontId="109" fillId="0" borderId="35" xfId="0" applyFont="1" applyBorder="1" applyAlignment="1">
      <alignment vertical="top" wrapText="1"/>
    </xf>
    <xf numFmtId="0" fontId="38" fillId="0" borderId="0" xfId="80" applyFont="1" applyFill="1" applyAlignment="1">
      <alignment wrapText="1"/>
    </xf>
    <xf numFmtId="180" fontId="122" fillId="0" borderId="19" xfId="0" applyNumberFormat="1" applyFont="1" applyBorder="1" applyAlignment="1">
      <alignment vertical="top"/>
    </xf>
    <xf numFmtId="180" fontId="109" fillId="0" borderId="14" xfId="0" applyNumberFormat="1" applyFont="1" applyBorder="1" applyAlignment="1">
      <alignment vertical="top"/>
    </xf>
    <xf numFmtId="180" fontId="53" fillId="0" borderId="19" xfId="0" applyNumberFormat="1" applyFont="1" applyBorder="1" applyAlignment="1">
      <alignment vertical="top"/>
    </xf>
    <xf numFmtId="180" fontId="120" fillId="0" borderId="19" xfId="0" applyNumberFormat="1" applyFont="1" applyBorder="1" applyAlignment="1">
      <alignment vertical="top"/>
    </xf>
    <xf numFmtId="4" fontId="47" fillId="0" borderId="22" xfId="43" applyNumberFormat="1" applyFont="1" applyBorder="1" applyAlignment="1">
      <alignment horizontal="right" vertical="center" wrapText="1"/>
    </xf>
    <xf numFmtId="4" fontId="47" fillId="0" borderId="22" xfId="43" applyNumberFormat="1" applyFont="1" applyFill="1" applyBorder="1" applyAlignment="1">
      <alignment horizontal="right" vertical="center" wrapText="1"/>
    </xf>
    <xf numFmtId="180" fontId="65" fillId="26" borderId="22" xfId="0" applyNumberFormat="1" applyFont="1" applyFill="1" applyBorder="1" applyAlignment="1">
      <alignment horizontal="right" vertical="center"/>
    </xf>
    <xf numFmtId="180" fontId="40" fillId="26" borderId="22" xfId="0" applyNumberFormat="1" applyFont="1" applyFill="1" applyBorder="1" applyAlignment="1">
      <alignment vertical="center" wrapText="1"/>
    </xf>
    <xf numFmtId="180" fontId="40" fillId="0" borderId="22" xfId="0" applyNumberFormat="1" applyFont="1" applyFill="1" applyBorder="1" applyAlignment="1">
      <alignment vertical="center" wrapText="1"/>
    </xf>
    <xf numFmtId="0" fontId="13" fillId="0" borderId="0" xfId="0" applyNumberFormat="1" applyFont="1" applyFill="1" applyAlignment="1" applyProtection="1">
      <alignment horizontal="center" vertical="top" wrapText="1"/>
    </xf>
    <xf numFmtId="0" fontId="3" fillId="0" borderId="0" xfId="0" applyNumberFormat="1" applyFont="1" applyFill="1" applyAlignment="1" applyProtection="1">
      <alignment horizontal="center" vertical="center"/>
    </xf>
    <xf numFmtId="0" fontId="13" fillId="0" borderId="0" xfId="0" applyNumberFormat="1" applyFont="1" applyFill="1" applyAlignment="1" applyProtection="1">
      <alignment horizontal="center" vertical="center" wrapText="1"/>
    </xf>
    <xf numFmtId="0" fontId="8" fillId="0" borderId="22" xfId="0" applyNumberFormat="1" applyFont="1" applyFill="1" applyBorder="1" applyAlignment="1" applyProtection="1">
      <alignment horizontal="center" vertical="center" wrapText="1"/>
    </xf>
    <xf numFmtId="0" fontId="3" fillId="0" borderId="22"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wrapText="1"/>
    </xf>
    <xf numFmtId="0" fontId="110" fillId="0" borderId="0" xfId="0" applyNumberFormat="1" applyFont="1" applyFill="1" applyAlignment="1" applyProtection="1">
      <alignment horizontal="left" vertical="center"/>
    </xf>
    <xf numFmtId="0" fontId="0" fillId="0" borderId="0" xfId="0" applyAlignment="1"/>
    <xf numFmtId="0" fontId="2" fillId="0" borderId="28"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0" fontId="0" fillId="0" borderId="19"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3" fillId="0" borderId="29" xfId="0" applyNumberFormat="1" applyFont="1" applyFill="1" applyBorder="1" applyAlignment="1" applyProtection="1">
      <alignment horizontal="center" vertical="center" wrapText="1"/>
    </xf>
    <xf numFmtId="0" fontId="2" fillId="0" borderId="22" xfId="0" applyNumberFormat="1" applyFont="1" applyFill="1" applyBorder="1" applyAlignment="1" applyProtection="1">
      <alignment horizontal="center" vertical="center" wrapText="1"/>
    </xf>
    <xf numFmtId="0" fontId="0" fillId="0" borderId="22"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0" fillId="0" borderId="0" xfId="0" applyNumberFormat="1" applyFont="1" applyFill="1" applyAlignment="1" applyProtection="1">
      <alignment horizontal="center" wrapText="1"/>
    </xf>
    <xf numFmtId="0" fontId="9" fillId="0" borderId="0" xfId="0" applyNumberFormat="1" applyFont="1" applyFill="1" applyAlignment="1" applyProtection="1">
      <alignment horizontal="center" vertical="center" wrapText="1"/>
    </xf>
    <xf numFmtId="0" fontId="3" fillId="0" borderId="19" xfId="0" applyNumberFormat="1" applyFont="1" applyFill="1" applyBorder="1" applyAlignment="1" applyProtection="1">
      <alignment horizontal="center" vertical="center" wrapText="1"/>
    </xf>
    <xf numFmtId="0" fontId="3" fillId="0" borderId="28" xfId="0" applyNumberFormat="1" applyFont="1" applyFill="1" applyBorder="1" applyAlignment="1" applyProtection="1">
      <alignment horizontal="center" vertical="center" wrapText="1"/>
    </xf>
    <xf numFmtId="0" fontId="32" fillId="0" borderId="29" xfId="0" applyNumberFormat="1" applyFont="1" applyFill="1" applyBorder="1" applyAlignment="1" applyProtection="1">
      <alignment horizontal="center" vertical="center" wrapText="1"/>
    </xf>
    <xf numFmtId="0" fontId="2" fillId="0" borderId="29" xfId="0" applyNumberFormat="1" applyFont="1" applyFill="1" applyBorder="1" applyAlignment="1" applyProtection="1">
      <alignment horizontal="center" vertical="center" wrapText="1"/>
    </xf>
    <xf numFmtId="0" fontId="37" fillId="0" borderId="0" xfId="94" applyFont="1" applyAlignment="1">
      <alignment horizontal="center"/>
    </xf>
    <xf numFmtId="0" fontId="36" fillId="26" borderId="20" xfId="94" applyFont="1" applyFill="1" applyBorder="1" applyAlignment="1">
      <alignment horizontal="center" vertical="top" wrapText="1"/>
    </xf>
    <xf numFmtId="0" fontId="36" fillId="26" borderId="33" xfId="94" applyFont="1" applyFill="1" applyBorder="1" applyAlignment="1">
      <alignment horizontal="center" vertical="top" wrapText="1"/>
    </xf>
    <xf numFmtId="0" fontId="36" fillId="26" borderId="21" xfId="94" applyFont="1" applyFill="1" applyBorder="1" applyAlignment="1">
      <alignment horizontal="center" vertical="top" wrapText="1"/>
    </xf>
    <xf numFmtId="180" fontId="40" fillId="26" borderId="22" xfId="118" applyNumberFormat="1" applyFont="1" applyFill="1" applyBorder="1" applyAlignment="1">
      <alignment horizontal="center" vertical="center"/>
    </xf>
    <xf numFmtId="0" fontId="39" fillId="26" borderId="11" xfId="94" applyFont="1" applyFill="1" applyBorder="1" applyAlignment="1">
      <alignment horizontal="center"/>
    </xf>
    <xf numFmtId="0" fontId="39" fillId="26" borderId="27" xfId="94" applyFont="1" applyFill="1" applyBorder="1" applyAlignment="1">
      <alignment horizontal="center"/>
    </xf>
    <xf numFmtId="0" fontId="39" fillId="26" borderId="13" xfId="94" applyFont="1" applyFill="1" applyBorder="1" applyAlignment="1">
      <alignment horizontal="center"/>
    </xf>
    <xf numFmtId="0" fontId="39" fillId="26" borderId="14" xfId="94" applyFont="1" applyFill="1" applyBorder="1" applyAlignment="1">
      <alignment horizontal="center"/>
    </xf>
    <xf numFmtId="0" fontId="39" fillId="26" borderId="28" xfId="94" applyFont="1" applyFill="1" applyBorder="1" applyAlignment="1">
      <alignment horizontal="center"/>
    </xf>
    <xf numFmtId="0" fontId="39" fillId="26" borderId="19" xfId="94" applyFont="1" applyFill="1" applyBorder="1" applyAlignment="1">
      <alignment horizontal="center"/>
    </xf>
    <xf numFmtId="0" fontId="48" fillId="0" borderId="0" xfId="96" applyFont="1" applyBorder="1" applyAlignment="1">
      <alignment horizontal="center" vertical="center" wrapText="1"/>
    </xf>
    <xf numFmtId="0" fontId="44" fillId="0" borderId="0" xfId="96" applyFont="1" applyAlignment="1">
      <alignment horizontal="center" vertical="center" wrapText="1"/>
    </xf>
    <xf numFmtId="0" fontId="113" fillId="0" borderId="0" xfId="96" applyFont="1" applyBorder="1" applyAlignment="1">
      <alignment horizontal="center" vertical="center" wrapText="1"/>
    </xf>
    <xf numFmtId="0" fontId="45" fillId="0" borderId="22" xfId="96" applyFont="1" applyBorder="1" applyAlignment="1">
      <alignment horizontal="center" vertical="center" wrapText="1"/>
    </xf>
    <xf numFmtId="0" fontId="45" fillId="0" borderId="22" xfId="96" applyFont="1" applyBorder="1" applyAlignment="1">
      <alignment horizontal="center" vertical="center" textRotation="255" wrapText="1"/>
    </xf>
    <xf numFmtId="0" fontId="46" fillId="0" borderId="22" xfId="96" applyFont="1" applyBorder="1" applyAlignment="1">
      <alignment horizontal="center" vertical="center" wrapText="1"/>
    </xf>
    <xf numFmtId="0" fontId="47" fillId="0" borderId="28" xfId="96" applyFont="1" applyBorder="1" applyAlignment="1">
      <alignment horizontal="center" vertical="center" wrapText="1"/>
    </xf>
    <xf numFmtId="0" fontId="47" fillId="0" borderId="19" xfId="96" applyFont="1" applyBorder="1" applyAlignment="1">
      <alignment horizontal="center" vertical="center" wrapText="1"/>
    </xf>
    <xf numFmtId="0" fontId="47" fillId="0" borderId="29" xfId="96" applyFont="1" applyBorder="1" applyAlignment="1">
      <alignment horizontal="center" vertical="center" wrapText="1"/>
    </xf>
    <xf numFmtId="0" fontId="62" fillId="26" borderId="20" xfId="98" applyFont="1" applyFill="1" applyBorder="1" applyAlignment="1">
      <alignment horizontal="center" vertical="center" wrapText="1"/>
    </xf>
    <xf numFmtId="0" fontId="62" fillId="26" borderId="33" xfId="98" applyFont="1" applyFill="1" applyBorder="1" applyAlignment="1">
      <alignment horizontal="center" vertical="center" wrapText="1"/>
    </xf>
    <xf numFmtId="0" fontId="62" fillId="26" borderId="21" xfId="98" applyFont="1" applyFill="1" applyBorder="1" applyAlignment="1">
      <alignment horizontal="center" vertical="center" wrapText="1"/>
    </xf>
    <xf numFmtId="0" fontId="44" fillId="0" borderId="0" xfId="98" applyFont="1" applyAlignment="1">
      <alignment horizontal="center" vertical="center"/>
    </xf>
    <xf numFmtId="0" fontId="62" fillId="26" borderId="20" xfId="81" applyFont="1" applyFill="1" applyBorder="1" applyAlignment="1">
      <alignment horizontal="center" vertical="center" wrapText="1"/>
    </xf>
    <xf numFmtId="0" fontId="62" fillId="26" borderId="33" xfId="81" applyFont="1" applyFill="1" applyBorder="1" applyAlignment="1">
      <alignment horizontal="center" vertical="center" wrapText="1"/>
    </xf>
    <xf numFmtId="0" fontId="62" fillId="26" borderId="21" xfId="81" applyFont="1" applyFill="1" applyBorder="1" applyAlignment="1">
      <alignment horizontal="center" vertical="center" wrapText="1"/>
    </xf>
    <xf numFmtId="0" fontId="44" fillId="0" borderId="0" xfId="98" applyFont="1" applyAlignment="1">
      <alignment horizontal="center" vertical="center" wrapText="1"/>
    </xf>
    <xf numFmtId="0" fontId="60" fillId="0" borderId="0" xfId="98" applyFont="1" applyAlignment="1">
      <alignment horizontal="center" vertical="center" wrapText="1"/>
    </xf>
    <xf numFmtId="0" fontId="40" fillId="26" borderId="28" xfId="98" applyFont="1" applyFill="1" applyBorder="1" applyAlignment="1">
      <alignment horizontal="left" vertical="center" wrapText="1"/>
    </xf>
    <xf numFmtId="0" fontId="40" fillId="26" borderId="19" xfId="98" applyFont="1" applyFill="1" applyBorder="1" applyAlignment="1">
      <alignment horizontal="left" vertical="center" wrapText="1"/>
    </xf>
    <xf numFmtId="0" fontId="40" fillId="26" borderId="29" xfId="98" applyFont="1" applyFill="1" applyBorder="1" applyAlignment="1">
      <alignment horizontal="left" vertical="center" wrapText="1"/>
    </xf>
    <xf numFmtId="0" fontId="40" fillId="26" borderId="28" xfId="98" applyFont="1" applyFill="1" applyBorder="1" applyAlignment="1">
      <alignment horizontal="center" vertical="center" wrapText="1"/>
    </xf>
    <xf numFmtId="0" fontId="40" fillId="26" borderId="19" xfId="98" applyFont="1" applyFill="1" applyBorder="1" applyAlignment="1">
      <alignment horizontal="center" vertical="center" wrapText="1"/>
    </xf>
    <xf numFmtId="0" fontId="40" fillId="26" borderId="29" xfId="98" applyFont="1" applyFill="1" applyBorder="1" applyAlignment="1">
      <alignment horizontal="center" vertical="center" wrapText="1"/>
    </xf>
    <xf numFmtId="0" fontId="47" fillId="0" borderId="22" xfId="98" applyFont="1" applyBorder="1" applyAlignment="1">
      <alignment horizontal="center" vertical="center" wrapText="1"/>
    </xf>
    <xf numFmtId="0" fontId="47" fillId="0" borderId="20" xfId="98" applyFont="1" applyBorder="1" applyAlignment="1">
      <alignment horizontal="center" vertical="center" wrapText="1"/>
    </xf>
    <xf numFmtId="0" fontId="47" fillId="0" borderId="33" xfId="98" applyFont="1" applyBorder="1" applyAlignment="1">
      <alignment horizontal="center" vertical="center" wrapText="1"/>
    </xf>
    <xf numFmtId="0" fontId="47" fillId="0" borderId="21" xfId="98" applyFont="1" applyBorder="1" applyAlignment="1">
      <alignment horizontal="center" vertical="center" wrapText="1"/>
    </xf>
    <xf numFmtId="0" fontId="45" fillId="0" borderId="22" xfId="98" applyFont="1" applyBorder="1" applyAlignment="1">
      <alignment horizontal="center" vertical="center" wrapText="1"/>
    </xf>
    <xf numFmtId="0" fontId="45" fillId="0" borderId="22" xfId="98" applyFont="1" applyBorder="1" applyAlignment="1">
      <alignment horizontal="center" vertical="center" textRotation="255" wrapText="1"/>
    </xf>
    <xf numFmtId="0" fontId="45" fillId="0" borderId="22" xfId="98" applyFont="1" applyBorder="1" applyAlignment="1">
      <alignment horizontal="center" vertical="center" textRotation="90" wrapText="1"/>
    </xf>
    <xf numFmtId="0" fontId="38" fillId="0" borderId="0" xfId="80" applyFont="1" applyFill="1" applyAlignment="1">
      <alignment horizontal="center" wrapText="1"/>
    </xf>
    <xf numFmtId="0" fontId="85" fillId="0" borderId="40" xfId="80" applyFont="1" applyFill="1" applyBorder="1" applyAlignment="1">
      <alignment horizontal="center" vertical="center" wrapText="1"/>
    </xf>
    <xf numFmtId="0" fontId="85" fillId="0" borderId="41" xfId="80" applyFont="1" applyFill="1" applyBorder="1" applyAlignment="1">
      <alignment horizontal="center" vertical="center" wrapText="1"/>
    </xf>
    <xf numFmtId="0" fontId="85" fillId="0" borderId="42" xfId="80" applyFont="1" applyFill="1" applyBorder="1" applyAlignment="1">
      <alignment horizontal="center" vertical="center" wrapText="1"/>
    </xf>
    <xf numFmtId="0" fontId="85" fillId="0" borderId="22" xfId="80" applyFont="1" applyFill="1" applyBorder="1" applyAlignment="1">
      <alignment horizontal="center" vertical="center" wrapText="1"/>
    </xf>
    <xf numFmtId="0" fontId="85" fillId="0" borderId="34" xfId="80" applyFont="1" applyFill="1" applyBorder="1" applyAlignment="1">
      <alignment horizontal="center" vertical="center" wrapText="1"/>
    </xf>
    <xf numFmtId="0" fontId="87" fillId="0" borderId="22" xfId="80" applyFont="1" applyFill="1" applyBorder="1" applyAlignment="1">
      <alignment horizontal="center" vertical="center" wrapText="1"/>
    </xf>
    <xf numFmtId="0" fontId="87" fillId="0" borderId="34" xfId="80" applyFont="1" applyFill="1" applyBorder="1" applyAlignment="1">
      <alignment horizontal="center" vertical="center" wrapText="1"/>
    </xf>
    <xf numFmtId="0" fontId="88" fillId="0" borderId="39" xfId="80" applyFont="1" applyFill="1" applyBorder="1" applyAlignment="1">
      <alignment horizontal="center" vertical="center" wrapText="1"/>
    </xf>
    <xf numFmtId="0" fontId="88" fillId="0" borderId="22" xfId="80" applyFont="1" applyFill="1" applyBorder="1" applyAlignment="1">
      <alignment horizontal="center" vertical="center" wrapText="1"/>
    </xf>
    <xf numFmtId="0" fontId="88" fillId="0" borderId="34" xfId="80" applyFont="1" applyFill="1" applyBorder="1" applyAlignment="1">
      <alignment horizontal="center" vertical="center" wrapText="1"/>
    </xf>
    <xf numFmtId="0" fontId="107" fillId="0" borderId="0" xfId="99" applyFont="1" applyFill="1" applyAlignment="1">
      <alignment horizontal="left"/>
    </xf>
    <xf numFmtId="0" fontId="84" fillId="0" borderId="0" xfId="99" applyFont="1" applyFill="1" applyAlignment="1">
      <alignment horizontal="left"/>
    </xf>
    <xf numFmtId="0" fontId="84" fillId="0" borderId="0" xfId="99" applyFont="1" applyFill="1" applyAlignment="1">
      <alignment horizontal="center" vertical="center" wrapText="1"/>
    </xf>
    <xf numFmtId="4" fontId="87" fillId="0" borderId="22" xfId="80" applyNumberFormat="1" applyFont="1" applyFill="1" applyBorder="1" applyAlignment="1">
      <alignment horizontal="center" vertical="center" wrapText="1"/>
    </xf>
    <xf numFmtId="4" fontId="87" fillId="0" borderId="34" xfId="80" applyNumberFormat="1" applyFont="1" applyFill="1" applyBorder="1" applyAlignment="1">
      <alignment horizontal="center" vertical="center" wrapText="1"/>
    </xf>
    <xf numFmtId="0" fontId="87" fillId="0" borderId="36" xfId="80" applyFont="1" applyFill="1" applyBorder="1" applyAlignment="1">
      <alignment horizontal="center" vertical="center" wrapText="1"/>
    </xf>
    <xf numFmtId="0" fontId="87" fillId="0" borderId="37" xfId="80" applyFont="1" applyFill="1" applyBorder="1" applyAlignment="1">
      <alignment horizontal="center" vertical="center" wrapText="1"/>
    </xf>
    <xf numFmtId="0" fontId="87" fillId="0" borderId="38" xfId="80" applyFont="1" applyFill="1" applyBorder="1" applyAlignment="1">
      <alignment horizontal="center" vertical="center" wrapText="1"/>
    </xf>
    <xf numFmtId="0" fontId="87" fillId="0" borderId="39" xfId="80" applyFont="1" applyFill="1" applyBorder="1" applyAlignment="1">
      <alignment horizontal="center" vertical="center" wrapText="1"/>
    </xf>
    <xf numFmtId="4" fontId="92" fillId="26" borderId="22" xfId="103" applyNumberFormat="1" applyFont="1" applyFill="1" applyBorder="1" applyAlignment="1">
      <alignment horizontal="left" vertical="top" wrapText="1"/>
    </xf>
    <xf numFmtId="0" fontId="67" fillId="26" borderId="22" xfId="103" applyFont="1" applyFill="1" applyBorder="1" applyAlignment="1">
      <alignment horizontal="center" vertical="top" wrapText="1"/>
    </xf>
    <xf numFmtId="0" fontId="67" fillId="26" borderId="22" xfId="104" applyFont="1" applyFill="1" applyBorder="1" applyAlignment="1">
      <alignment horizontal="center" vertical="top" wrapText="1"/>
    </xf>
    <xf numFmtId="0" fontId="67" fillId="26" borderId="20" xfId="103" applyFont="1" applyFill="1" applyBorder="1" applyAlignment="1">
      <alignment vertical="top" wrapText="1"/>
    </xf>
    <xf numFmtId="0" fontId="67" fillId="26" borderId="21" xfId="103" applyFont="1" applyFill="1" applyBorder="1" applyAlignment="1">
      <alignment vertical="top" wrapText="1"/>
    </xf>
    <xf numFmtId="0" fontId="67" fillId="26" borderId="22" xfId="103" applyFont="1" applyFill="1" applyBorder="1" applyAlignment="1">
      <alignment horizontal="left" vertical="top" wrapText="1"/>
    </xf>
    <xf numFmtId="183" fontId="67" fillId="26" borderId="22" xfId="103" applyNumberFormat="1" applyFont="1" applyFill="1" applyBorder="1" applyAlignment="1">
      <alignment horizontal="center" vertical="top" wrapText="1"/>
    </xf>
    <xf numFmtId="0" fontId="67" fillId="26" borderId="20" xfId="103" applyFont="1" applyFill="1" applyBorder="1" applyAlignment="1">
      <alignment horizontal="center" vertical="top" wrapText="1"/>
    </xf>
    <xf numFmtId="0" fontId="67" fillId="26" borderId="21" xfId="103" applyFont="1" applyFill="1" applyBorder="1" applyAlignment="1">
      <alignment horizontal="center" vertical="top" wrapText="1"/>
    </xf>
    <xf numFmtId="0" fontId="93" fillId="26" borderId="22" xfId="102" applyFont="1" applyFill="1" applyBorder="1" applyAlignment="1">
      <alignment horizontal="left" vertical="top" wrapText="1"/>
    </xf>
    <xf numFmtId="183" fontId="67" fillId="26" borderId="20" xfId="103" applyNumberFormat="1" applyFont="1" applyFill="1" applyBorder="1" applyAlignment="1">
      <alignment horizontal="center" vertical="top" wrapText="1"/>
    </xf>
    <xf numFmtId="183" fontId="67" fillId="26" borderId="21" xfId="103" applyNumberFormat="1" applyFont="1" applyFill="1" applyBorder="1" applyAlignment="1">
      <alignment horizontal="center" vertical="top" wrapText="1"/>
    </xf>
    <xf numFmtId="188" fontId="93" fillId="26" borderId="22" xfId="102" applyNumberFormat="1" applyFont="1" applyFill="1" applyBorder="1" applyAlignment="1">
      <alignment horizontal="center" vertical="top"/>
    </xf>
    <xf numFmtId="0" fontId="110" fillId="26" borderId="0" xfId="103" applyFont="1" applyFill="1" applyAlignment="1">
      <alignment horizontal="left"/>
    </xf>
    <xf numFmtId="0" fontId="63" fillId="26" borderId="14" xfId="103" applyFont="1" applyFill="1" applyBorder="1" applyAlignment="1">
      <alignment horizontal="center" vertical="center" wrapText="1"/>
    </xf>
    <xf numFmtId="0" fontId="89" fillId="26" borderId="0" xfId="103" applyFont="1" applyFill="1" applyAlignment="1">
      <alignment horizontal="center" vertical="top" wrapText="1"/>
    </xf>
    <xf numFmtId="4" fontId="92" fillId="26" borderId="28" xfId="103" applyNumberFormat="1" applyFont="1" applyFill="1" applyBorder="1" applyAlignment="1">
      <alignment horizontal="left" vertical="top" wrapText="1"/>
    </xf>
    <xf numFmtId="4" fontId="92" fillId="26" borderId="19" xfId="103" applyNumberFormat="1" applyFont="1" applyFill="1" applyBorder="1" applyAlignment="1">
      <alignment horizontal="left" vertical="top" wrapText="1"/>
    </xf>
    <xf numFmtId="4" fontId="92" fillId="26" borderId="29" xfId="103" applyNumberFormat="1" applyFont="1" applyFill="1" applyBorder="1" applyAlignment="1">
      <alignment horizontal="left" vertical="top" wrapText="1"/>
    </xf>
    <xf numFmtId="0" fontId="96" fillId="0" borderId="0" xfId="92" applyFont="1" applyFill="1" applyAlignment="1">
      <alignment horizontal="center" wrapText="1"/>
    </xf>
    <xf numFmtId="0" fontId="97" fillId="0" borderId="22" xfId="119" applyFont="1" applyFill="1" applyBorder="1" applyAlignment="1">
      <alignment horizontal="center" vertical="center" wrapText="1"/>
    </xf>
  </cellXfs>
  <cellStyles count="143">
    <cellStyle name="20% - Акцент1" xfId="1"/>
    <cellStyle name="20% - Акцент1 2" xfId="2"/>
    <cellStyle name="20% - Акцент2" xfId="3"/>
    <cellStyle name="20% - Акцент2 2" xfId="4"/>
    <cellStyle name="20% - Акцент3" xfId="5"/>
    <cellStyle name="20% - Акцент3 2" xfId="6"/>
    <cellStyle name="20% - Акцент4" xfId="7"/>
    <cellStyle name="20% - Акцент4 2" xfId="8"/>
    <cellStyle name="20% - Акцент5" xfId="9"/>
    <cellStyle name="20% - Акцент5 2" xfId="10"/>
    <cellStyle name="20% - Акцент6" xfId="11"/>
    <cellStyle name="20% - Акцент6 2" xfId="12"/>
    <cellStyle name="40% - Акцент1" xfId="13"/>
    <cellStyle name="40% - Акцент1 2" xfId="14"/>
    <cellStyle name="40% - Акцент1_Додаток №8" xfId="15"/>
    <cellStyle name="40% - Акцент2" xfId="16"/>
    <cellStyle name="40% - Акцент2 2" xfId="17"/>
    <cellStyle name="40% - Акцент3" xfId="18"/>
    <cellStyle name="40% - Акцент3 2" xfId="19"/>
    <cellStyle name="40% - Акцент4" xfId="20"/>
    <cellStyle name="40% - Акцент4 2" xfId="21"/>
    <cellStyle name="40% - Акцент4_Додаток №8" xfId="22"/>
    <cellStyle name="40% - Акцент5" xfId="23"/>
    <cellStyle name="40% - Акцент5 2" xfId="24"/>
    <cellStyle name="40% - Акцент6" xfId="25"/>
    <cellStyle name="40% - Акцент6 2" xfId="26"/>
    <cellStyle name="40% - Акцент6_Додаток №8" xfId="27"/>
    <cellStyle name="60% - Акцент1" xfId="28"/>
    <cellStyle name="60% - Акцент1 2" xfId="29"/>
    <cellStyle name="60% - Акцент1_Додаток №8" xfId="30"/>
    <cellStyle name="60% - Акцент2" xfId="31"/>
    <cellStyle name="60% - Акцент2 2" xfId="32"/>
    <cellStyle name="60% - Акцент3" xfId="33"/>
    <cellStyle name="60% - Акцент3 2" xfId="34"/>
    <cellStyle name="60% - Акцент4" xfId="35"/>
    <cellStyle name="60% - Акцент4 2" xfId="36"/>
    <cellStyle name="60% - Акцент5" xfId="37"/>
    <cellStyle name="60% - Акцент5 2" xfId="38"/>
    <cellStyle name="60% - Акцент6" xfId="39"/>
    <cellStyle name="60% - Акцент6 2" xfId="40"/>
    <cellStyle name="Normal_meresha_07" xfId="41"/>
    <cellStyle name="Normal_Sheet1" xfId="42"/>
    <cellStyle name="Normal_Доходи" xfId="43"/>
    <cellStyle name="Акцент1" xfId="44"/>
    <cellStyle name="Акцент1 2" xfId="45"/>
    <cellStyle name="Акцент1_Додаток №8" xfId="46"/>
    <cellStyle name="Акцент2" xfId="47"/>
    <cellStyle name="Акцент2 2" xfId="48"/>
    <cellStyle name="Акцент3" xfId="49"/>
    <cellStyle name="Акцент3 2" xfId="50"/>
    <cellStyle name="Акцент4" xfId="51"/>
    <cellStyle name="Акцент4 2" xfId="52"/>
    <cellStyle name="Акцент4_Додаток №8" xfId="53"/>
    <cellStyle name="Акцент5" xfId="54"/>
    <cellStyle name="Акцент5 2" xfId="55"/>
    <cellStyle name="Акцент6" xfId="56"/>
    <cellStyle name="Акцент6 2" xfId="57"/>
    <cellStyle name="Ввод " xfId="58"/>
    <cellStyle name="Ввод  2" xfId="59"/>
    <cellStyle name="Вывод" xfId="60"/>
    <cellStyle name="Вывод 2" xfId="61"/>
    <cellStyle name="Вывод_Додаток №8" xfId="62"/>
    <cellStyle name="Вычисление" xfId="63"/>
    <cellStyle name="Вычисление 2" xfId="64"/>
    <cellStyle name="Вычисление_Додаток №8" xfId="65"/>
    <cellStyle name="Заголовок 1 2" xfId="66"/>
    <cellStyle name="Заголовок 2 2" xfId="67"/>
    <cellStyle name="Заголовок 3 2" xfId="68"/>
    <cellStyle name="Заголовок 4 2" xfId="69"/>
    <cellStyle name="Звичайний" xfId="0" builtinId="0"/>
    <cellStyle name="Звичайний 10" xfId="70"/>
    <cellStyle name="Звичайний 11" xfId="71"/>
    <cellStyle name="Звичайний 12" xfId="72"/>
    <cellStyle name="Звичайний 13" xfId="73"/>
    <cellStyle name="Звичайний 14" xfId="74"/>
    <cellStyle name="Звичайний 15" xfId="75"/>
    <cellStyle name="Звичайний 16" xfId="76"/>
    <cellStyle name="Звичайний 17" xfId="77"/>
    <cellStyle name="Звичайний 18" xfId="78"/>
    <cellStyle name="Звичайний 19" xfId="79"/>
    <cellStyle name="Звичайний 2" xfId="80"/>
    <cellStyle name="Звичайний 2 2" xfId="81"/>
    <cellStyle name="Звичайний 2_Додаток №6" xfId="82"/>
    <cellStyle name="Звичайний 20" xfId="83"/>
    <cellStyle name="Звичайний 3" xfId="84"/>
    <cellStyle name="Звичайний 4" xfId="85"/>
    <cellStyle name="Звичайний 4 2" xfId="86"/>
    <cellStyle name="Звичайний 5" xfId="87"/>
    <cellStyle name="Звичайний 6" xfId="88"/>
    <cellStyle name="Звичайний 7" xfId="89"/>
    <cellStyle name="Звичайний 8" xfId="90"/>
    <cellStyle name="Звичайний 9" xfId="91"/>
    <cellStyle name="Звичайний_Додаток _9 зм_ни до додатку _10" xfId="92"/>
    <cellStyle name="Звичайний_Додаток 1 з_ зм_нами" xfId="93"/>
    <cellStyle name="Звичайний_Додаток №5" xfId="94"/>
    <cellStyle name="Звичайний_Додаток №5 зміни до додатку №5" xfId="95"/>
    <cellStyle name="Звичайний_Додаток №6" xfId="96"/>
    <cellStyle name="Звичайний_Додаток №6 зміни до додатку №6" xfId="97"/>
    <cellStyle name="Звичайний_Додаток №7" xfId="98"/>
    <cellStyle name="Звичайний_Додаток №7 додаток №8" xfId="99"/>
    <cellStyle name="Звичайний_Додаток №7 зміни до додатку №7" xfId="100"/>
    <cellStyle name="Звичайний_Додаток №8 зміни до додатку №8" xfId="101"/>
    <cellStyle name="Звичайний_Додаток №9" xfId="102"/>
    <cellStyle name="Звичайний_Додаток_9_06-12-2012" xfId="103"/>
    <cellStyle name="Звичайний_Додаток_9_06-12-2012_Додаток №9" xfId="104"/>
    <cellStyle name="Итог" xfId="105"/>
    <cellStyle name="Итог 2" xfId="106"/>
    <cellStyle name="Итог_Додаток №8" xfId="107"/>
    <cellStyle name="Контрольная ячейка" xfId="108"/>
    <cellStyle name="Контрольная ячейка 2" xfId="109"/>
    <cellStyle name="Название" xfId="110"/>
    <cellStyle name="Название 2" xfId="111"/>
    <cellStyle name="Название_Додаток №8" xfId="112"/>
    <cellStyle name="Нейтральный" xfId="113"/>
    <cellStyle name="Нейтральный 2" xfId="114"/>
    <cellStyle name="Нейтральный_Додаток_9_06-12-2012" xfId="115"/>
    <cellStyle name="Обычный 2" xfId="116"/>
    <cellStyle name="Обычный 3" xfId="117"/>
    <cellStyle name="Обычный_Dodatok_5" xfId="118"/>
    <cellStyle name="Обычный_MVD2008" xfId="119"/>
    <cellStyle name="Обычный_Додаток № 5_28.12" xfId="120"/>
    <cellStyle name="Обычный_Лист1" xfId="121"/>
    <cellStyle name="Плохой" xfId="122"/>
    <cellStyle name="Плохой 2" xfId="123"/>
    <cellStyle name="Пояснение" xfId="124"/>
    <cellStyle name="Пояснение 2" xfId="125"/>
    <cellStyle name="Примечание" xfId="126"/>
    <cellStyle name="Примечание 2" xfId="127"/>
    <cellStyle name="Процентный 2" xfId="128"/>
    <cellStyle name="Процентный 3" xfId="129"/>
    <cellStyle name="Связанная ячейка" xfId="130"/>
    <cellStyle name="Связанная ячейка 2" xfId="131"/>
    <cellStyle name="Стиль 1" xfId="132"/>
    <cellStyle name="Текст предупреждения" xfId="133"/>
    <cellStyle name="Текст предупреждения 2" xfId="134"/>
    <cellStyle name="Тысячи [0]_Додаток №1" xfId="135"/>
    <cellStyle name="Тысячи_Додаток №1" xfId="136"/>
    <cellStyle name="Финансовый 2" xfId="137"/>
    <cellStyle name="Финансовый 3" xfId="138"/>
    <cellStyle name="Фінансовий 2" xfId="139"/>
    <cellStyle name="Фінансовий 2 2" xfId="140"/>
    <cellStyle name="Хороший" xfId="141"/>
    <cellStyle name="Хороший 2" xfId="14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BUD%202015/&#1041;&#1102;&#1076;&#1078;&#1077;&#1090;%202015%2020.12.2014/&#1056;&#1077;&#1075;&#1091;&#1083;&#1102;&#1074;&#1072;&#1085;&#1085;&#1103;%202015&#1053;&#1052;%2028.12.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идатки м.б."/>
      <sheetName val="Соціальні"/>
      <sheetName val="Регулювання 2015"/>
      <sheetName val="Дод.6"/>
      <sheetName val="Дод.7 "/>
    </sheetNames>
    <sheetDataSet>
      <sheetData sheetId="0" refreshError="1"/>
      <sheetData sheetId="1" refreshError="1"/>
      <sheetData sheetId="2" refreshError="1">
        <row r="43">
          <cell r="AH43">
            <v>6219.5</v>
          </cell>
        </row>
        <row r="44">
          <cell r="P44">
            <v>66241.399999999994</v>
          </cell>
          <cell r="Q44">
            <v>712.8</v>
          </cell>
          <cell r="R44">
            <v>5560.7</v>
          </cell>
        </row>
        <row r="68">
          <cell r="AH68">
            <v>15821.1</v>
          </cell>
        </row>
        <row r="69">
          <cell r="P69">
            <v>36196</v>
          </cell>
          <cell r="Q69">
            <v>458.7</v>
          </cell>
          <cell r="R69">
            <v>3003.5</v>
          </cell>
        </row>
        <row r="70">
          <cell r="AI70">
            <v>672000</v>
          </cell>
        </row>
        <row r="73">
          <cell r="K73">
            <v>8480.1</v>
          </cell>
        </row>
        <row r="108">
          <cell r="AH108">
            <v>42614.6</v>
          </cell>
        </row>
        <row r="109">
          <cell r="P109">
            <v>174068.2</v>
          </cell>
          <cell r="Q109">
            <v>1450.2</v>
          </cell>
          <cell r="R109">
            <v>11891.9</v>
          </cell>
        </row>
        <row r="110">
          <cell r="T110">
            <v>18100</v>
          </cell>
        </row>
        <row r="159">
          <cell r="P159">
            <v>237229.4</v>
          </cell>
          <cell r="Q159">
            <v>1913.4</v>
          </cell>
          <cell r="R159">
            <v>14893.1</v>
          </cell>
        </row>
        <row r="192">
          <cell r="P192">
            <v>51783.1</v>
          </cell>
          <cell r="Q192">
            <v>556.1</v>
          </cell>
          <cell r="R192">
            <v>3803.3</v>
          </cell>
        </row>
        <row r="214">
          <cell r="AH214">
            <v>1643.2</v>
          </cell>
        </row>
        <row r="215">
          <cell r="P215">
            <v>35769.199999999997</v>
          </cell>
          <cell r="Q215">
            <v>553.6</v>
          </cell>
          <cell r="R215">
            <v>2834.7</v>
          </cell>
        </row>
        <row r="244">
          <cell r="AH244">
            <v>19373.099999999999</v>
          </cell>
        </row>
        <row r="245">
          <cell r="P245">
            <v>87229.4</v>
          </cell>
          <cell r="Q245">
            <v>782.2</v>
          </cell>
          <cell r="R245">
            <v>4836</v>
          </cell>
        </row>
        <row r="270">
          <cell r="P270">
            <v>47031.1</v>
          </cell>
          <cell r="Q270">
            <v>608.79999999999995</v>
          </cell>
          <cell r="R270">
            <v>4304</v>
          </cell>
        </row>
        <row r="280">
          <cell r="J280">
            <v>10000</v>
          </cell>
        </row>
        <row r="312">
          <cell r="P312">
            <v>69112.5</v>
          </cell>
          <cell r="Q312">
            <v>760</v>
          </cell>
          <cell r="R312">
            <v>3735.3</v>
          </cell>
        </row>
        <row r="342">
          <cell r="P342">
            <v>40001</v>
          </cell>
          <cell r="Q342">
            <v>435</v>
          </cell>
          <cell r="R342">
            <v>4127.7</v>
          </cell>
        </row>
        <row r="378">
          <cell r="P378">
            <v>96259.5</v>
          </cell>
          <cell r="Q378">
            <v>986.4</v>
          </cell>
          <cell r="R378">
            <v>8553.2999999999993</v>
          </cell>
        </row>
        <row r="411">
          <cell r="AH411">
            <v>5050.3</v>
          </cell>
        </row>
        <row r="412">
          <cell r="P412">
            <v>87807.2</v>
          </cell>
          <cell r="Q412">
            <v>1118.0999999999999</v>
          </cell>
          <cell r="R412">
            <v>6125.7</v>
          </cell>
        </row>
        <row r="441">
          <cell r="P441">
            <v>41891.300000000003</v>
          </cell>
          <cell r="Q441">
            <v>514.6</v>
          </cell>
          <cell r="R441">
            <v>4575.8999999999996</v>
          </cell>
        </row>
        <row r="479">
          <cell r="P479">
            <v>83076.2</v>
          </cell>
          <cell r="Q479">
            <v>1055.5999999999999</v>
          </cell>
          <cell r="R479">
            <v>7666.4</v>
          </cell>
        </row>
        <row r="513">
          <cell r="AH513">
            <v>29676.3</v>
          </cell>
        </row>
        <row r="514">
          <cell r="P514">
            <v>59163.3</v>
          </cell>
          <cell r="Q514">
            <v>642.29999999999995</v>
          </cell>
          <cell r="R514">
            <v>4797.8999999999996</v>
          </cell>
        </row>
        <row r="538">
          <cell r="AH538">
            <v>9340.7000000000007</v>
          </cell>
        </row>
        <row r="539">
          <cell r="P539">
            <v>38585.800000000003</v>
          </cell>
          <cell r="Q539">
            <v>510.4</v>
          </cell>
          <cell r="R539">
            <v>4083.4</v>
          </cell>
        </row>
        <row r="569">
          <cell r="P569">
            <v>46437.2</v>
          </cell>
          <cell r="Q569">
            <v>499</v>
          </cell>
          <cell r="R569">
            <v>3700.5</v>
          </cell>
        </row>
        <row r="593">
          <cell r="P593">
            <v>39641.5</v>
          </cell>
          <cell r="Q593">
            <v>472.8</v>
          </cell>
          <cell r="R593">
            <v>3524.2</v>
          </cell>
        </row>
        <row r="594">
          <cell r="T594">
            <v>5850</v>
          </cell>
        </row>
        <row r="632">
          <cell r="P632">
            <v>120565.1</v>
          </cell>
          <cell r="Q632">
            <v>1205.7</v>
          </cell>
          <cell r="R632">
            <v>10275.700000000001</v>
          </cell>
        </row>
        <row r="659">
          <cell r="P659">
            <v>38996.699999999997</v>
          </cell>
          <cell r="Q659">
            <v>472.4</v>
          </cell>
          <cell r="R659">
            <v>3428.3</v>
          </cell>
        </row>
        <row r="690">
          <cell r="P690">
            <v>53180</v>
          </cell>
          <cell r="Q690">
            <v>575.70000000000005</v>
          </cell>
          <cell r="R690">
            <v>4202.5</v>
          </cell>
        </row>
        <row r="721">
          <cell r="P721">
            <v>53922.400000000001</v>
          </cell>
          <cell r="Q721">
            <v>555</v>
          </cell>
          <cell r="R721">
            <v>5249.9</v>
          </cell>
        </row>
        <row r="739">
          <cell r="P739">
            <v>29872.1</v>
          </cell>
          <cell r="Q739">
            <v>400.2</v>
          </cell>
          <cell r="R739">
            <v>2469.1999999999998</v>
          </cell>
        </row>
        <row r="770">
          <cell r="P770">
            <v>47836.2</v>
          </cell>
          <cell r="Q770">
            <v>469.9</v>
          </cell>
          <cell r="R770">
            <v>3817.3</v>
          </cell>
        </row>
        <row r="771">
          <cell r="P771">
            <v>235937.4</v>
          </cell>
          <cell r="Q771">
            <v>1263.7</v>
          </cell>
          <cell r="R771">
            <v>6531.9</v>
          </cell>
        </row>
        <row r="772">
          <cell r="S772">
            <v>1180300</v>
          </cell>
        </row>
      </sheetData>
      <sheetData sheetId="3" refreshError="1"/>
      <sheetData sheetId="4" refreshError="1"/>
    </sheetDataSet>
  </externalBook>
</externalLink>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119"/>
  <sheetViews>
    <sheetView showGridLines="0" showZeros="0" tabSelected="1" workbookViewId="0">
      <pane xSplit="3" ySplit="6" topLeftCell="D17" activePane="bottomRight" state="frozen"/>
      <selection pane="topRight" activeCell="D1" sqref="D1"/>
      <selection pane="bottomLeft" activeCell="A6" sqref="A6"/>
      <selection pane="bottomRight" activeCell="C22" sqref="C22"/>
    </sheetView>
  </sheetViews>
  <sheetFormatPr defaultColWidth="9.1640625" defaultRowHeight="13.7" customHeight="1" x14ac:dyDescent="0.2"/>
  <cols>
    <col min="1" max="1" width="11.83203125" style="1" customWidth="1"/>
    <col min="2" max="2" width="0" style="1" hidden="1" customWidth="1"/>
    <col min="3" max="3" width="48" style="1" customWidth="1"/>
    <col min="4" max="4" width="17.5" style="1" customWidth="1"/>
    <col min="5" max="5" width="16.33203125" style="1" customWidth="1"/>
    <col min="6" max="6" width="15.33203125" style="1" customWidth="1"/>
    <col min="7" max="13" width="9.1640625" style="1" customWidth="1"/>
    <col min="14" max="245" width="9.1640625" style="9" customWidth="1"/>
    <col min="246" max="254" width="9.1640625" style="26" customWidth="1"/>
    <col min="255" max="16384" width="9.1640625" style="9"/>
  </cols>
  <sheetData>
    <row r="1" spans="1:254" ht="21" customHeight="1" x14ac:dyDescent="0.25">
      <c r="A1" s="220" t="s">
        <v>4298</v>
      </c>
      <c r="B1" s="221"/>
      <c r="C1" s="221"/>
    </row>
    <row r="2" spans="1:254" ht="17.45" customHeight="1" x14ac:dyDescent="0.25">
      <c r="A2" s="220"/>
      <c r="B2" s="221"/>
      <c r="C2" s="221"/>
    </row>
    <row r="3" spans="1:254" ht="42.6" customHeight="1" x14ac:dyDescent="0.2">
      <c r="D3" s="469" t="s">
        <v>1276</v>
      </c>
      <c r="E3" s="469"/>
      <c r="F3" s="469"/>
      <c r="N3" s="1"/>
    </row>
    <row r="4" spans="1:254" ht="13.7" customHeight="1" x14ac:dyDescent="0.2">
      <c r="A4" s="470" t="s">
        <v>1277</v>
      </c>
      <c r="B4" s="470"/>
      <c r="C4" s="470"/>
      <c r="D4" s="470"/>
      <c r="E4" s="470"/>
      <c r="F4" s="470"/>
    </row>
    <row r="5" spans="1:254" ht="13.7" customHeight="1" x14ac:dyDescent="0.2">
      <c r="B5" s="19"/>
      <c r="C5" s="19"/>
      <c r="D5" s="19"/>
      <c r="E5" s="19"/>
      <c r="F5" s="19" t="s">
        <v>518</v>
      </c>
    </row>
    <row r="6" spans="1:254" s="182" customFormat="1" ht="33" customHeight="1" x14ac:dyDescent="0.2">
      <c r="A6" s="180" t="s">
        <v>3739</v>
      </c>
      <c r="B6" s="180"/>
      <c r="C6" s="180" t="s">
        <v>932</v>
      </c>
      <c r="D6" s="180" t="s">
        <v>809</v>
      </c>
      <c r="E6" s="180" t="s">
        <v>806</v>
      </c>
      <c r="F6" s="180" t="s">
        <v>807</v>
      </c>
      <c r="G6" s="181"/>
      <c r="H6" s="181"/>
      <c r="I6" s="181"/>
      <c r="J6" s="181"/>
      <c r="K6" s="181"/>
      <c r="L6" s="181"/>
      <c r="M6" s="181"/>
      <c r="IL6" s="181"/>
      <c r="IM6" s="181"/>
      <c r="IN6" s="181"/>
      <c r="IO6" s="181"/>
      <c r="IP6" s="181"/>
      <c r="IQ6" s="181"/>
      <c r="IR6" s="181"/>
      <c r="IS6" s="181"/>
      <c r="IT6" s="181"/>
    </row>
    <row r="7" spans="1:254" s="213" customFormat="1" ht="21.2" customHeight="1" x14ac:dyDescent="0.2">
      <c r="A7" s="22"/>
      <c r="B7" s="22"/>
      <c r="C7" s="23" t="s">
        <v>1278</v>
      </c>
      <c r="D7" s="281">
        <v>516980130.30000001</v>
      </c>
      <c r="E7" s="281">
        <v>491767448.69999999</v>
      </c>
      <c r="F7" s="281">
        <v>25212681.600000001</v>
      </c>
      <c r="G7" s="176"/>
      <c r="H7" s="176"/>
      <c r="I7" s="176"/>
      <c r="J7" s="176"/>
      <c r="K7" s="176"/>
      <c r="L7" s="176"/>
      <c r="M7" s="176"/>
      <c r="IL7" s="214"/>
      <c r="IM7" s="214"/>
      <c r="IN7" s="214"/>
      <c r="IO7" s="214"/>
      <c r="IP7" s="214"/>
      <c r="IQ7" s="214"/>
      <c r="IR7" s="214"/>
      <c r="IS7" s="214"/>
      <c r="IT7" s="214"/>
    </row>
    <row r="8" spans="1:254" ht="12.75" x14ac:dyDescent="0.2">
      <c r="A8" s="207" t="s">
        <v>1279</v>
      </c>
      <c r="B8" s="207"/>
      <c r="C8" s="208" t="s">
        <v>1280</v>
      </c>
      <c r="D8" s="215">
        <v>3644169.9</v>
      </c>
      <c r="E8" s="215">
        <v>3644169.9</v>
      </c>
      <c r="F8" s="215">
        <v>0</v>
      </c>
    </row>
    <row r="9" spans="1:254" ht="12.75" x14ac:dyDescent="0.2">
      <c r="A9" s="209" t="s">
        <v>1281</v>
      </c>
      <c r="B9" s="209"/>
      <c r="C9" s="210" t="s">
        <v>1282</v>
      </c>
      <c r="D9" s="216">
        <v>3644169.9</v>
      </c>
      <c r="E9" s="216">
        <v>3644169.9</v>
      </c>
      <c r="F9" s="216">
        <v>0</v>
      </c>
    </row>
    <row r="10" spans="1:254" s="26" customFormat="1" ht="40.15" customHeight="1" x14ac:dyDescent="0.2">
      <c r="A10" s="303"/>
      <c r="B10" s="303"/>
      <c r="C10" s="303" t="s">
        <v>1283</v>
      </c>
      <c r="D10" s="304">
        <v>513335960.40000004</v>
      </c>
      <c r="E10" s="304">
        <v>488123278.80000001</v>
      </c>
      <c r="F10" s="304">
        <v>25212681.600000001</v>
      </c>
    </row>
    <row r="11" spans="1:254" ht="12.75" x14ac:dyDescent="0.2">
      <c r="A11" s="166" t="s">
        <v>1284</v>
      </c>
      <c r="B11" s="166">
        <v>0</v>
      </c>
      <c r="C11" s="168" t="s">
        <v>1285</v>
      </c>
      <c r="D11" s="281">
        <v>409970879.60000002</v>
      </c>
      <c r="E11" s="281">
        <v>409170879.60000002</v>
      </c>
      <c r="F11" s="281">
        <v>800000</v>
      </c>
    </row>
    <row r="12" spans="1:254" ht="27" x14ac:dyDescent="0.2">
      <c r="A12" s="186" t="s">
        <v>1286</v>
      </c>
      <c r="B12" s="186">
        <v>0</v>
      </c>
      <c r="C12" s="187" t="s">
        <v>1287</v>
      </c>
      <c r="D12" s="306">
        <v>79506331.900000006</v>
      </c>
      <c r="E12" s="306">
        <v>79406331.900000006</v>
      </c>
      <c r="F12" s="306">
        <v>100000</v>
      </c>
    </row>
    <row r="13" spans="1:254" s="179" customFormat="1" ht="12.75" x14ac:dyDescent="0.2">
      <c r="A13" s="211" t="s">
        <v>1288</v>
      </c>
      <c r="B13" s="211">
        <v>0</v>
      </c>
      <c r="C13" s="196" t="s">
        <v>1289</v>
      </c>
      <c r="D13" s="282">
        <v>42591331.899999999</v>
      </c>
      <c r="E13" s="282">
        <v>42591331.899999999</v>
      </c>
      <c r="F13" s="282">
        <v>0</v>
      </c>
      <c r="G13" s="178"/>
      <c r="H13" s="178"/>
      <c r="I13" s="178"/>
      <c r="J13" s="178"/>
      <c r="K13" s="178"/>
      <c r="L13" s="178"/>
      <c r="M13" s="178"/>
      <c r="IL13" s="178"/>
      <c r="IM13" s="178"/>
      <c r="IN13" s="178"/>
      <c r="IO13" s="178"/>
      <c r="IP13" s="178"/>
      <c r="IQ13" s="178"/>
      <c r="IR13" s="178"/>
      <c r="IS13" s="178"/>
      <c r="IT13" s="178"/>
    </row>
    <row r="14" spans="1:254" s="179" customFormat="1" ht="12.75" x14ac:dyDescent="0.2">
      <c r="A14" s="211" t="s">
        <v>1290</v>
      </c>
      <c r="B14" s="211">
        <v>0</v>
      </c>
      <c r="C14" s="196" t="s">
        <v>1291</v>
      </c>
      <c r="D14" s="282">
        <v>36915000</v>
      </c>
      <c r="E14" s="282">
        <v>36815000</v>
      </c>
      <c r="F14" s="282">
        <v>100000</v>
      </c>
      <c r="G14" s="178"/>
      <c r="H14" s="178"/>
      <c r="I14" s="178"/>
      <c r="J14" s="178"/>
      <c r="K14" s="178"/>
      <c r="L14" s="178"/>
      <c r="M14" s="178"/>
      <c r="IL14" s="178"/>
      <c r="IM14" s="178"/>
      <c r="IN14" s="178"/>
      <c r="IO14" s="178"/>
      <c r="IP14" s="178"/>
      <c r="IQ14" s="178"/>
      <c r="IR14" s="178"/>
      <c r="IS14" s="178"/>
      <c r="IT14" s="178"/>
    </row>
    <row r="15" spans="1:254" ht="27" x14ac:dyDescent="0.2">
      <c r="A15" s="186" t="s">
        <v>1292</v>
      </c>
      <c r="B15" s="186">
        <v>0</v>
      </c>
      <c r="C15" s="187" t="s">
        <v>1293</v>
      </c>
      <c r="D15" s="188">
        <v>44678958.600000001</v>
      </c>
      <c r="E15" s="188">
        <v>44678958.600000001</v>
      </c>
      <c r="F15" s="188">
        <v>0</v>
      </c>
    </row>
    <row r="16" spans="1:254" s="179" customFormat="1" ht="26.45" customHeight="1" x14ac:dyDescent="0.2">
      <c r="A16" s="211" t="s">
        <v>1294</v>
      </c>
      <c r="B16" s="211">
        <v>0</v>
      </c>
      <c r="C16" s="196" t="s">
        <v>1295</v>
      </c>
      <c r="D16" s="197">
        <v>213660.79999999999</v>
      </c>
      <c r="E16" s="197">
        <v>213660.79999999999</v>
      </c>
      <c r="F16" s="197">
        <v>0</v>
      </c>
      <c r="G16" s="178"/>
      <c r="H16" s="178"/>
      <c r="I16" s="178"/>
      <c r="J16" s="178"/>
      <c r="K16" s="178"/>
      <c r="L16" s="178"/>
      <c r="M16" s="178"/>
      <c r="IL16" s="178"/>
      <c r="IM16" s="178"/>
      <c r="IN16" s="178"/>
      <c r="IO16" s="178"/>
      <c r="IP16" s="178"/>
      <c r="IQ16" s="178"/>
      <c r="IR16" s="178"/>
      <c r="IS16" s="178"/>
      <c r="IT16" s="178"/>
    </row>
    <row r="17" spans="1:254" s="179" customFormat="1" ht="12.75" x14ac:dyDescent="0.2">
      <c r="A17" s="211" t="s">
        <v>1296</v>
      </c>
      <c r="B17" s="211">
        <v>0</v>
      </c>
      <c r="C17" s="196" t="s">
        <v>1297</v>
      </c>
      <c r="D17" s="197">
        <v>704364</v>
      </c>
      <c r="E17" s="197">
        <v>704364</v>
      </c>
      <c r="F17" s="197">
        <v>0</v>
      </c>
      <c r="G17" s="178"/>
      <c r="H17" s="178"/>
      <c r="I17" s="178"/>
      <c r="J17" s="178"/>
      <c r="K17" s="178"/>
      <c r="L17" s="178"/>
      <c r="M17" s="178"/>
      <c r="IL17" s="178"/>
      <c r="IM17" s="178"/>
      <c r="IN17" s="178"/>
      <c r="IO17" s="178"/>
      <c r="IP17" s="178"/>
      <c r="IQ17" s="178"/>
      <c r="IR17" s="178"/>
      <c r="IS17" s="178"/>
      <c r="IT17" s="178"/>
    </row>
    <row r="18" spans="1:254" ht="12.75" x14ac:dyDescent="0.2">
      <c r="A18" s="183" t="s">
        <v>1298</v>
      </c>
      <c r="B18" s="183">
        <v>0</v>
      </c>
      <c r="C18" s="184" t="s">
        <v>1299</v>
      </c>
      <c r="D18" s="185">
        <v>42049033.799999997</v>
      </c>
      <c r="E18" s="185">
        <v>42049033.799999997</v>
      </c>
      <c r="F18" s="185">
        <v>0</v>
      </c>
    </row>
    <row r="19" spans="1:254" ht="38.25" x14ac:dyDescent="0.2">
      <c r="A19" s="209" t="s">
        <v>1300</v>
      </c>
      <c r="B19" s="212">
        <v>0</v>
      </c>
      <c r="C19" s="210" t="s">
        <v>1301</v>
      </c>
      <c r="D19" s="216">
        <v>3151409.2</v>
      </c>
      <c r="E19" s="216">
        <v>3151409.2</v>
      </c>
      <c r="F19" s="216">
        <v>0</v>
      </c>
    </row>
    <row r="20" spans="1:254" ht="25.5" x14ac:dyDescent="0.2">
      <c r="A20" s="209" t="s">
        <v>1302</v>
      </c>
      <c r="B20" s="212">
        <v>0</v>
      </c>
      <c r="C20" s="210" t="s">
        <v>1303</v>
      </c>
      <c r="D20" s="216">
        <v>5904986.2999999998</v>
      </c>
      <c r="E20" s="216">
        <v>5904986.2999999998</v>
      </c>
      <c r="F20" s="216">
        <v>0</v>
      </c>
    </row>
    <row r="21" spans="1:254" ht="25.5" x14ac:dyDescent="0.2">
      <c r="A21" s="209" t="s">
        <v>1304</v>
      </c>
      <c r="B21" s="212">
        <v>0</v>
      </c>
      <c r="C21" s="210" t="s">
        <v>1305</v>
      </c>
      <c r="D21" s="216">
        <v>30766130.800000001</v>
      </c>
      <c r="E21" s="216">
        <v>30766130.800000001</v>
      </c>
      <c r="F21" s="216">
        <v>0</v>
      </c>
    </row>
    <row r="22" spans="1:254" ht="25.5" x14ac:dyDescent="0.2">
      <c r="A22" s="209" t="s">
        <v>1306</v>
      </c>
      <c r="B22" s="212">
        <v>0</v>
      </c>
      <c r="C22" s="210" t="s">
        <v>1307</v>
      </c>
      <c r="D22" s="216">
        <v>2226507.5</v>
      </c>
      <c r="E22" s="216">
        <v>2226507.5</v>
      </c>
      <c r="F22" s="216">
        <v>0</v>
      </c>
    </row>
    <row r="23" spans="1:254" s="179" customFormat="1" ht="25.5" x14ac:dyDescent="0.2">
      <c r="A23" s="211" t="s">
        <v>1308</v>
      </c>
      <c r="B23" s="211">
        <v>0</v>
      </c>
      <c r="C23" s="196" t="s">
        <v>1309</v>
      </c>
      <c r="D23" s="197">
        <v>1711900</v>
      </c>
      <c r="E23" s="197">
        <v>1711900</v>
      </c>
      <c r="F23" s="197">
        <v>0</v>
      </c>
      <c r="G23" s="178"/>
      <c r="H23" s="178"/>
      <c r="I23" s="178"/>
      <c r="J23" s="178"/>
      <c r="K23" s="178"/>
      <c r="L23" s="178"/>
      <c r="M23" s="178"/>
      <c r="IL23" s="178"/>
      <c r="IM23" s="178"/>
      <c r="IN23" s="178"/>
      <c r="IO23" s="178"/>
      <c r="IP23" s="178"/>
      <c r="IQ23" s="178"/>
      <c r="IR23" s="178"/>
      <c r="IS23" s="178"/>
      <c r="IT23" s="178"/>
    </row>
    <row r="24" spans="1:254" ht="13.5" x14ac:dyDescent="0.2">
      <c r="A24" s="186" t="s">
        <v>1310</v>
      </c>
      <c r="B24" s="186">
        <v>0</v>
      </c>
      <c r="C24" s="187" t="s">
        <v>1311</v>
      </c>
      <c r="D24" s="306">
        <v>240031724.70000002</v>
      </c>
      <c r="E24" s="306">
        <v>239331724.70000002</v>
      </c>
      <c r="F24" s="306">
        <v>700000</v>
      </c>
    </row>
    <row r="25" spans="1:254" ht="12.75" x14ac:dyDescent="0.2">
      <c r="A25" s="183" t="s">
        <v>1312</v>
      </c>
      <c r="B25" s="183">
        <v>0</v>
      </c>
      <c r="C25" s="184" t="s">
        <v>1313</v>
      </c>
      <c r="D25" s="307">
        <v>180006065.5</v>
      </c>
      <c r="E25" s="307">
        <v>179306065.5</v>
      </c>
      <c r="F25" s="307">
        <v>700000</v>
      </c>
    </row>
    <row r="26" spans="1:254" ht="25.5" x14ac:dyDescent="0.2">
      <c r="A26" s="209" t="s">
        <v>1314</v>
      </c>
      <c r="B26" s="212">
        <v>0</v>
      </c>
      <c r="C26" s="210" t="s">
        <v>1315</v>
      </c>
      <c r="D26" s="282">
        <v>106110000</v>
      </c>
      <c r="E26" s="282">
        <v>105410000</v>
      </c>
      <c r="F26" s="282">
        <v>700000</v>
      </c>
    </row>
    <row r="27" spans="1:254" ht="25.5" x14ac:dyDescent="0.2">
      <c r="A27" s="209" t="s">
        <v>1316</v>
      </c>
      <c r="B27" s="212">
        <v>0</v>
      </c>
      <c r="C27" s="210" t="s">
        <v>1317</v>
      </c>
      <c r="D27" s="282">
        <v>-65100000</v>
      </c>
      <c r="E27" s="282">
        <v>-65100000</v>
      </c>
      <c r="F27" s="282">
        <v>0</v>
      </c>
    </row>
    <row r="28" spans="1:254" ht="25.5" x14ac:dyDescent="0.2">
      <c r="A28" s="209" t="s">
        <v>1318</v>
      </c>
      <c r="B28" s="212">
        <v>0</v>
      </c>
      <c r="C28" s="210" t="s">
        <v>3085</v>
      </c>
      <c r="D28" s="282">
        <v>138996065.5</v>
      </c>
      <c r="E28" s="282">
        <v>138996065.5</v>
      </c>
      <c r="F28" s="282">
        <v>0</v>
      </c>
    </row>
    <row r="29" spans="1:254" s="179" customFormat="1" ht="25.5" x14ac:dyDescent="0.2">
      <c r="A29" s="211" t="s">
        <v>3086</v>
      </c>
      <c r="B29" s="211">
        <v>0</v>
      </c>
      <c r="C29" s="196" t="s">
        <v>3087</v>
      </c>
      <c r="D29" s="197">
        <v>36525000</v>
      </c>
      <c r="E29" s="197">
        <v>36525000</v>
      </c>
      <c r="F29" s="197">
        <v>0</v>
      </c>
      <c r="G29" s="178"/>
      <c r="H29" s="178"/>
      <c r="I29" s="178"/>
      <c r="J29" s="178"/>
      <c r="K29" s="178"/>
      <c r="L29" s="178"/>
      <c r="M29" s="178"/>
      <c r="IL29" s="178"/>
      <c r="IM29" s="178"/>
      <c r="IN29" s="178"/>
      <c r="IO29" s="178"/>
      <c r="IP29" s="178"/>
      <c r="IQ29" s="178"/>
      <c r="IR29" s="178"/>
      <c r="IS29" s="178"/>
      <c r="IT29" s="178"/>
    </row>
    <row r="30" spans="1:254" s="179" customFormat="1" ht="38.25" x14ac:dyDescent="0.2">
      <c r="A30" s="211" t="s">
        <v>3088</v>
      </c>
      <c r="B30" s="211">
        <v>0</v>
      </c>
      <c r="C30" s="196" t="s">
        <v>3089</v>
      </c>
      <c r="D30" s="197">
        <v>23500659.199999999</v>
      </c>
      <c r="E30" s="197">
        <v>23500659.199999999</v>
      </c>
      <c r="F30" s="197">
        <v>0</v>
      </c>
      <c r="G30" s="178"/>
      <c r="H30" s="178"/>
      <c r="I30" s="178"/>
      <c r="J30" s="178"/>
      <c r="K30" s="178"/>
      <c r="L30" s="178"/>
      <c r="M30" s="178"/>
      <c r="IL30" s="178"/>
      <c r="IM30" s="178"/>
      <c r="IN30" s="178"/>
      <c r="IO30" s="178"/>
      <c r="IP30" s="178"/>
      <c r="IQ30" s="178"/>
      <c r="IR30" s="178"/>
      <c r="IS30" s="178"/>
      <c r="IT30" s="178"/>
    </row>
    <row r="31" spans="1:254" ht="27" x14ac:dyDescent="0.2">
      <c r="A31" s="186" t="s">
        <v>3090</v>
      </c>
      <c r="B31" s="186">
        <v>0</v>
      </c>
      <c r="C31" s="187" t="s">
        <v>3091</v>
      </c>
      <c r="D31" s="306">
        <v>37667000</v>
      </c>
      <c r="E31" s="306">
        <v>37667000</v>
      </c>
      <c r="F31" s="306">
        <v>0</v>
      </c>
    </row>
    <row r="32" spans="1:254" s="179" customFormat="1" ht="12.75" x14ac:dyDescent="0.2">
      <c r="A32" s="211" t="s">
        <v>3092</v>
      </c>
      <c r="B32" s="211">
        <v>0</v>
      </c>
      <c r="C32" s="196" t="s">
        <v>3093</v>
      </c>
      <c r="D32" s="282">
        <v>37422000</v>
      </c>
      <c r="E32" s="282">
        <v>37422000</v>
      </c>
      <c r="F32" s="282">
        <v>0</v>
      </c>
      <c r="G32" s="178"/>
      <c r="H32" s="178"/>
      <c r="I32" s="178"/>
      <c r="J32" s="178"/>
      <c r="K32" s="178"/>
      <c r="L32" s="178"/>
      <c r="M32" s="178"/>
      <c r="IL32" s="178"/>
      <c r="IM32" s="178"/>
      <c r="IN32" s="178"/>
      <c r="IO32" s="178"/>
      <c r="IP32" s="178"/>
      <c r="IQ32" s="178"/>
      <c r="IR32" s="178"/>
      <c r="IS32" s="178"/>
      <c r="IT32" s="178"/>
    </row>
    <row r="33" spans="1:254" s="179" customFormat="1" ht="12.75" x14ac:dyDescent="0.2">
      <c r="A33" s="211" t="s">
        <v>3094</v>
      </c>
      <c r="B33" s="211">
        <v>0</v>
      </c>
      <c r="C33" s="196" t="s">
        <v>3095</v>
      </c>
      <c r="D33" s="197">
        <v>245000</v>
      </c>
      <c r="E33" s="197">
        <v>245000</v>
      </c>
      <c r="F33" s="197">
        <v>0</v>
      </c>
      <c r="G33" s="178"/>
      <c r="H33" s="178"/>
      <c r="I33" s="178"/>
      <c r="J33" s="178"/>
      <c r="K33" s="178"/>
      <c r="L33" s="178"/>
      <c r="M33" s="178"/>
      <c r="IL33" s="178"/>
      <c r="IM33" s="178"/>
      <c r="IN33" s="178"/>
      <c r="IO33" s="178"/>
      <c r="IP33" s="178"/>
      <c r="IQ33" s="178"/>
      <c r="IR33" s="178"/>
      <c r="IS33" s="178"/>
      <c r="IT33" s="178"/>
    </row>
    <row r="34" spans="1:254" ht="27" x14ac:dyDescent="0.2">
      <c r="A34" s="186" t="s">
        <v>970</v>
      </c>
      <c r="B34" s="186">
        <v>0</v>
      </c>
      <c r="C34" s="187" t="s">
        <v>971</v>
      </c>
      <c r="D34" s="188">
        <v>6591528.7000000002</v>
      </c>
      <c r="E34" s="188">
        <v>6591528.7000000002</v>
      </c>
      <c r="F34" s="188">
        <v>0</v>
      </c>
    </row>
    <row r="35" spans="1:254" ht="38.25" x14ac:dyDescent="0.2">
      <c r="A35" s="183" t="s">
        <v>972</v>
      </c>
      <c r="B35" s="183">
        <v>0</v>
      </c>
      <c r="C35" s="184" t="s">
        <v>973</v>
      </c>
      <c r="D35" s="185">
        <v>3774436.5</v>
      </c>
      <c r="E35" s="185">
        <v>3774436.5</v>
      </c>
      <c r="F35" s="185">
        <v>0</v>
      </c>
    </row>
    <row r="36" spans="1:254" ht="38.25" x14ac:dyDescent="0.2">
      <c r="A36" s="209" t="s">
        <v>974</v>
      </c>
      <c r="B36" s="212">
        <v>0</v>
      </c>
      <c r="C36" s="210" t="s">
        <v>975</v>
      </c>
      <c r="D36" s="216">
        <v>2985732.5</v>
      </c>
      <c r="E36" s="216">
        <v>2985732.5</v>
      </c>
      <c r="F36" s="216">
        <v>0</v>
      </c>
    </row>
    <row r="37" spans="1:254" ht="51" x14ac:dyDescent="0.2">
      <c r="A37" s="209" t="s">
        <v>976</v>
      </c>
      <c r="B37" s="212">
        <v>0</v>
      </c>
      <c r="C37" s="210" t="s">
        <v>3676</v>
      </c>
      <c r="D37" s="216">
        <v>225549.9</v>
      </c>
      <c r="E37" s="216">
        <v>225549.9</v>
      </c>
      <c r="F37" s="216">
        <v>0</v>
      </c>
    </row>
    <row r="38" spans="1:254" ht="25.5" x14ac:dyDescent="0.2">
      <c r="A38" s="209" t="s">
        <v>3677</v>
      </c>
      <c r="B38" s="212">
        <v>0</v>
      </c>
      <c r="C38" s="210" t="s">
        <v>3678</v>
      </c>
      <c r="D38" s="216">
        <v>563154.1</v>
      </c>
      <c r="E38" s="216">
        <v>563154.1</v>
      </c>
      <c r="F38" s="216">
        <v>0</v>
      </c>
    </row>
    <row r="39" spans="1:254" s="179" customFormat="1" ht="38.25" x14ac:dyDescent="0.2">
      <c r="A39" s="211" t="s">
        <v>3679</v>
      </c>
      <c r="B39" s="211">
        <v>0</v>
      </c>
      <c r="C39" s="196" t="s">
        <v>3680</v>
      </c>
      <c r="D39" s="197">
        <v>2817092.2</v>
      </c>
      <c r="E39" s="197">
        <v>2817092.2</v>
      </c>
      <c r="F39" s="197">
        <v>0</v>
      </c>
      <c r="G39" s="178"/>
      <c r="H39" s="178"/>
      <c r="I39" s="178"/>
      <c r="J39" s="178"/>
      <c r="K39" s="178"/>
      <c r="L39" s="178"/>
      <c r="M39" s="178"/>
      <c r="IL39" s="178"/>
      <c r="IM39" s="178"/>
      <c r="IN39" s="178"/>
      <c r="IO39" s="178"/>
      <c r="IP39" s="178"/>
      <c r="IQ39" s="178"/>
      <c r="IR39" s="178"/>
      <c r="IS39" s="178"/>
      <c r="IT39" s="178"/>
    </row>
    <row r="40" spans="1:254" ht="13.5" x14ac:dyDescent="0.2">
      <c r="A40" s="186" t="s">
        <v>3681</v>
      </c>
      <c r="B40" s="186">
        <v>0</v>
      </c>
      <c r="C40" s="187" t="s">
        <v>3682</v>
      </c>
      <c r="D40" s="188">
        <v>1495335.7</v>
      </c>
      <c r="E40" s="188">
        <v>1495335.7</v>
      </c>
      <c r="F40" s="188">
        <v>0</v>
      </c>
    </row>
    <row r="41" spans="1:254" s="179" customFormat="1" ht="12.75" x14ac:dyDescent="0.2">
      <c r="A41" s="211" t="s">
        <v>3683</v>
      </c>
      <c r="B41" s="211">
        <v>0</v>
      </c>
      <c r="C41" s="196" t="s">
        <v>3684</v>
      </c>
      <c r="D41" s="197">
        <v>1495055.7</v>
      </c>
      <c r="E41" s="197">
        <v>1495055.7</v>
      </c>
      <c r="F41" s="197">
        <v>0</v>
      </c>
      <c r="G41" s="178"/>
      <c r="H41" s="178"/>
      <c r="I41" s="178"/>
      <c r="J41" s="178"/>
      <c r="K41" s="178"/>
      <c r="L41" s="178"/>
      <c r="M41" s="178"/>
      <c r="IL41" s="178"/>
      <c r="IM41" s="178"/>
      <c r="IN41" s="178"/>
      <c r="IO41" s="178"/>
      <c r="IP41" s="178"/>
      <c r="IQ41" s="178"/>
      <c r="IR41" s="178"/>
      <c r="IS41" s="178"/>
      <c r="IT41" s="178"/>
    </row>
    <row r="42" spans="1:254" s="179" customFormat="1" ht="25.5" x14ac:dyDescent="0.2">
      <c r="A42" s="211" t="s">
        <v>3685</v>
      </c>
      <c r="B42" s="211">
        <v>0</v>
      </c>
      <c r="C42" s="196" t="s">
        <v>1009</v>
      </c>
      <c r="D42" s="197">
        <v>280</v>
      </c>
      <c r="E42" s="197">
        <v>280</v>
      </c>
      <c r="F42" s="197">
        <v>0</v>
      </c>
      <c r="G42" s="178"/>
      <c r="H42" s="178"/>
      <c r="I42" s="178"/>
      <c r="J42" s="178"/>
      <c r="K42" s="178"/>
      <c r="L42" s="178"/>
      <c r="M42" s="178"/>
      <c r="IL42" s="178"/>
      <c r="IM42" s="178"/>
      <c r="IN42" s="178"/>
      <c r="IO42" s="178"/>
      <c r="IP42" s="178"/>
      <c r="IQ42" s="178"/>
      <c r="IR42" s="178"/>
      <c r="IS42" s="178"/>
      <c r="IT42" s="178"/>
    </row>
    <row r="43" spans="1:254" ht="12.75" x14ac:dyDescent="0.2">
      <c r="A43" s="166" t="s">
        <v>1010</v>
      </c>
      <c r="B43" s="166">
        <v>0</v>
      </c>
      <c r="C43" s="168" t="s">
        <v>1011</v>
      </c>
      <c r="D43" s="281">
        <v>95976326.299999997</v>
      </c>
      <c r="E43" s="281">
        <v>75527458.299999997</v>
      </c>
      <c r="F43" s="281">
        <v>20448868</v>
      </c>
    </row>
    <row r="44" spans="1:254" ht="27" x14ac:dyDescent="0.2">
      <c r="A44" s="186" t="s">
        <v>1012</v>
      </c>
      <c r="B44" s="186">
        <v>0</v>
      </c>
      <c r="C44" s="187" t="s">
        <v>1013</v>
      </c>
      <c r="D44" s="306">
        <v>67106695.300000004</v>
      </c>
      <c r="E44" s="306">
        <v>67103288.600000001</v>
      </c>
      <c r="F44" s="306">
        <v>3406.7000000000003</v>
      </c>
    </row>
    <row r="45" spans="1:254" s="179" customFormat="1" ht="89.25" x14ac:dyDescent="0.2">
      <c r="A45" s="211" t="s">
        <v>1014</v>
      </c>
      <c r="B45" s="211">
        <v>0</v>
      </c>
      <c r="C45" s="196" t="s">
        <v>2654</v>
      </c>
      <c r="D45" s="197">
        <v>4610125</v>
      </c>
      <c r="E45" s="197">
        <v>4610125</v>
      </c>
      <c r="F45" s="197">
        <v>0</v>
      </c>
      <c r="G45" s="178"/>
      <c r="H45" s="178"/>
      <c r="I45" s="178"/>
      <c r="J45" s="178"/>
      <c r="K45" s="178"/>
      <c r="L45" s="178"/>
      <c r="M45" s="178"/>
      <c r="IL45" s="178"/>
      <c r="IM45" s="178"/>
      <c r="IN45" s="178"/>
      <c r="IO45" s="178"/>
      <c r="IP45" s="178"/>
      <c r="IQ45" s="178"/>
      <c r="IR45" s="178"/>
      <c r="IS45" s="178"/>
      <c r="IT45" s="178"/>
    </row>
    <row r="46" spans="1:254" s="179" customFormat="1" ht="38.25" x14ac:dyDescent="0.2">
      <c r="A46" s="211" t="s">
        <v>1015</v>
      </c>
      <c r="B46" s="211">
        <v>0</v>
      </c>
      <c r="C46" s="196" t="s">
        <v>1016</v>
      </c>
      <c r="D46" s="197">
        <v>60500000</v>
      </c>
      <c r="E46" s="197">
        <v>60500000</v>
      </c>
      <c r="F46" s="197">
        <v>0</v>
      </c>
      <c r="G46" s="178"/>
      <c r="H46" s="178"/>
      <c r="I46" s="178"/>
      <c r="J46" s="178"/>
      <c r="K46" s="178"/>
      <c r="L46" s="178"/>
      <c r="M46" s="178"/>
      <c r="IL46" s="178"/>
      <c r="IM46" s="178"/>
      <c r="IN46" s="178"/>
      <c r="IO46" s="178"/>
      <c r="IP46" s="178"/>
      <c r="IQ46" s="178"/>
      <c r="IR46" s="178"/>
      <c r="IS46" s="178"/>
      <c r="IT46" s="178"/>
    </row>
    <row r="47" spans="1:254" s="179" customFormat="1" ht="25.5" x14ac:dyDescent="0.2">
      <c r="A47" s="211" t="s">
        <v>1017</v>
      </c>
      <c r="B47" s="211">
        <v>0</v>
      </c>
      <c r="C47" s="196" t="s">
        <v>1018</v>
      </c>
      <c r="D47" s="197">
        <v>12939.3</v>
      </c>
      <c r="E47" s="197">
        <v>12939.3</v>
      </c>
      <c r="F47" s="197">
        <v>0</v>
      </c>
      <c r="G47" s="178"/>
      <c r="H47" s="178"/>
      <c r="I47" s="178"/>
      <c r="J47" s="178"/>
      <c r="K47" s="178"/>
      <c r="L47" s="178"/>
      <c r="M47" s="178"/>
      <c r="IL47" s="178"/>
      <c r="IM47" s="178"/>
      <c r="IN47" s="178"/>
      <c r="IO47" s="178"/>
      <c r="IP47" s="178"/>
      <c r="IQ47" s="178"/>
      <c r="IR47" s="178"/>
      <c r="IS47" s="178"/>
      <c r="IT47" s="178"/>
    </row>
    <row r="48" spans="1:254" s="179" customFormat="1" ht="12.75" x14ac:dyDescent="0.2">
      <c r="A48" s="211" t="s">
        <v>1019</v>
      </c>
      <c r="B48" s="211">
        <v>0</v>
      </c>
      <c r="C48" s="196" t="s">
        <v>1020</v>
      </c>
      <c r="D48" s="282">
        <v>1983631</v>
      </c>
      <c r="E48" s="282">
        <v>1980224.3</v>
      </c>
      <c r="F48" s="282">
        <v>3406.7000000000003</v>
      </c>
      <c r="G48" s="178"/>
      <c r="H48" s="178"/>
      <c r="I48" s="178"/>
      <c r="J48" s="178"/>
      <c r="K48" s="178"/>
      <c r="L48" s="178"/>
      <c r="M48" s="178"/>
      <c r="IL48" s="178"/>
      <c r="IM48" s="178"/>
      <c r="IN48" s="178"/>
      <c r="IO48" s="178"/>
      <c r="IP48" s="178"/>
      <c r="IQ48" s="178"/>
      <c r="IR48" s="178"/>
      <c r="IS48" s="178"/>
      <c r="IT48" s="178"/>
    </row>
    <row r="49" spans="1:6" ht="27" x14ac:dyDescent="0.2">
      <c r="A49" s="186" t="s">
        <v>1021</v>
      </c>
      <c r="B49" s="186">
        <v>0</v>
      </c>
      <c r="C49" s="187" t="s">
        <v>1022</v>
      </c>
      <c r="D49" s="306">
        <v>4379574.3</v>
      </c>
      <c r="E49" s="306">
        <v>2752694.5</v>
      </c>
      <c r="F49" s="306">
        <v>1626879.8</v>
      </c>
    </row>
    <row r="50" spans="1:6" ht="12.75" x14ac:dyDescent="0.2">
      <c r="A50" s="183" t="s">
        <v>1023</v>
      </c>
      <c r="B50" s="183">
        <v>0</v>
      </c>
      <c r="C50" s="184" t="s">
        <v>1024</v>
      </c>
      <c r="D50" s="185">
        <v>1666412.2</v>
      </c>
      <c r="E50" s="185">
        <v>1133401.5</v>
      </c>
      <c r="F50" s="185">
        <v>533010.69999999995</v>
      </c>
    </row>
    <row r="51" spans="1:6" ht="39.200000000000003" customHeight="1" x14ac:dyDescent="0.2">
      <c r="A51" s="209" t="s">
        <v>1025</v>
      </c>
      <c r="B51" s="212">
        <v>0</v>
      </c>
      <c r="C51" s="210" t="s">
        <v>1026</v>
      </c>
      <c r="D51" s="216">
        <v>16590</v>
      </c>
      <c r="E51" s="216">
        <v>16590</v>
      </c>
      <c r="F51" s="216">
        <v>0</v>
      </c>
    </row>
    <row r="52" spans="1:6" ht="38.25" x14ac:dyDescent="0.2">
      <c r="A52" s="209" t="s">
        <v>1027</v>
      </c>
      <c r="B52" s="212">
        <v>0</v>
      </c>
      <c r="C52" s="210" t="s">
        <v>1028</v>
      </c>
      <c r="D52" s="216">
        <v>3900</v>
      </c>
      <c r="E52" s="216">
        <v>3900</v>
      </c>
      <c r="F52" s="216">
        <v>0</v>
      </c>
    </row>
    <row r="53" spans="1:6" ht="51" x14ac:dyDescent="0.2">
      <c r="A53" s="209" t="s">
        <v>1029</v>
      </c>
      <c r="B53" s="212">
        <v>0</v>
      </c>
      <c r="C53" s="210" t="s">
        <v>1030</v>
      </c>
      <c r="D53" s="216">
        <v>16800</v>
      </c>
      <c r="E53" s="216">
        <v>16800</v>
      </c>
      <c r="F53" s="216">
        <v>0</v>
      </c>
    </row>
    <row r="54" spans="1:6" ht="51" x14ac:dyDescent="0.2">
      <c r="A54" s="209" t="s">
        <v>1031</v>
      </c>
      <c r="B54" s="212">
        <v>0</v>
      </c>
      <c r="C54" s="210" t="s">
        <v>1032</v>
      </c>
      <c r="D54" s="216">
        <v>215000</v>
      </c>
      <c r="E54" s="216">
        <v>215000</v>
      </c>
      <c r="F54" s="216">
        <v>0</v>
      </c>
    </row>
    <row r="55" spans="1:6" ht="38.25" x14ac:dyDescent="0.2">
      <c r="A55" s="209" t="s">
        <v>1033</v>
      </c>
      <c r="B55" s="212">
        <v>0</v>
      </c>
      <c r="C55" s="210" t="s">
        <v>1034</v>
      </c>
      <c r="D55" s="216">
        <v>32738</v>
      </c>
      <c r="E55" s="216">
        <v>32738</v>
      </c>
      <c r="F55" s="216">
        <v>0</v>
      </c>
    </row>
    <row r="56" spans="1:6" ht="51" x14ac:dyDescent="0.2">
      <c r="A56" s="209" t="s">
        <v>1035</v>
      </c>
      <c r="B56" s="212">
        <v>0</v>
      </c>
      <c r="C56" s="210" t="s">
        <v>97</v>
      </c>
      <c r="D56" s="216">
        <v>9000</v>
      </c>
      <c r="E56" s="216">
        <v>9000</v>
      </c>
      <c r="F56" s="216">
        <v>0</v>
      </c>
    </row>
    <row r="57" spans="1:6" ht="54.4" customHeight="1" x14ac:dyDescent="0.2">
      <c r="A57" s="209" t="s">
        <v>98</v>
      </c>
      <c r="B57" s="212">
        <v>0</v>
      </c>
      <c r="C57" s="210" t="s">
        <v>99</v>
      </c>
      <c r="D57" s="216">
        <v>1800</v>
      </c>
      <c r="E57" s="216">
        <v>1800</v>
      </c>
      <c r="F57" s="216">
        <v>0</v>
      </c>
    </row>
    <row r="58" spans="1:6" ht="63.75" x14ac:dyDescent="0.2">
      <c r="A58" s="209" t="s">
        <v>100</v>
      </c>
      <c r="B58" s="212">
        <v>0</v>
      </c>
      <c r="C58" s="210" t="s">
        <v>101</v>
      </c>
      <c r="D58" s="216">
        <v>3350</v>
      </c>
      <c r="E58" s="216">
        <v>3350</v>
      </c>
      <c r="F58" s="216">
        <v>0</v>
      </c>
    </row>
    <row r="59" spans="1:6" ht="38.25" x14ac:dyDescent="0.2">
      <c r="A59" s="209" t="s">
        <v>102</v>
      </c>
      <c r="B59" s="212">
        <v>0</v>
      </c>
      <c r="C59" s="210" t="s">
        <v>103</v>
      </c>
      <c r="D59" s="216">
        <v>260000</v>
      </c>
      <c r="E59" s="216">
        <v>260000</v>
      </c>
      <c r="F59" s="216">
        <v>0</v>
      </c>
    </row>
    <row r="60" spans="1:6" ht="12.75" x14ac:dyDescent="0.2">
      <c r="A60" s="209" t="s">
        <v>104</v>
      </c>
      <c r="B60" s="212">
        <v>0</v>
      </c>
      <c r="C60" s="210" t="s">
        <v>105</v>
      </c>
      <c r="D60" s="216">
        <v>500</v>
      </c>
      <c r="E60" s="216">
        <v>500</v>
      </c>
      <c r="F60" s="216">
        <v>0</v>
      </c>
    </row>
    <row r="61" spans="1:6" ht="38.25" x14ac:dyDescent="0.2">
      <c r="A61" s="209" t="s">
        <v>106</v>
      </c>
      <c r="B61" s="212">
        <v>0</v>
      </c>
      <c r="C61" s="210" t="s">
        <v>107</v>
      </c>
      <c r="D61" s="216">
        <v>104.3</v>
      </c>
      <c r="E61" s="216">
        <v>104.3</v>
      </c>
      <c r="F61" s="216">
        <v>0</v>
      </c>
    </row>
    <row r="62" spans="1:6" ht="26.45" customHeight="1" x14ac:dyDescent="0.2">
      <c r="A62" s="209" t="s">
        <v>108</v>
      </c>
      <c r="B62" s="212">
        <v>0</v>
      </c>
      <c r="C62" s="210" t="s">
        <v>109</v>
      </c>
      <c r="D62" s="216">
        <v>188.5</v>
      </c>
      <c r="E62" s="216">
        <v>188.5</v>
      </c>
      <c r="F62" s="216">
        <v>0</v>
      </c>
    </row>
    <row r="63" spans="1:6" ht="25.5" x14ac:dyDescent="0.2">
      <c r="A63" s="209" t="s">
        <v>110</v>
      </c>
      <c r="B63" s="212">
        <v>0</v>
      </c>
      <c r="C63" s="210" t="s">
        <v>111</v>
      </c>
      <c r="D63" s="216">
        <v>240320</v>
      </c>
      <c r="E63" s="216">
        <v>240320</v>
      </c>
      <c r="F63" s="216">
        <v>0</v>
      </c>
    </row>
    <row r="64" spans="1:6" ht="167.85" customHeight="1" x14ac:dyDescent="0.2">
      <c r="A64" s="209" t="s">
        <v>112</v>
      </c>
      <c r="B64" s="212">
        <v>0</v>
      </c>
      <c r="C64" s="210" t="s">
        <v>1252</v>
      </c>
      <c r="D64" s="216">
        <v>857000</v>
      </c>
      <c r="E64" s="216">
        <v>328550</v>
      </c>
      <c r="F64" s="216">
        <v>528450</v>
      </c>
    </row>
    <row r="65" spans="1:254" ht="72" customHeight="1" x14ac:dyDescent="0.2">
      <c r="A65" s="209" t="s">
        <v>113</v>
      </c>
      <c r="B65" s="212">
        <v>0</v>
      </c>
      <c r="C65" s="210" t="s">
        <v>295</v>
      </c>
      <c r="D65" s="216">
        <v>9121.4</v>
      </c>
      <c r="E65" s="216">
        <v>4560.7</v>
      </c>
      <c r="F65" s="216">
        <v>4560.7</v>
      </c>
    </row>
    <row r="66" spans="1:254" s="179" customFormat="1" ht="12.75" x14ac:dyDescent="0.2">
      <c r="A66" s="211" t="s">
        <v>296</v>
      </c>
      <c r="B66" s="211">
        <v>0</v>
      </c>
      <c r="C66" s="196" t="s">
        <v>297</v>
      </c>
      <c r="D66" s="282">
        <v>970024.1</v>
      </c>
      <c r="E66" s="282">
        <v>0</v>
      </c>
      <c r="F66" s="282">
        <v>970024.1</v>
      </c>
      <c r="G66" s="178"/>
      <c r="H66" s="178"/>
      <c r="I66" s="178"/>
      <c r="J66" s="178"/>
      <c r="K66" s="178"/>
      <c r="L66" s="178"/>
      <c r="M66" s="178"/>
      <c r="IL66" s="178"/>
      <c r="IM66" s="178"/>
      <c r="IN66" s="178"/>
      <c r="IO66" s="178"/>
      <c r="IP66" s="178"/>
      <c r="IQ66" s="178"/>
      <c r="IR66" s="178"/>
      <c r="IS66" s="178"/>
      <c r="IT66" s="178"/>
    </row>
    <row r="67" spans="1:254" s="179" customFormat="1" ht="12.75" x14ac:dyDescent="0.2">
      <c r="A67" s="211" t="s">
        <v>298</v>
      </c>
      <c r="B67" s="211">
        <v>0</v>
      </c>
      <c r="C67" s="196" t="s">
        <v>299</v>
      </c>
      <c r="D67" s="197">
        <v>574205.4</v>
      </c>
      <c r="E67" s="197">
        <v>574205.4</v>
      </c>
      <c r="F67" s="197">
        <v>0</v>
      </c>
      <c r="G67" s="178"/>
      <c r="H67" s="178"/>
      <c r="I67" s="178"/>
      <c r="J67" s="178"/>
      <c r="K67" s="178"/>
      <c r="L67" s="178"/>
      <c r="M67" s="178"/>
      <c r="IL67" s="178"/>
      <c r="IM67" s="178"/>
      <c r="IN67" s="178"/>
      <c r="IO67" s="178"/>
      <c r="IP67" s="178"/>
      <c r="IQ67" s="178"/>
      <c r="IR67" s="178"/>
      <c r="IS67" s="178"/>
      <c r="IT67" s="178"/>
    </row>
    <row r="68" spans="1:254" s="179" customFormat="1" ht="12.75" x14ac:dyDescent="0.2">
      <c r="A68" s="211" t="s">
        <v>300</v>
      </c>
      <c r="B68" s="211">
        <v>0</v>
      </c>
      <c r="C68" s="196" t="s">
        <v>301</v>
      </c>
      <c r="D68" s="197">
        <v>247690</v>
      </c>
      <c r="E68" s="197">
        <v>123845</v>
      </c>
      <c r="F68" s="197">
        <v>123845</v>
      </c>
      <c r="G68" s="178"/>
      <c r="H68" s="178"/>
      <c r="I68" s="178"/>
      <c r="J68" s="178"/>
      <c r="K68" s="178"/>
      <c r="L68" s="178"/>
      <c r="M68" s="178"/>
      <c r="IL68" s="178"/>
      <c r="IM68" s="178"/>
      <c r="IN68" s="178"/>
      <c r="IO68" s="178"/>
      <c r="IP68" s="178"/>
      <c r="IQ68" s="178"/>
      <c r="IR68" s="178"/>
      <c r="IS68" s="178"/>
      <c r="IT68" s="178"/>
    </row>
    <row r="69" spans="1:254" s="179" customFormat="1" ht="38.25" x14ac:dyDescent="0.2">
      <c r="A69" s="211" t="s">
        <v>302</v>
      </c>
      <c r="B69" s="211">
        <v>0</v>
      </c>
      <c r="C69" s="196" t="s">
        <v>303</v>
      </c>
      <c r="D69" s="197">
        <v>544000</v>
      </c>
      <c r="E69" s="197">
        <v>544000</v>
      </c>
      <c r="F69" s="197">
        <v>0</v>
      </c>
      <c r="G69" s="178"/>
      <c r="H69" s="178"/>
      <c r="I69" s="178"/>
      <c r="J69" s="178"/>
      <c r="K69" s="178"/>
      <c r="L69" s="178"/>
      <c r="M69" s="178"/>
      <c r="IL69" s="178"/>
      <c r="IM69" s="178"/>
      <c r="IN69" s="178"/>
      <c r="IO69" s="178"/>
      <c r="IP69" s="178"/>
      <c r="IQ69" s="178"/>
      <c r="IR69" s="178"/>
      <c r="IS69" s="178"/>
      <c r="IT69" s="178"/>
    </row>
    <row r="70" spans="1:254" s="179" customFormat="1" ht="25.5" x14ac:dyDescent="0.2">
      <c r="A70" s="211" t="s">
        <v>304</v>
      </c>
      <c r="B70" s="211">
        <v>0</v>
      </c>
      <c r="C70" s="196" t="s">
        <v>305</v>
      </c>
      <c r="D70" s="197">
        <v>239000</v>
      </c>
      <c r="E70" s="197">
        <v>239000</v>
      </c>
      <c r="F70" s="197">
        <v>0</v>
      </c>
      <c r="G70" s="178"/>
      <c r="H70" s="178"/>
      <c r="I70" s="178"/>
      <c r="J70" s="178"/>
      <c r="K70" s="178"/>
      <c r="L70" s="178"/>
      <c r="M70" s="178"/>
      <c r="IL70" s="178"/>
      <c r="IM70" s="178"/>
      <c r="IN70" s="178"/>
      <c r="IO70" s="178"/>
      <c r="IP70" s="178"/>
      <c r="IQ70" s="178"/>
      <c r="IR70" s="178"/>
      <c r="IS70" s="178"/>
      <c r="IT70" s="178"/>
    </row>
    <row r="71" spans="1:254" s="179" customFormat="1" ht="12.75" x14ac:dyDescent="0.2">
      <c r="A71" s="211" t="s">
        <v>306</v>
      </c>
      <c r="B71" s="211">
        <v>0</v>
      </c>
      <c r="C71" s="196" t="s">
        <v>307</v>
      </c>
      <c r="D71" s="197">
        <v>82143.600000000006</v>
      </c>
      <c r="E71" s="197">
        <v>82143.600000000006</v>
      </c>
      <c r="F71" s="197">
        <v>0</v>
      </c>
      <c r="G71" s="178"/>
      <c r="H71" s="178"/>
      <c r="I71" s="178"/>
      <c r="J71" s="178"/>
      <c r="K71" s="178"/>
      <c r="L71" s="178"/>
      <c r="M71" s="178"/>
      <c r="IL71" s="178"/>
      <c r="IM71" s="178"/>
      <c r="IN71" s="178"/>
      <c r="IO71" s="178"/>
      <c r="IP71" s="178"/>
      <c r="IQ71" s="178"/>
      <c r="IR71" s="178"/>
      <c r="IS71" s="178"/>
      <c r="IT71" s="178"/>
    </row>
    <row r="72" spans="1:254" ht="12.75" x14ac:dyDescent="0.2">
      <c r="A72" s="183" t="s">
        <v>308</v>
      </c>
      <c r="B72" s="183">
        <v>0</v>
      </c>
      <c r="C72" s="184" t="s">
        <v>309</v>
      </c>
      <c r="D72" s="185">
        <v>14099</v>
      </c>
      <c r="E72" s="185">
        <v>14099</v>
      </c>
      <c r="F72" s="185">
        <v>0</v>
      </c>
    </row>
    <row r="73" spans="1:254" ht="54" customHeight="1" x14ac:dyDescent="0.2">
      <c r="A73" s="209" t="s">
        <v>310</v>
      </c>
      <c r="B73" s="212">
        <v>0</v>
      </c>
      <c r="C73" s="210" t="s">
        <v>1090</v>
      </c>
      <c r="D73" s="216">
        <v>14099</v>
      </c>
      <c r="E73" s="216">
        <v>14099</v>
      </c>
      <c r="F73" s="216">
        <v>0</v>
      </c>
    </row>
    <row r="74" spans="1:254" s="179" customFormat="1" ht="51" x14ac:dyDescent="0.2">
      <c r="A74" s="211" t="s">
        <v>1091</v>
      </c>
      <c r="B74" s="211">
        <v>0</v>
      </c>
      <c r="C74" s="196" t="s">
        <v>1092</v>
      </c>
      <c r="D74" s="197">
        <v>42000</v>
      </c>
      <c r="E74" s="197">
        <v>42000</v>
      </c>
      <c r="F74" s="197">
        <v>0</v>
      </c>
      <c r="G74" s="178"/>
      <c r="H74" s="178"/>
      <c r="I74" s="178"/>
      <c r="J74" s="178"/>
      <c r="K74" s="178"/>
      <c r="L74" s="178"/>
      <c r="M74" s="178"/>
      <c r="IL74" s="178"/>
      <c r="IM74" s="178"/>
      <c r="IN74" s="178"/>
      <c r="IO74" s="178"/>
      <c r="IP74" s="178"/>
      <c r="IQ74" s="178"/>
      <c r="IR74" s="178"/>
      <c r="IS74" s="178"/>
      <c r="IT74" s="178"/>
    </row>
    <row r="75" spans="1:254" ht="13.5" x14ac:dyDescent="0.2">
      <c r="A75" s="186" t="s">
        <v>1093</v>
      </c>
      <c r="B75" s="186">
        <v>0</v>
      </c>
      <c r="C75" s="187" t="s">
        <v>1094</v>
      </c>
      <c r="D75" s="306">
        <v>6020800.1000000006</v>
      </c>
      <c r="E75" s="306">
        <v>5671475.2000000002</v>
      </c>
      <c r="F75" s="306">
        <v>349324.9</v>
      </c>
    </row>
    <row r="76" spans="1:254" s="179" customFormat="1" ht="25.5" x14ac:dyDescent="0.2">
      <c r="A76" s="211" t="s">
        <v>1095</v>
      </c>
      <c r="B76" s="211">
        <v>0</v>
      </c>
      <c r="C76" s="196" t="s">
        <v>1096</v>
      </c>
      <c r="D76" s="197">
        <v>49630</v>
      </c>
      <c r="E76" s="197">
        <v>49630</v>
      </c>
      <c r="F76" s="197">
        <v>0</v>
      </c>
      <c r="G76" s="178"/>
      <c r="H76" s="178"/>
      <c r="I76" s="178"/>
      <c r="J76" s="178"/>
      <c r="K76" s="178"/>
      <c r="L76" s="178"/>
      <c r="M76" s="178"/>
      <c r="IL76" s="178"/>
      <c r="IM76" s="178"/>
      <c r="IN76" s="178"/>
      <c r="IO76" s="178"/>
      <c r="IP76" s="178"/>
      <c r="IQ76" s="178"/>
      <c r="IR76" s="178"/>
      <c r="IS76" s="178"/>
      <c r="IT76" s="178"/>
    </row>
    <row r="77" spans="1:254" s="179" customFormat="1" ht="51" x14ac:dyDescent="0.2">
      <c r="A77" s="211" t="s">
        <v>1097</v>
      </c>
      <c r="B77" s="211">
        <v>0</v>
      </c>
      <c r="C77" s="196" t="s">
        <v>3145</v>
      </c>
      <c r="D77" s="197">
        <v>23040</v>
      </c>
      <c r="E77" s="197">
        <v>23040</v>
      </c>
      <c r="F77" s="197">
        <v>0</v>
      </c>
      <c r="G77" s="178"/>
      <c r="H77" s="178"/>
      <c r="I77" s="178"/>
      <c r="J77" s="178"/>
      <c r="K77" s="178"/>
      <c r="L77" s="178"/>
      <c r="M77" s="178"/>
      <c r="IL77" s="178"/>
      <c r="IM77" s="178"/>
      <c r="IN77" s="178"/>
      <c r="IO77" s="178"/>
      <c r="IP77" s="178"/>
      <c r="IQ77" s="178"/>
      <c r="IR77" s="178"/>
      <c r="IS77" s="178"/>
      <c r="IT77" s="178"/>
    </row>
    <row r="78" spans="1:254" s="179" customFormat="1" ht="76.5" x14ac:dyDescent="0.2">
      <c r="A78" s="211" t="s">
        <v>3146</v>
      </c>
      <c r="B78" s="211">
        <v>0</v>
      </c>
      <c r="C78" s="196" t="s">
        <v>1905</v>
      </c>
      <c r="D78" s="197">
        <v>102090</v>
      </c>
      <c r="E78" s="197">
        <v>51070</v>
      </c>
      <c r="F78" s="197">
        <v>51020</v>
      </c>
      <c r="G78" s="178"/>
      <c r="H78" s="178"/>
      <c r="I78" s="178"/>
      <c r="J78" s="178"/>
      <c r="K78" s="178"/>
      <c r="L78" s="178"/>
      <c r="M78" s="178"/>
      <c r="IL78" s="178"/>
      <c r="IM78" s="178"/>
      <c r="IN78" s="178"/>
      <c r="IO78" s="178"/>
      <c r="IP78" s="178"/>
      <c r="IQ78" s="178"/>
      <c r="IR78" s="178"/>
      <c r="IS78" s="178"/>
      <c r="IT78" s="178"/>
    </row>
    <row r="79" spans="1:254" ht="12.75" x14ac:dyDescent="0.2">
      <c r="A79" s="183" t="s">
        <v>1906</v>
      </c>
      <c r="B79" s="183">
        <v>0</v>
      </c>
      <c r="C79" s="184" t="s">
        <v>1020</v>
      </c>
      <c r="D79" s="307">
        <v>1800976.9000000001</v>
      </c>
      <c r="E79" s="307">
        <v>1502672</v>
      </c>
      <c r="F79" s="307">
        <v>298304.90000000002</v>
      </c>
    </row>
    <row r="80" spans="1:254" ht="12.75" x14ac:dyDescent="0.2">
      <c r="A80" s="209" t="s">
        <v>1907</v>
      </c>
      <c r="B80" s="212">
        <v>0</v>
      </c>
      <c r="C80" s="210" t="s">
        <v>1020</v>
      </c>
      <c r="D80" s="308">
        <v>1350137</v>
      </c>
      <c r="E80" s="308">
        <v>1350137</v>
      </c>
      <c r="F80" s="308">
        <v>0</v>
      </c>
    </row>
    <row r="81" spans="1:254" ht="38.25" x14ac:dyDescent="0.2">
      <c r="A81" s="209" t="s">
        <v>1908</v>
      </c>
      <c r="B81" s="212">
        <v>0</v>
      </c>
      <c r="C81" s="210" t="s">
        <v>1909</v>
      </c>
      <c r="D81" s="216">
        <v>1035</v>
      </c>
      <c r="E81" s="216">
        <v>1035</v>
      </c>
      <c r="F81" s="216">
        <v>0</v>
      </c>
    </row>
    <row r="82" spans="1:254" ht="51" x14ac:dyDescent="0.2">
      <c r="A82" s="209" t="s">
        <v>1910</v>
      </c>
      <c r="B82" s="212">
        <v>0</v>
      </c>
      <c r="C82" s="210" t="s">
        <v>1911</v>
      </c>
      <c r="D82" s="216">
        <v>151500</v>
      </c>
      <c r="E82" s="216">
        <v>151500</v>
      </c>
      <c r="F82" s="216">
        <v>0</v>
      </c>
    </row>
    <row r="83" spans="1:254" ht="53.45" customHeight="1" x14ac:dyDescent="0.2">
      <c r="A83" s="209" t="s">
        <v>1912</v>
      </c>
      <c r="B83" s="212">
        <v>0</v>
      </c>
      <c r="C83" s="210" t="s">
        <v>1184</v>
      </c>
      <c r="D83" s="216">
        <v>9904.9</v>
      </c>
      <c r="E83" s="216">
        <v>0</v>
      </c>
      <c r="F83" s="216">
        <v>9904.9</v>
      </c>
    </row>
    <row r="84" spans="1:254" ht="67.900000000000006" customHeight="1" x14ac:dyDescent="0.2">
      <c r="A84" s="209" t="s">
        <v>1185</v>
      </c>
      <c r="B84" s="212">
        <v>0</v>
      </c>
      <c r="C84" s="210" t="s">
        <v>2537</v>
      </c>
      <c r="D84" s="216">
        <v>5000</v>
      </c>
      <c r="E84" s="216">
        <v>0</v>
      </c>
      <c r="F84" s="216">
        <v>5000</v>
      </c>
    </row>
    <row r="85" spans="1:254" ht="89.25" x14ac:dyDescent="0.2">
      <c r="A85" s="209" t="s">
        <v>2538</v>
      </c>
      <c r="B85" s="212">
        <v>0</v>
      </c>
      <c r="C85" s="210" t="s">
        <v>2220</v>
      </c>
      <c r="D85" s="216">
        <v>283400</v>
      </c>
      <c r="E85" s="216">
        <v>0</v>
      </c>
      <c r="F85" s="216">
        <v>283400</v>
      </c>
    </row>
    <row r="86" spans="1:254" ht="25.5" x14ac:dyDescent="0.2">
      <c r="A86" s="183" t="s">
        <v>2539</v>
      </c>
      <c r="B86" s="183">
        <v>0</v>
      </c>
      <c r="C86" s="184" t="s">
        <v>2540</v>
      </c>
      <c r="D86" s="185">
        <v>982886.5</v>
      </c>
      <c r="E86" s="185">
        <v>982886.5</v>
      </c>
      <c r="F86" s="185">
        <v>0</v>
      </c>
    </row>
    <row r="87" spans="1:254" ht="25.5" x14ac:dyDescent="0.2">
      <c r="A87" s="209" t="s">
        <v>2541</v>
      </c>
      <c r="B87" s="212">
        <v>0</v>
      </c>
      <c r="C87" s="210" t="s">
        <v>2542</v>
      </c>
      <c r="D87" s="216">
        <v>423771.6</v>
      </c>
      <c r="E87" s="216">
        <v>423771.6</v>
      </c>
      <c r="F87" s="216">
        <v>0</v>
      </c>
    </row>
    <row r="88" spans="1:254" ht="25.5" x14ac:dyDescent="0.2">
      <c r="A88" s="209" t="s">
        <v>2543</v>
      </c>
      <c r="B88" s="212">
        <v>0</v>
      </c>
      <c r="C88" s="210" t="s">
        <v>2544</v>
      </c>
      <c r="D88" s="216">
        <v>557462.6</v>
      </c>
      <c r="E88" s="216">
        <v>557462.6</v>
      </c>
      <c r="F88" s="216">
        <v>0</v>
      </c>
    </row>
    <row r="89" spans="1:254" ht="63.75" x14ac:dyDescent="0.2">
      <c r="A89" s="209" t="s">
        <v>2545</v>
      </c>
      <c r="B89" s="212">
        <v>0</v>
      </c>
      <c r="C89" s="210" t="s">
        <v>158</v>
      </c>
      <c r="D89" s="216">
        <v>760</v>
      </c>
      <c r="E89" s="216">
        <v>760</v>
      </c>
      <c r="F89" s="216">
        <v>0</v>
      </c>
    </row>
    <row r="90" spans="1:254" ht="25.5" x14ac:dyDescent="0.2">
      <c r="A90" s="209" t="s">
        <v>159</v>
      </c>
      <c r="B90" s="212">
        <v>0</v>
      </c>
      <c r="C90" s="210" t="s">
        <v>160</v>
      </c>
      <c r="D90" s="216">
        <v>440</v>
      </c>
      <c r="E90" s="216">
        <v>440</v>
      </c>
      <c r="F90" s="216">
        <v>0</v>
      </c>
    </row>
    <row r="91" spans="1:254" ht="41.45" customHeight="1" x14ac:dyDescent="0.2">
      <c r="A91" s="209" t="s">
        <v>161</v>
      </c>
      <c r="B91" s="212">
        <v>0</v>
      </c>
      <c r="C91" s="210" t="s">
        <v>162</v>
      </c>
      <c r="D91" s="216">
        <v>452.3</v>
      </c>
      <c r="E91" s="216">
        <v>452.3</v>
      </c>
      <c r="F91" s="216">
        <v>0</v>
      </c>
    </row>
    <row r="92" spans="1:254" s="179" customFormat="1" ht="40.15" customHeight="1" x14ac:dyDescent="0.2">
      <c r="A92" s="211" t="s">
        <v>163</v>
      </c>
      <c r="B92" s="211">
        <v>0</v>
      </c>
      <c r="C92" s="196" t="s">
        <v>164</v>
      </c>
      <c r="D92" s="197">
        <v>224104</v>
      </c>
      <c r="E92" s="197">
        <v>224104</v>
      </c>
      <c r="F92" s="197">
        <v>0</v>
      </c>
      <c r="G92" s="178"/>
      <c r="H92" s="178"/>
      <c r="I92" s="178"/>
      <c r="J92" s="178"/>
      <c r="K92" s="178"/>
      <c r="L92" s="178"/>
      <c r="M92" s="178"/>
      <c r="IL92" s="178"/>
      <c r="IM92" s="178"/>
      <c r="IN92" s="178"/>
      <c r="IO92" s="178"/>
      <c r="IP92" s="178"/>
      <c r="IQ92" s="178"/>
      <c r="IR92" s="178"/>
      <c r="IS92" s="178"/>
      <c r="IT92" s="178"/>
    </row>
    <row r="93" spans="1:254" ht="38.25" x14ac:dyDescent="0.2">
      <c r="A93" s="183" t="s">
        <v>165</v>
      </c>
      <c r="B93" s="183">
        <v>0</v>
      </c>
      <c r="C93" s="184" t="s">
        <v>166</v>
      </c>
      <c r="D93" s="185">
        <v>2838072.7</v>
      </c>
      <c r="E93" s="185">
        <v>2838072.7</v>
      </c>
      <c r="F93" s="185">
        <v>0</v>
      </c>
    </row>
    <row r="94" spans="1:254" ht="25.5" x14ac:dyDescent="0.2">
      <c r="A94" s="209" t="s">
        <v>167</v>
      </c>
      <c r="B94" s="212">
        <v>0</v>
      </c>
      <c r="C94" s="210" t="s">
        <v>168</v>
      </c>
      <c r="D94" s="216">
        <v>291748.59999999998</v>
      </c>
      <c r="E94" s="216">
        <v>291748.59999999998</v>
      </c>
      <c r="F94" s="216">
        <v>0</v>
      </c>
    </row>
    <row r="95" spans="1:254" ht="51" x14ac:dyDescent="0.2">
      <c r="A95" s="209" t="s">
        <v>169</v>
      </c>
      <c r="B95" s="212">
        <v>0</v>
      </c>
      <c r="C95" s="210" t="s">
        <v>170</v>
      </c>
      <c r="D95" s="216">
        <v>221801.5</v>
      </c>
      <c r="E95" s="216">
        <v>221801.5</v>
      </c>
      <c r="F95" s="216">
        <v>0</v>
      </c>
    </row>
    <row r="96" spans="1:254" ht="25.5" x14ac:dyDescent="0.2">
      <c r="A96" s="209" t="s">
        <v>171</v>
      </c>
      <c r="B96" s="212">
        <v>0</v>
      </c>
      <c r="C96" s="210" t="s">
        <v>172</v>
      </c>
      <c r="D96" s="216">
        <v>613605.9</v>
      </c>
      <c r="E96" s="216">
        <v>613605.9</v>
      </c>
      <c r="F96" s="216">
        <v>0</v>
      </c>
    </row>
    <row r="97" spans="1:254" ht="25.5" x14ac:dyDescent="0.2">
      <c r="A97" s="209" t="s">
        <v>173</v>
      </c>
      <c r="B97" s="212">
        <v>0</v>
      </c>
      <c r="C97" s="210" t="s">
        <v>174</v>
      </c>
      <c r="D97" s="216">
        <v>370174.5</v>
      </c>
      <c r="E97" s="216">
        <v>370174.5</v>
      </c>
      <c r="F97" s="216">
        <v>0</v>
      </c>
    </row>
    <row r="98" spans="1:254" ht="25.5" x14ac:dyDescent="0.2">
      <c r="A98" s="209" t="s">
        <v>175</v>
      </c>
      <c r="B98" s="212">
        <v>0</v>
      </c>
      <c r="C98" s="210" t="s">
        <v>176</v>
      </c>
      <c r="D98" s="216">
        <v>1340742.2</v>
      </c>
      <c r="E98" s="216">
        <v>1340742.2</v>
      </c>
      <c r="F98" s="216">
        <v>0</v>
      </c>
    </row>
    <row r="99" spans="1:254" ht="13.5" x14ac:dyDescent="0.2">
      <c r="A99" s="186" t="s">
        <v>177</v>
      </c>
      <c r="B99" s="186">
        <v>0</v>
      </c>
      <c r="C99" s="187" t="s">
        <v>178</v>
      </c>
      <c r="D99" s="306">
        <v>18469256.600000001</v>
      </c>
      <c r="E99" s="306">
        <v>0</v>
      </c>
      <c r="F99" s="306">
        <v>18469256.600000001</v>
      </c>
    </row>
    <row r="100" spans="1:254" ht="38.25" x14ac:dyDescent="0.2">
      <c r="A100" s="183" t="s">
        <v>179</v>
      </c>
      <c r="B100" s="183">
        <v>0</v>
      </c>
      <c r="C100" s="184" t="s">
        <v>180</v>
      </c>
      <c r="D100" s="309">
        <v>18354056.199999999</v>
      </c>
      <c r="E100" s="309">
        <v>0</v>
      </c>
      <c r="F100" s="309">
        <v>18354056.199999999</v>
      </c>
    </row>
    <row r="101" spans="1:254" ht="25.5" x14ac:dyDescent="0.2">
      <c r="A101" s="183" t="s">
        <v>181</v>
      </c>
      <c r="B101" s="183">
        <v>0</v>
      </c>
      <c r="C101" s="184" t="s">
        <v>182</v>
      </c>
      <c r="D101" s="185">
        <v>115200.4</v>
      </c>
      <c r="E101" s="185">
        <v>0</v>
      </c>
      <c r="F101" s="185">
        <v>115200.4</v>
      </c>
    </row>
    <row r="102" spans="1:254" ht="12.75" x14ac:dyDescent="0.2">
      <c r="A102" s="166" t="s">
        <v>183</v>
      </c>
      <c r="B102" s="166">
        <v>0</v>
      </c>
      <c r="C102" s="168" t="s">
        <v>184</v>
      </c>
      <c r="D102" s="189">
        <v>753028</v>
      </c>
      <c r="E102" s="189">
        <v>78568</v>
      </c>
      <c r="F102" s="189">
        <v>674460</v>
      </c>
    </row>
    <row r="103" spans="1:254" ht="27" x14ac:dyDescent="0.2">
      <c r="A103" s="186" t="s">
        <v>185</v>
      </c>
      <c r="B103" s="186">
        <v>0</v>
      </c>
      <c r="C103" s="187" t="s">
        <v>186</v>
      </c>
      <c r="D103" s="188">
        <v>16705</v>
      </c>
      <c r="E103" s="188">
        <v>16705</v>
      </c>
      <c r="F103" s="188">
        <v>0</v>
      </c>
    </row>
    <row r="104" spans="1:254" s="179" customFormat="1" ht="76.5" x14ac:dyDescent="0.2">
      <c r="A104" s="211" t="s">
        <v>187</v>
      </c>
      <c r="B104" s="211">
        <v>0</v>
      </c>
      <c r="C104" s="196" t="s">
        <v>2753</v>
      </c>
      <c r="D104" s="197">
        <v>12405</v>
      </c>
      <c r="E104" s="197">
        <v>12405</v>
      </c>
      <c r="F104" s="197">
        <v>0</v>
      </c>
      <c r="G104" s="178"/>
      <c r="H104" s="178"/>
      <c r="I104" s="178"/>
      <c r="J104" s="178"/>
      <c r="K104" s="178"/>
      <c r="L104" s="178"/>
      <c r="M104" s="178"/>
      <c r="IL104" s="178"/>
      <c r="IM104" s="178"/>
      <c r="IN104" s="178"/>
      <c r="IO104" s="178"/>
      <c r="IP104" s="178"/>
      <c r="IQ104" s="178"/>
      <c r="IR104" s="178"/>
      <c r="IS104" s="178"/>
      <c r="IT104" s="178"/>
    </row>
    <row r="105" spans="1:254" s="179" customFormat="1" ht="25.5" x14ac:dyDescent="0.2">
      <c r="A105" s="211" t="s">
        <v>2754</v>
      </c>
      <c r="B105" s="211">
        <v>0</v>
      </c>
      <c r="C105" s="196" t="s">
        <v>2854</v>
      </c>
      <c r="D105" s="197">
        <v>4300</v>
      </c>
      <c r="E105" s="197">
        <v>4300</v>
      </c>
      <c r="F105" s="197">
        <v>0</v>
      </c>
      <c r="G105" s="178"/>
      <c r="H105" s="178"/>
      <c r="I105" s="178"/>
      <c r="J105" s="178"/>
      <c r="K105" s="178"/>
      <c r="L105" s="178"/>
      <c r="M105" s="178"/>
      <c r="IL105" s="178"/>
      <c r="IM105" s="178"/>
      <c r="IN105" s="178"/>
      <c r="IO105" s="178"/>
      <c r="IP105" s="178"/>
      <c r="IQ105" s="178"/>
      <c r="IR105" s="178"/>
      <c r="IS105" s="178"/>
      <c r="IT105" s="178"/>
    </row>
    <row r="106" spans="1:254" ht="27" x14ac:dyDescent="0.2">
      <c r="A106" s="186" t="s">
        <v>2855</v>
      </c>
      <c r="B106" s="186">
        <v>0</v>
      </c>
      <c r="C106" s="187" t="s">
        <v>2856</v>
      </c>
      <c r="D106" s="188">
        <v>624460</v>
      </c>
      <c r="E106" s="188">
        <v>0</v>
      </c>
      <c r="F106" s="188">
        <v>624460</v>
      </c>
    </row>
    <row r="107" spans="1:254" s="179" customFormat="1" ht="25.5" x14ac:dyDescent="0.2">
      <c r="A107" s="211" t="s">
        <v>2857</v>
      </c>
      <c r="B107" s="211">
        <v>0</v>
      </c>
      <c r="C107" s="196" t="s">
        <v>2467</v>
      </c>
      <c r="D107" s="197">
        <v>623460</v>
      </c>
      <c r="E107" s="197">
        <v>0</v>
      </c>
      <c r="F107" s="197">
        <v>623460</v>
      </c>
      <c r="G107" s="178"/>
      <c r="H107" s="178"/>
      <c r="I107" s="178"/>
      <c r="J107" s="178"/>
      <c r="K107" s="178"/>
      <c r="L107" s="178"/>
      <c r="M107" s="178"/>
      <c r="IL107" s="178"/>
      <c r="IM107" s="178"/>
      <c r="IN107" s="178"/>
      <c r="IO107" s="178"/>
      <c r="IP107" s="178"/>
      <c r="IQ107" s="178"/>
      <c r="IR107" s="178"/>
      <c r="IS107" s="178"/>
      <c r="IT107" s="178"/>
    </row>
    <row r="108" spans="1:254" s="179" customFormat="1" ht="25.5" x14ac:dyDescent="0.2">
      <c r="A108" s="211" t="s">
        <v>4201</v>
      </c>
      <c r="B108" s="211">
        <v>0</v>
      </c>
      <c r="C108" s="196" t="s">
        <v>2633</v>
      </c>
      <c r="D108" s="197">
        <v>1000</v>
      </c>
      <c r="E108" s="197">
        <v>0</v>
      </c>
      <c r="F108" s="197">
        <v>1000</v>
      </c>
      <c r="G108" s="178"/>
      <c r="H108" s="178"/>
      <c r="I108" s="178"/>
      <c r="J108" s="178"/>
      <c r="K108" s="178"/>
      <c r="L108" s="178"/>
      <c r="M108" s="178"/>
      <c r="IL108" s="178"/>
      <c r="IM108" s="178"/>
      <c r="IN108" s="178"/>
      <c r="IO108" s="178"/>
      <c r="IP108" s="178"/>
      <c r="IQ108" s="178"/>
      <c r="IR108" s="178"/>
      <c r="IS108" s="178"/>
      <c r="IT108" s="178"/>
    </row>
    <row r="109" spans="1:254" ht="27" x14ac:dyDescent="0.2">
      <c r="A109" s="186" t="s">
        <v>2634</v>
      </c>
      <c r="B109" s="186">
        <v>0</v>
      </c>
      <c r="C109" s="187" t="s">
        <v>2635</v>
      </c>
      <c r="D109" s="188">
        <v>111863</v>
      </c>
      <c r="E109" s="188">
        <v>61863</v>
      </c>
      <c r="F109" s="188">
        <v>50000</v>
      </c>
    </row>
    <row r="110" spans="1:254" s="179" customFormat="1" ht="12.75" x14ac:dyDescent="0.2">
      <c r="A110" s="211" t="s">
        <v>2636</v>
      </c>
      <c r="B110" s="211">
        <v>0</v>
      </c>
      <c r="C110" s="196" t="s">
        <v>2637</v>
      </c>
      <c r="D110" s="197">
        <v>11863</v>
      </c>
      <c r="E110" s="197">
        <v>11863</v>
      </c>
      <c r="F110" s="197">
        <v>0</v>
      </c>
      <c r="G110" s="178"/>
      <c r="H110" s="178"/>
      <c r="I110" s="178"/>
      <c r="J110" s="178"/>
      <c r="K110" s="178"/>
      <c r="L110" s="178"/>
      <c r="M110" s="178"/>
      <c r="IL110" s="178"/>
      <c r="IM110" s="178"/>
      <c r="IN110" s="178"/>
      <c r="IO110" s="178"/>
      <c r="IP110" s="178"/>
      <c r="IQ110" s="178"/>
      <c r="IR110" s="178"/>
      <c r="IS110" s="178"/>
      <c r="IT110" s="178"/>
    </row>
    <row r="111" spans="1:254" s="179" customFormat="1" ht="76.5" x14ac:dyDescent="0.2">
      <c r="A111" s="211" t="s">
        <v>2638</v>
      </c>
      <c r="B111" s="211">
        <v>0</v>
      </c>
      <c r="C111" s="196" t="s">
        <v>2639</v>
      </c>
      <c r="D111" s="197">
        <v>100000</v>
      </c>
      <c r="E111" s="197">
        <v>50000</v>
      </c>
      <c r="F111" s="197">
        <v>50000</v>
      </c>
      <c r="G111" s="178"/>
      <c r="H111" s="178"/>
      <c r="I111" s="178"/>
      <c r="J111" s="178"/>
      <c r="K111" s="178"/>
      <c r="L111" s="178"/>
      <c r="M111" s="178"/>
      <c r="IL111" s="178"/>
      <c r="IM111" s="178"/>
      <c r="IN111" s="178"/>
      <c r="IO111" s="178"/>
      <c r="IP111" s="178"/>
      <c r="IQ111" s="178"/>
      <c r="IR111" s="178"/>
      <c r="IS111" s="178"/>
      <c r="IT111" s="178"/>
    </row>
    <row r="112" spans="1:254" ht="12.75" x14ac:dyDescent="0.2">
      <c r="A112" s="166" t="s">
        <v>1279</v>
      </c>
      <c r="B112" s="166">
        <v>0</v>
      </c>
      <c r="C112" s="168" t="s">
        <v>1280</v>
      </c>
      <c r="D112" s="189">
        <v>4969972.9000000004</v>
      </c>
      <c r="E112" s="189">
        <v>3346372.9</v>
      </c>
      <c r="F112" s="189">
        <v>1623600</v>
      </c>
    </row>
    <row r="113" spans="1:254" ht="27" x14ac:dyDescent="0.2">
      <c r="A113" s="186" t="s">
        <v>2640</v>
      </c>
      <c r="B113" s="186">
        <v>0</v>
      </c>
      <c r="C113" s="187" t="s">
        <v>2641</v>
      </c>
      <c r="D113" s="188">
        <v>4969972.9000000004</v>
      </c>
      <c r="E113" s="188">
        <v>3346372.9</v>
      </c>
      <c r="F113" s="188">
        <v>1623600</v>
      </c>
    </row>
    <row r="114" spans="1:254" s="179" customFormat="1" ht="54.75" customHeight="1" x14ac:dyDescent="0.2">
      <c r="A114" s="211" t="s">
        <v>2642</v>
      </c>
      <c r="B114" s="211">
        <v>0</v>
      </c>
      <c r="C114" s="196" t="s">
        <v>2643</v>
      </c>
      <c r="D114" s="197">
        <v>574172.9</v>
      </c>
      <c r="E114" s="197">
        <v>574172.9</v>
      </c>
      <c r="F114" s="197">
        <v>0</v>
      </c>
      <c r="G114" s="178"/>
      <c r="H114" s="178"/>
      <c r="I114" s="178"/>
      <c r="J114" s="178"/>
      <c r="K114" s="178"/>
      <c r="L114" s="178"/>
      <c r="M114" s="178"/>
      <c r="IL114" s="178"/>
      <c r="IM114" s="178"/>
      <c r="IN114" s="178"/>
      <c r="IO114" s="178"/>
      <c r="IP114" s="178"/>
      <c r="IQ114" s="178"/>
      <c r="IR114" s="178"/>
      <c r="IS114" s="178"/>
      <c r="IT114" s="178"/>
    </row>
    <row r="115" spans="1:254" s="179" customFormat="1" ht="25.5" x14ac:dyDescent="0.2">
      <c r="A115" s="211" t="s">
        <v>2644</v>
      </c>
      <c r="B115" s="211">
        <v>0</v>
      </c>
      <c r="C115" s="196" t="s">
        <v>2645</v>
      </c>
      <c r="D115" s="197">
        <v>4395800</v>
      </c>
      <c r="E115" s="197">
        <v>2772200</v>
      </c>
      <c r="F115" s="197">
        <v>1623600</v>
      </c>
      <c r="G115" s="178"/>
      <c r="H115" s="178"/>
      <c r="I115" s="178"/>
      <c r="J115" s="178"/>
      <c r="K115" s="178"/>
      <c r="L115" s="178"/>
      <c r="M115" s="178"/>
      <c r="IL115" s="178"/>
      <c r="IM115" s="178"/>
      <c r="IN115" s="178"/>
      <c r="IO115" s="178"/>
      <c r="IP115" s="178"/>
      <c r="IQ115" s="178"/>
      <c r="IR115" s="178"/>
      <c r="IS115" s="178"/>
      <c r="IT115" s="178"/>
    </row>
    <row r="116" spans="1:254" ht="12.75" x14ac:dyDescent="0.2">
      <c r="A116" s="166" t="s">
        <v>2646</v>
      </c>
      <c r="B116" s="166">
        <v>0</v>
      </c>
      <c r="C116" s="168" t="s">
        <v>2647</v>
      </c>
      <c r="D116" s="189">
        <v>1665753.6</v>
      </c>
      <c r="E116" s="189">
        <v>0</v>
      </c>
      <c r="F116" s="189">
        <v>1665753.6</v>
      </c>
    </row>
    <row r="117" spans="1:254" s="179" customFormat="1" ht="25.5" x14ac:dyDescent="0.2">
      <c r="A117" s="211" t="s">
        <v>2648</v>
      </c>
      <c r="B117" s="211">
        <v>0</v>
      </c>
      <c r="C117" s="196" t="s">
        <v>2649</v>
      </c>
      <c r="D117" s="197">
        <v>165753.60000000001</v>
      </c>
      <c r="E117" s="197">
        <v>0</v>
      </c>
      <c r="F117" s="197">
        <v>165753.60000000001</v>
      </c>
      <c r="G117" s="178"/>
      <c r="H117" s="178"/>
      <c r="I117" s="178"/>
      <c r="J117" s="178"/>
      <c r="K117" s="178"/>
      <c r="L117" s="178"/>
      <c r="M117" s="178"/>
      <c r="IL117" s="178"/>
      <c r="IM117" s="178"/>
      <c r="IN117" s="178"/>
      <c r="IO117" s="178"/>
      <c r="IP117" s="178"/>
      <c r="IQ117" s="178"/>
      <c r="IR117" s="178"/>
      <c r="IS117" s="178"/>
      <c r="IT117" s="178"/>
    </row>
    <row r="118" spans="1:254" ht="27" x14ac:dyDescent="0.2">
      <c r="A118" s="186" t="s">
        <v>2650</v>
      </c>
      <c r="B118" s="186">
        <v>0</v>
      </c>
      <c r="C118" s="187" t="s">
        <v>2651</v>
      </c>
      <c r="D118" s="188">
        <v>1500000</v>
      </c>
      <c r="E118" s="188">
        <v>0</v>
      </c>
      <c r="F118" s="188">
        <v>1500000</v>
      </c>
    </row>
    <row r="119" spans="1:254" ht="38.25" x14ac:dyDescent="0.2">
      <c r="A119" s="209" t="s">
        <v>2652</v>
      </c>
      <c r="B119" s="212">
        <v>0</v>
      </c>
      <c r="C119" s="210" t="s">
        <v>2653</v>
      </c>
      <c r="D119" s="216">
        <v>1500000</v>
      </c>
      <c r="E119" s="216">
        <v>0</v>
      </c>
      <c r="F119" s="216">
        <v>1500000</v>
      </c>
    </row>
  </sheetData>
  <mergeCells count="2">
    <mergeCell ref="D3:F3"/>
    <mergeCell ref="A4:F4"/>
  </mergeCells>
  <phoneticPr fontId="2" type="noConversion"/>
  <printOptions horizontalCentered="1"/>
  <pageMargins left="0.78740157480314965" right="0.59055118110236227" top="0.59055118110236227" bottom="0.59055118110236227" header="0.51181102362204722" footer="0.31496062992125984"/>
  <pageSetup paperSize="9" scale="95" fitToHeight="0" orientation="portrait"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showGridLines="0" showZeros="0" workbookViewId="0">
      <pane ySplit="5" topLeftCell="A6" activePane="bottomLeft" state="frozen"/>
      <selection pane="bottomLeft" activeCell="D19" sqref="D19"/>
    </sheetView>
  </sheetViews>
  <sheetFormatPr defaultColWidth="9.1640625" defaultRowHeight="12.75" customHeight="1" x14ac:dyDescent="0.2"/>
  <cols>
    <col min="1" max="1" width="9.1640625" style="1" customWidth="1"/>
    <col min="2" max="2" width="40.83203125" style="1" customWidth="1"/>
    <col min="3" max="5" width="16" style="1" customWidth="1"/>
    <col min="6" max="12" width="9.1640625" style="1" customWidth="1"/>
    <col min="13" max="16384" width="9.1640625" style="9"/>
  </cols>
  <sheetData>
    <row r="1" spans="1:13" ht="12.6" customHeight="1" x14ac:dyDescent="0.25">
      <c r="A1" s="220" t="s">
        <v>798</v>
      </c>
      <c r="B1" s="220"/>
      <c r="C1" s="220"/>
      <c r="D1" s="220"/>
      <c r="E1" s="220"/>
    </row>
    <row r="2" spans="1:13" ht="46.5" customHeight="1" x14ac:dyDescent="0.2">
      <c r="C2" s="471" t="s">
        <v>2360</v>
      </c>
      <c r="D2" s="471"/>
      <c r="E2" s="471"/>
      <c r="M2" s="1"/>
    </row>
    <row r="3" spans="1:13" ht="24" customHeight="1" x14ac:dyDescent="0.2">
      <c r="A3" s="470" t="s">
        <v>3738</v>
      </c>
      <c r="B3" s="470"/>
      <c r="C3" s="470"/>
      <c r="D3" s="470"/>
      <c r="E3" s="470"/>
    </row>
    <row r="4" spans="1:13" ht="12.75" customHeight="1" x14ac:dyDescent="0.2">
      <c r="B4" s="19"/>
      <c r="C4" s="19"/>
      <c r="D4" s="19"/>
      <c r="E4" s="19" t="s">
        <v>518</v>
      </c>
    </row>
    <row r="5" spans="1:13" s="182" customFormat="1" ht="44.1" customHeight="1" x14ac:dyDescent="0.2">
      <c r="A5" s="180" t="s">
        <v>3739</v>
      </c>
      <c r="B5" s="180" t="s">
        <v>931</v>
      </c>
      <c r="C5" s="180" t="s">
        <v>809</v>
      </c>
      <c r="D5" s="180" t="s">
        <v>929</v>
      </c>
      <c r="E5" s="180" t="s">
        <v>930</v>
      </c>
      <c r="F5" s="181"/>
      <c r="G5" s="181"/>
      <c r="H5" s="181"/>
      <c r="I5" s="181"/>
      <c r="J5" s="181"/>
      <c r="K5" s="181"/>
      <c r="L5" s="181"/>
    </row>
    <row r="6" spans="1:13" s="21" customFormat="1" ht="21.2" customHeight="1" x14ac:dyDescent="0.2">
      <c r="A6" s="22"/>
      <c r="B6" s="23" t="s">
        <v>3740</v>
      </c>
      <c r="C6" s="285">
        <v>75955680.299999997</v>
      </c>
      <c r="D6" s="285">
        <v>61953010.5</v>
      </c>
      <c r="E6" s="285">
        <v>14002669.800000001</v>
      </c>
      <c r="F6" s="20"/>
      <c r="G6" s="1"/>
      <c r="H6" s="1"/>
      <c r="I6" s="1"/>
      <c r="J6" s="1"/>
      <c r="K6" s="1"/>
      <c r="L6" s="1"/>
    </row>
    <row r="7" spans="1:13" x14ac:dyDescent="0.2">
      <c r="A7" s="190">
        <v>400000</v>
      </c>
      <c r="B7" s="24" t="s">
        <v>3741</v>
      </c>
      <c r="C7" s="25">
        <v>145310151.19999999</v>
      </c>
      <c r="D7" s="25">
        <v>131153010.5</v>
      </c>
      <c r="E7" s="25">
        <v>14157140.699999999</v>
      </c>
    </row>
    <row r="8" spans="1:13" s="179" customFormat="1" x14ac:dyDescent="0.2">
      <c r="A8" s="192">
        <v>401000</v>
      </c>
      <c r="B8" s="193" t="s">
        <v>3742</v>
      </c>
      <c r="C8" s="194">
        <v>396938412.19999999</v>
      </c>
      <c r="D8" s="194">
        <v>382781271.5</v>
      </c>
      <c r="E8" s="194">
        <v>14157140.699999999</v>
      </c>
      <c r="F8" s="178"/>
      <c r="G8" s="178"/>
      <c r="H8" s="178"/>
      <c r="I8" s="178"/>
      <c r="J8" s="178"/>
      <c r="K8" s="178"/>
      <c r="L8" s="178"/>
    </row>
    <row r="9" spans="1:13" s="179" customFormat="1" x14ac:dyDescent="0.2">
      <c r="A9" s="195">
        <v>401100</v>
      </c>
      <c r="B9" s="196" t="s">
        <v>3743</v>
      </c>
      <c r="C9" s="197">
        <v>110201271.5</v>
      </c>
      <c r="D9" s="197">
        <v>110201271.5</v>
      </c>
      <c r="E9" s="197">
        <v>0</v>
      </c>
      <c r="F9" s="178"/>
      <c r="G9" s="178"/>
      <c r="H9" s="178"/>
      <c r="I9" s="178"/>
      <c r="J9" s="178"/>
      <c r="K9" s="178"/>
      <c r="L9" s="178"/>
    </row>
    <row r="10" spans="1:13" s="179" customFormat="1" x14ac:dyDescent="0.2">
      <c r="A10" s="195">
        <v>401200</v>
      </c>
      <c r="B10" s="196" t="s">
        <v>3744</v>
      </c>
      <c r="C10" s="197">
        <v>286737140.69999999</v>
      </c>
      <c r="D10" s="197">
        <v>272580000</v>
      </c>
      <c r="E10" s="197">
        <v>14157140.699999999</v>
      </c>
      <c r="F10" s="178"/>
      <c r="G10" s="178"/>
      <c r="H10" s="178"/>
      <c r="I10" s="178"/>
      <c r="J10" s="178"/>
      <c r="K10" s="178"/>
      <c r="L10" s="178"/>
    </row>
    <row r="11" spans="1:13" s="179" customFormat="1" x14ac:dyDescent="0.2">
      <c r="A11" s="198">
        <v>402000</v>
      </c>
      <c r="B11" s="199" t="s">
        <v>3745</v>
      </c>
      <c r="C11" s="200">
        <v>-251628261</v>
      </c>
      <c r="D11" s="200">
        <v>-251628261</v>
      </c>
      <c r="E11" s="200">
        <v>0</v>
      </c>
      <c r="F11" s="178"/>
      <c r="G11" s="178"/>
      <c r="H11" s="178"/>
      <c r="I11" s="178"/>
      <c r="J11" s="178"/>
      <c r="K11" s="178"/>
      <c r="L11" s="178"/>
    </row>
    <row r="12" spans="1:13" s="179" customFormat="1" x14ac:dyDescent="0.2">
      <c r="A12" s="195">
        <v>402100</v>
      </c>
      <c r="B12" s="196" t="s">
        <v>3746</v>
      </c>
      <c r="C12" s="197">
        <v>-128042164.59999999</v>
      </c>
      <c r="D12" s="197">
        <v>-128042164.59999999</v>
      </c>
      <c r="E12" s="197">
        <v>0</v>
      </c>
      <c r="F12" s="178"/>
      <c r="G12" s="178"/>
      <c r="H12" s="178"/>
      <c r="I12" s="178"/>
      <c r="J12" s="178"/>
      <c r="K12" s="178"/>
      <c r="L12" s="178"/>
    </row>
    <row r="13" spans="1:13" s="179" customFormat="1" x14ac:dyDescent="0.2">
      <c r="A13" s="195">
        <v>402200</v>
      </c>
      <c r="B13" s="196" t="s">
        <v>3747</v>
      </c>
      <c r="C13" s="197">
        <v>-123586096.40000001</v>
      </c>
      <c r="D13" s="197">
        <v>-123586096.40000001</v>
      </c>
      <c r="E13" s="197">
        <v>0</v>
      </c>
      <c r="F13" s="178"/>
      <c r="G13" s="178"/>
      <c r="H13" s="178"/>
      <c r="I13" s="178"/>
      <c r="J13" s="178"/>
      <c r="K13" s="178"/>
      <c r="L13" s="178"/>
    </row>
    <row r="14" spans="1:13" ht="25.5" x14ac:dyDescent="0.2">
      <c r="A14" s="191">
        <v>500000</v>
      </c>
      <c r="B14" s="168" t="s">
        <v>3748</v>
      </c>
      <c r="C14" s="189">
        <v>17000000</v>
      </c>
      <c r="D14" s="189">
        <v>17000000</v>
      </c>
      <c r="E14" s="189">
        <v>0</v>
      </c>
    </row>
    <row r="15" spans="1:13" s="179" customFormat="1" ht="84" x14ac:dyDescent="0.2">
      <c r="A15" s="195">
        <v>501000</v>
      </c>
      <c r="B15" s="201" t="s">
        <v>1275</v>
      </c>
      <c r="C15" s="197">
        <v>17000000</v>
      </c>
      <c r="D15" s="197">
        <v>17000000</v>
      </c>
      <c r="E15" s="197">
        <v>0</v>
      </c>
      <c r="F15" s="178"/>
      <c r="G15" s="178"/>
      <c r="H15" s="178"/>
      <c r="I15" s="178"/>
      <c r="J15" s="178"/>
      <c r="K15" s="178"/>
      <c r="L15" s="178"/>
    </row>
    <row r="16" spans="1:13" x14ac:dyDescent="0.2">
      <c r="A16" s="191">
        <v>600000</v>
      </c>
      <c r="B16" s="168" t="s">
        <v>3749</v>
      </c>
      <c r="C16" s="286">
        <v>-86354470.900000006</v>
      </c>
      <c r="D16" s="286">
        <v>-86200000</v>
      </c>
      <c r="E16" s="286">
        <v>-154470.9</v>
      </c>
    </row>
    <row r="17" spans="1:12" s="179" customFormat="1" ht="38.25" x14ac:dyDescent="0.2">
      <c r="A17" s="198">
        <v>601000</v>
      </c>
      <c r="B17" s="199" t="s">
        <v>1272</v>
      </c>
      <c r="C17" s="200">
        <v>-86490145.099999994</v>
      </c>
      <c r="D17" s="200">
        <v>-86200000</v>
      </c>
      <c r="E17" s="200">
        <v>-290145.09999999998</v>
      </c>
      <c r="F17" s="178"/>
      <c r="G17" s="178"/>
      <c r="H17" s="178"/>
      <c r="I17" s="178"/>
      <c r="J17" s="178"/>
      <c r="K17" s="178"/>
      <c r="L17" s="178"/>
    </row>
    <row r="18" spans="1:12" s="179" customFormat="1" ht="25.5" x14ac:dyDescent="0.2">
      <c r="A18" s="195">
        <v>601200</v>
      </c>
      <c r="B18" s="196" t="s">
        <v>1273</v>
      </c>
      <c r="C18" s="197">
        <v>-86490145.099999994</v>
      </c>
      <c r="D18" s="197">
        <v>-86200000</v>
      </c>
      <c r="E18" s="197">
        <v>-290145.09999999998</v>
      </c>
      <c r="F18" s="178"/>
      <c r="G18" s="178"/>
      <c r="H18" s="178"/>
      <c r="I18" s="178"/>
      <c r="J18" s="178"/>
      <c r="K18" s="178"/>
      <c r="L18" s="178"/>
    </row>
    <row r="19" spans="1:12" s="206" customFormat="1" ht="13.7" customHeight="1" x14ac:dyDescent="0.2">
      <c r="A19" s="203">
        <v>601220</v>
      </c>
      <c r="B19" s="202" t="s">
        <v>1274</v>
      </c>
      <c r="C19" s="282">
        <v>-86490145.100000009</v>
      </c>
      <c r="D19" s="204">
        <v>-86200000</v>
      </c>
      <c r="E19" s="204">
        <v>-290145.09999999998</v>
      </c>
      <c r="F19" s="205"/>
      <c r="G19" s="205"/>
      <c r="H19" s="205"/>
      <c r="I19" s="205"/>
      <c r="J19" s="205"/>
      <c r="K19" s="205"/>
      <c r="L19" s="205"/>
    </row>
    <row r="20" spans="1:12" x14ac:dyDescent="0.2">
      <c r="A20" s="287">
        <v>602000</v>
      </c>
      <c r="B20" s="288" t="s">
        <v>795</v>
      </c>
      <c r="C20" s="289">
        <v>135674.20000000001</v>
      </c>
      <c r="D20" s="289">
        <v>0</v>
      </c>
      <c r="E20" s="289">
        <v>135674.20000000001</v>
      </c>
      <c r="G20" s="9"/>
      <c r="H20" s="9"/>
      <c r="I20" s="9"/>
      <c r="J20" s="9"/>
      <c r="K20" s="9"/>
      <c r="L20" s="9"/>
    </row>
    <row r="21" spans="1:12" ht="12.75" customHeight="1" x14ac:dyDescent="0.2">
      <c r="A21" s="290">
        <v>602100</v>
      </c>
      <c r="B21" s="291" t="s">
        <v>796</v>
      </c>
      <c r="C21" s="292">
        <v>135674.20000000001</v>
      </c>
      <c r="D21" s="292"/>
      <c r="E21" s="292">
        <v>135674.20000000001</v>
      </c>
    </row>
  </sheetData>
  <mergeCells count="2">
    <mergeCell ref="C2:E2"/>
    <mergeCell ref="A3:E3"/>
  </mergeCells>
  <phoneticPr fontId="2" type="noConversion"/>
  <pageMargins left="0.74803149606299213" right="0.74803149606299213" top="0.59055118110236227" bottom="0.78740157480314965" header="0.51181102362204722" footer="0.51181102362204722"/>
  <pageSetup paperSize="9" scale="98" fitToHeight="0" orientation="portrait" horizontalDpi="300" verticalDpi="300"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43"/>
  <sheetViews>
    <sheetView showGridLines="0" showZeros="0" zoomScale="82" zoomScaleNormal="100" workbookViewId="0">
      <pane xSplit="4" ySplit="7" topLeftCell="E8" activePane="bottomRight" state="frozen"/>
      <selection pane="topRight" activeCell="E1" sqref="E1"/>
      <selection pane="bottomLeft" activeCell="A6" sqref="A6"/>
      <selection pane="bottomRight" sqref="A1:IV2"/>
    </sheetView>
  </sheetViews>
  <sheetFormatPr defaultColWidth="8.83203125" defaultRowHeight="12.75" customHeight="1" x14ac:dyDescent="0.2"/>
  <cols>
    <col min="1" max="1" width="0.1640625" style="1" customWidth="1"/>
    <col min="2" max="2" width="11.6640625" style="1" customWidth="1"/>
    <col min="3" max="3" width="12.33203125" style="1" customWidth="1"/>
    <col min="4" max="4" width="38" style="1" customWidth="1"/>
    <col min="5" max="5" width="16.1640625" style="1" customWidth="1"/>
    <col min="6" max="6" width="17" style="1" customWidth="1"/>
    <col min="7" max="7" width="14.6640625" style="1" customWidth="1"/>
    <col min="8" max="8" width="15" style="1" customWidth="1"/>
    <col min="9" max="9" width="14.6640625" style="1" customWidth="1"/>
    <col min="10" max="10" width="13.83203125" style="1" customWidth="1"/>
    <col min="11" max="11" width="14.1640625" style="1" customWidth="1"/>
    <col min="12" max="12" width="13.1640625" style="1" customWidth="1"/>
    <col min="13" max="13" width="11.6640625" style="1" customWidth="1"/>
    <col min="14" max="14" width="13.1640625" style="1" customWidth="1"/>
    <col min="15" max="15" width="15.33203125" style="1" customWidth="1"/>
    <col min="16" max="16384" width="8.83203125" style="9"/>
  </cols>
  <sheetData>
    <row r="1" spans="1:15" s="476" customFormat="1" ht="35.25" customHeight="1" x14ac:dyDescent="0.2">
      <c r="A1" s="475" t="s">
        <v>4463</v>
      </c>
    </row>
    <row r="2" spans="1:15" s="476" customFormat="1" ht="15.6" customHeight="1" x14ac:dyDescent="0.2"/>
    <row r="3" spans="1:15" ht="41.45" customHeight="1" x14ac:dyDescent="0.2">
      <c r="E3" s="2"/>
      <c r="F3" s="2"/>
      <c r="G3" s="2"/>
      <c r="H3" s="2"/>
      <c r="I3" s="2"/>
      <c r="J3" s="2"/>
      <c r="K3" s="2"/>
      <c r="L3" s="471" t="s">
        <v>3147</v>
      </c>
      <c r="M3" s="471"/>
      <c r="N3" s="471"/>
      <c r="O3" s="471"/>
    </row>
    <row r="4" spans="1:15" ht="26.45" customHeight="1" x14ac:dyDescent="0.3">
      <c r="B4" s="6"/>
      <c r="C4" s="10"/>
      <c r="D4" s="10"/>
      <c r="E4" s="10"/>
      <c r="F4" s="10"/>
      <c r="G4" s="8" t="s">
        <v>3148</v>
      </c>
      <c r="H4" s="10"/>
      <c r="I4" s="10"/>
      <c r="J4" s="7"/>
      <c r="K4" s="11"/>
      <c r="L4" s="11"/>
      <c r="M4" s="11"/>
      <c r="N4" s="11"/>
      <c r="O4" s="12" t="s">
        <v>3149</v>
      </c>
    </row>
    <row r="5" spans="1:15" ht="15.75" customHeight="1" x14ac:dyDescent="0.2">
      <c r="A5" s="3"/>
      <c r="B5" s="477" t="s">
        <v>3150</v>
      </c>
      <c r="C5" s="483" t="s">
        <v>804</v>
      </c>
      <c r="D5" s="484" t="s">
        <v>805</v>
      </c>
      <c r="E5" s="482" t="s">
        <v>806</v>
      </c>
      <c r="F5" s="474"/>
      <c r="G5" s="473"/>
      <c r="H5" s="473"/>
      <c r="I5" s="485"/>
      <c r="J5" s="473" t="s">
        <v>807</v>
      </c>
      <c r="K5" s="474"/>
      <c r="L5" s="473"/>
      <c r="M5" s="473"/>
      <c r="N5" s="474"/>
      <c r="O5" s="482" t="s">
        <v>808</v>
      </c>
    </row>
    <row r="6" spans="1:15" ht="12.75" customHeight="1" x14ac:dyDescent="0.2">
      <c r="A6" s="4"/>
      <c r="B6" s="477"/>
      <c r="C6" s="483"/>
      <c r="D6" s="484"/>
      <c r="E6" s="478" t="s">
        <v>809</v>
      </c>
      <c r="F6" s="472" t="s">
        <v>810</v>
      </c>
      <c r="G6" s="480" t="s">
        <v>811</v>
      </c>
      <c r="H6" s="481"/>
      <c r="I6" s="472" t="s">
        <v>812</v>
      </c>
      <c r="J6" s="478" t="s">
        <v>809</v>
      </c>
      <c r="K6" s="472" t="s">
        <v>810</v>
      </c>
      <c r="L6" s="480" t="s">
        <v>811</v>
      </c>
      <c r="M6" s="481"/>
      <c r="N6" s="472" t="s">
        <v>812</v>
      </c>
      <c r="O6" s="482"/>
    </row>
    <row r="7" spans="1:15" ht="75.75" customHeight="1" x14ac:dyDescent="0.2">
      <c r="A7" s="5"/>
      <c r="B7" s="477"/>
      <c r="C7" s="483"/>
      <c r="D7" s="484"/>
      <c r="E7" s="479"/>
      <c r="F7" s="472"/>
      <c r="G7" s="14" t="s">
        <v>813</v>
      </c>
      <c r="H7" s="13" t="s">
        <v>814</v>
      </c>
      <c r="I7" s="472"/>
      <c r="J7" s="478"/>
      <c r="K7" s="472"/>
      <c r="L7" s="13" t="s">
        <v>813</v>
      </c>
      <c r="M7" s="15" t="s">
        <v>814</v>
      </c>
      <c r="N7" s="472"/>
      <c r="O7" s="482"/>
    </row>
    <row r="8" spans="1:15" x14ac:dyDescent="0.2">
      <c r="B8" s="16"/>
      <c r="C8" s="17"/>
      <c r="D8" s="18" t="s">
        <v>815</v>
      </c>
      <c r="E8" s="460">
        <v>554591475.10000002</v>
      </c>
      <c r="F8" s="460">
        <v>516420766.60000002</v>
      </c>
      <c r="G8" s="460">
        <v>59537269</v>
      </c>
      <c r="H8" s="460">
        <v>4590244.9000000004</v>
      </c>
      <c r="I8" s="460">
        <v>36370708.5</v>
      </c>
      <c r="J8" s="460">
        <v>27169370.100000001</v>
      </c>
      <c r="K8" s="460">
        <v>19068477.699999999</v>
      </c>
      <c r="L8" s="460">
        <v>1688571.3</v>
      </c>
      <c r="M8" s="460">
        <v>896345.8</v>
      </c>
      <c r="N8" s="460">
        <v>8100892.4000000004</v>
      </c>
      <c r="O8" s="460">
        <v>581760845.20000005</v>
      </c>
    </row>
    <row r="9" spans="1:15" s="156" customFormat="1" ht="13.5" x14ac:dyDescent="0.2">
      <c r="A9" s="151"/>
      <c r="B9" s="152" t="s">
        <v>816</v>
      </c>
      <c r="C9" s="153"/>
      <c r="D9" s="154" t="s">
        <v>817</v>
      </c>
      <c r="E9" s="377">
        <v>695331.5</v>
      </c>
      <c r="F9" s="377">
        <v>621944.9</v>
      </c>
      <c r="G9" s="377">
        <v>293280.40000000002</v>
      </c>
      <c r="H9" s="377">
        <v>19997.2</v>
      </c>
      <c r="I9" s="377">
        <v>73386.600000000006</v>
      </c>
      <c r="J9" s="377">
        <v>5250</v>
      </c>
      <c r="K9" s="377">
        <v>4691.7</v>
      </c>
      <c r="L9" s="377">
        <v>1500</v>
      </c>
      <c r="M9" s="377">
        <v>0</v>
      </c>
      <c r="N9" s="377">
        <v>558.29999999999995</v>
      </c>
      <c r="O9" s="377">
        <v>700581.5</v>
      </c>
    </row>
    <row r="10" spans="1:15" s="156" customFormat="1" ht="13.5" x14ac:dyDescent="0.2">
      <c r="A10" s="151"/>
      <c r="B10" s="153" t="s">
        <v>818</v>
      </c>
      <c r="C10" s="153"/>
      <c r="D10" s="157" t="s">
        <v>817</v>
      </c>
      <c r="E10" s="378">
        <v>695331.5</v>
      </c>
      <c r="F10" s="378">
        <v>621944.9</v>
      </c>
      <c r="G10" s="378">
        <v>293280.40000000002</v>
      </c>
      <c r="H10" s="378">
        <v>19997.2</v>
      </c>
      <c r="I10" s="378">
        <v>73386.600000000006</v>
      </c>
      <c r="J10" s="378">
        <v>5250</v>
      </c>
      <c r="K10" s="378">
        <v>4691.7</v>
      </c>
      <c r="L10" s="378">
        <v>1500</v>
      </c>
      <c r="M10" s="378">
        <v>0</v>
      </c>
      <c r="N10" s="378">
        <v>558.29999999999995</v>
      </c>
      <c r="O10" s="378">
        <v>700581.5</v>
      </c>
    </row>
    <row r="11" spans="1:15" s="156" customFormat="1" ht="25.5" x14ac:dyDescent="0.2">
      <c r="A11" s="151"/>
      <c r="B11" s="159" t="s">
        <v>819</v>
      </c>
      <c r="C11" s="159" t="s">
        <v>820</v>
      </c>
      <c r="D11" s="160" t="s">
        <v>821</v>
      </c>
      <c r="E11" s="379">
        <v>378302.3</v>
      </c>
      <c r="F11" s="379">
        <v>304915.7</v>
      </c>
      <c r="G11" s="379">
        <v>113123.90000000001</v>
      </c>
      <c r="H11" s="379">
        <v>0</v>
      </c>
      <c r="I11" s="379">
        <v>73386.600000000006</v>
      </c>
      <c r="J11" s="379">
        <v>0</v>
      </c>
      <c r="K11" s="379">
        <v>0</v>
      </c>
      <c r="L11" s="379">
        <v>0</v>
      </c>
      <c r="M11" s="379">
        <v>0</v>
      </c>
      <c r="N11" s="379">
        <v>0</v>
      </c>
      <c r="O11" s="379">
        <v>378302.3</v>
      </c>
    </row>
    <row r="12" spans="1:15" s="156" customFormat="1" ht="51" x14ac:dyDescent="0.2">
      <c r="A12" s="151"/>
      <c r="B12" s="159" t="s">
        <v>822</v>
      </c>
      <c r="C12" s="159" t="s">
        <v>820</v>
      </c>
      <c r="D12" s="160" t="s">
        <v>823</v>
      </c>
      <c r="E12" s="379">
        <v>290391.09999999998</v>
      </c>
      <c r="F12" s="379">
        <v>290391.09999999998</v>
      </c>
      <c r="G12" s="379">
        <v>180156.5</v>
      </c>
      <c r="H12" s="379">
        <v>19997.2</v>
      </c>
      <c r="I12" s="379">
        <v>0</v>
      </c>
      <c r="J12" s="379">
        <v>5250</v>
      </c>
      <c r="K12" s="379">
        <v>4691.7</v>
      </c>
      <c r="L12" s="379">
        <v>1500</v>
      </c>
      <c r="M12" s="379">
        <v>0</v>
      </c>
      <c r="N12" s="379">
        <v>558.29999999999995</v>
      </c>
      <c r="O12" s="379">
        <v>295641.09999999998</v>
      </c>
    </row>
    <row r="13" spans="1:15" s="156" customFormat="1" ht="63.75" x14ac:dyDescent="0.2">
      <c r="A13" s="151"/>
      <c r="B13" s="159" t="s">
        <v>824</v>
      </c>
      <c r="C13" s="159" t="s">
        <v>825</v>
      </c>
      <c r="D13" s="160" t="s">
        <v>826</v>
      </c>
      <c r="E13" s="379">
        <v>26638.100000000002</v>
      </c>
      <c r="F13" s="379">
        <v>26638.100000000002</v>
      </c>
      <c r="G13" s="379">
        <v>0</v>
      </c>
      <c r="H13" s="379">
        <v>0</v>
      </c>
      <c r="I13" s="379">
        <v>0</v>
      </c>
      <c r="J13" s="379">
        <v>0</v>
      </c>
      <c r="K13" s="379">
        <v>0</v>
      </c>
      <c r="L13" s="379">
        <v>0</v>
      </c>
      <c r="M13" s="379">
        <v>0</v>
      </c>
      <c r="N13" s="379">
        <v>0</v>
      </c>
      <c r="O13" s="379">
        <v>26638.100000000002</v>
      </c>
    </row>
    <row r="14" spans="1:15" s="156" customFormat="1" ht="13.5" x14ac:dyDescent="0.2">
      <c r="A14" s="151"/>
      <c r="B14" s="152" t="s">
        <v>827</v>
      </c>
      <c r="C14" s="153"/>
      <c r="D14" s="154" t="s">
        <v>828</v>
      </c>
      <c r="E14" s="377">
        <v>968909.20000000007</v>
      </c>
      <c r="F14" s="377">
        <v>905144.3</v>
      </c>
      <c r="G14" s="377">
        <v>383464.3</v>
      </c>
      <c r="H14" s="377">
        <v>57318.200000000004</v>
      </c>
      <c r="I14" s="377">
        <v>63764.9</v>
      </c>
      <c r="J14" s="377">
        <v>177553.5</v>
      </c>
      <c r="K14" s="377">
        <v>162234.9</v>
      </c>
      <c r="L14" s="377">
        <v>64270.5</v>
      </c>
      <c r="M14" s="377">
        <v>30333.100000000002</v>
      </c>
      <c r="N14" s="377">
        <v>15318.6</v>
      </c>
      <c r="O14" s="377">
        <v>1146462.7</v>
      </c>
    </row>
    <row r="15" spans="1:15" s="156" customFormat="1" ht="28.15" customHeight="1" x14ac:dyDescent="0.2">
      <c r="A15" s="151"/>
      <c r="B15" s="153" t="s">
        <v>829</v>
      </c>
      <c r="C15" s="153"/>
      <c r="D15" s="157" t="s">
        <v>830</v>
      </c>
      <c r="E15" s="378">
        <v>958559.70000000007</v>
      </c>
      <c r="F15" s="378">
        <v>894794.8</v>
      </c>
      <c r="G15" s="378">
        <v>376761.7</v>
      </c>
      <c r="H15" s="378">
        <v>56766.3</v>
      </c>
      <c r="I15" s="378">
        <v>63764.9</v>
      </c>
      <c r="J15" s="378">
        <v>177553.5</v>
      </c>
      <c r="K15" s="378">
        <v>162234.9</v>
      </c>
      <c r="L15" s="378">
        <v>64270.5</v>
      </c>
      <c r="M15" s="378">
        <v>30333.100000000002</v>
      </c>
      <c r="N15" s="378">
        <v>15318.6</v>
      </c>
      <c r="O15" s="378">
        <v>1136113.2</v>
      </c>
    </row>
    <row r="16" spans="1:15" s="156" customFormat="1" ht="63.75" x14ac:dyDescent="0.2">
      <c r="A16" s="151"/>
      <c r="B16" s="159" t="s">
        <v>831</v>
      </c>
      <c r="C16" s="159" t="s">
        <v>820</v>
      </c>
      <c r="D16" s="175" t="s">
        <v>832</v>
      </c>
      <c r="E16" s="379">
        <v>438065</v>
      </c>
      <c r="F16" s="379">
        <v>413555</v>
      </c>
      <c r="G16" s="379">
        <v>117196.5</v>
      </c>
      <c r="H16" s="379">
        <v>19661.2</v>
      </c>
      <c r="I16" s="379">
        <v>24510</v>
      </c>
      <c r="J16" s="379">
        <v>5896.1</v>
      </c>
      <c r="K16" s="379">
        <v>5896.1</v>
      </c>
      <c r="L16" s="379">
        <v>2700</v>
      </c>
      <c r="M16" s="379">
        <v>348</v>
      </c>
      <c r="N16" s="379">
        <v>0</v>
      </c>
      <c r="O16" s="379">
        <v>443961.10000000003</v>
      </c>
    </row>
    <row r="17" spans="1:15" s="156" customFormat="1" ht="25.5" x14ac:dyDescent="0.2">
      <c r="A17" s="151"/>
      <c r="B17" s="159" t="s">
        <v>833</v>
      </c>
      <c r="C17" s="159" t="s">
        <v>834</v>
      </c>
      <c r="D17" s="160" t="s">
        <v>835</v>
      </c>
      <c r="E17" s="161">
        <v>16011</v>
      </c>
      <c r="F17" s="161">
        <v>16011</v>
      </c>
      <c r="G17" s="161">
        <v>0</v>
      </c>
      <c r="H17" s="161">
        <v>0</v>
      </c>
      <c r="I17" s="161">
        <v>0</v>
      </c>
      <c r="J17" s="161">
        <v>0</v>
      </c>
      <c r="K17" s="161">
        <v>0</v>
      </c>
      <c r="L17" s="161">
        <v>0</v>
      </c>
      <c r="M17" s="161">
        <v>0</v>
      </c>
      <c r="N17" s="161">
        <v>0</v>
      </c>
      <c r="O17" s="161">
        <f>J17+E17</f>
        <v>16011</v>
      </c>
    </row>
    <row r="18" spans="1:15" s="156" customFormat="1" ht="25.5" x14ac:dyDescent="0.2">
      <c r="A18" s="151"/>
      <c r="B18" s="159" t="s">
        <v>836</v>
      </c>
      <c r="C18" s="159" t="s">
        <v>837</v>
      </c>
      <c r="D18" s="160" t="s">
        <v>838</v>
      </c>
      <c r="E18" s="379">
        <v>3310</v>
      </c>
      <c r="F18" s="379">
        <v>3310</v>
      </c>
      <c r="G18" s="379">
        <v>648.29999999999995</v>
      </c>
      <c r="H18" s="379">
        <v>1985.1000000000001</v>
      </c>
      <c r="I18" s="379">
        <v>0</v>
      </c>
      <c r="J18" s="379">
        <v>45310.200000000004</v>
      </c>
      <c r="K18" s="379">
        <v>45110.200000000004</v>
      </c>
      <c r="L18" s="379">
        <v>17521.3</v>
      </c>
      <c r="M18" s="379">
        <v>16275.800000000001</v>
      </c>
      <c r="N18" s="379">
        <v>200</v>
      </c>
      <c r="O18" s="379">
        <v>48620.200000000004</v>
      </c>
    </row>
    <row r="19" spans="1:15" s="156" customFormat="1" ht="96" customHeight="1" x14ac:dyDescent="0.2">
      <c r="A19" s="151"/>
      <c r="B19" s="159" t="s">
        <v>839</v>
      </c>
      <c r="C19" s="159" t="s">
        <v>840</v>
      </c>
      <c r="D19" s="175" t="s">
        <v>1483</v>
      </c>
      <c r="E19" s="379">
        <v>32672.2</v>
      </c>
      <c r="F19" s="379">
        <v>0</v>
      </c>
      <c r="G19" s="379">
        <v>0</v>
      </c>
      <c r="H19" s="379">
        <v>0</v>
      </c>
      <c r="I19" s="379">
        <v>32672.2</v>
      </c>
      <c r="J19" s="379">
        <v>1036.2</v>
      </c>
      <c r="K19" s="379">
        <v>0</v>
      </c>
      <c r="L19" s="379">
        <v>0</v>
      </c>
      <c r="M19" s="379">
        <v>0</v>
      </c>
      <c r="N19" s="379">
        <v>1036.2</v>
      </c>
      <c r="O19" s="379">
        <v>33708.400000000001</v>
      </c>
    </row>
    <row r="20" spans="1:15" s="156" customFormat="1" ht="89.25" x14ac:dyDescent="0.2">
      <c r="A20" s="151"/>
      <c r="B20" s="159" t="s">
        <v>1484</v>
      </c>
      <c r="C20" s="159" t="s">
        <v>1485</v>
      </c>
      <c r="D20" s="175" t="s">
        <v>1486</v>
      </c>
      <c r="E20" s="379">
        <v>90222</v>
      </c>
      <c r="F20" s="379">
        <v>90222</v>
      </c>
      <c r="G20" s="379">
        <v>49102.6</v>
      </c>
      <c r="H20" s="379">
        <v>3858.7000000000003</v>
      </c>
      <c r="I20" s="379">
        <v>0</v>
      </c>
      <c r="J20" s="379">
        <v>70790.7</v>
      </c>
      <c r="K20" s="379">
        <v>69344.7</v>
      </c>
      <c r="L20" s="379">
        <v>36475.199999999997</v>
      </c>
      <c r="M20" s="379">
        <v>9769.1</v>
      </c>
      <c r="N20" s="379">
        <v>1446</v>
      </c>
      <c r="O20" s="379">
        <v>161012.70000000001</v>
      </c>
    </row>
    <row r="21" spans="1:15" s="156" customFormat="1" ht="38.25" x14ac:dyDescent="0.2">
      <c r="A21" s="151"/>
      <c r="B21" s="159" t="s">
        <v>1487</v>
      </c>
      <c r="C21" s="159" t="s">
        <v>1488</v>
      </c>
      <c r="D21" s="160" t="s">
        <v>1489</v>
      </c>
      <c r="E21" s="379">
        <v>21728.799999999999</v>
      </c>
      <c r="F21" s="379">
        <v>21243.100000000002</v>
      </c>
      <c r="G21" s="379">
        <v>12775.9</v>
      </c>
      <c r="H21" s="379">
        <v>3130</v>
      </c>
      <c r="I21" s="379">
        <v>485.7</v>
      </c>
      <c r="J21" s="379">
        <v>10070.299999999999</v>
      </c>
      <c r="K21" s="379">
        <v>9633.9</v>
      </c>
      <c r="L21" s="379">
        <v>2583.8000000000002</v>
      </c>
      <c r="M21" s="379">
        <v>835.1</v>
      </c>
      <c r="N21" s="379">
        <v>436.40000000000003</v>
      </c>
      <c r="O21" s="379">
        <v>31799.100000000002</v>
      </c>
    </row>
    <row r="22" spans="1:15" s="156" customFormat="1" ht="25.5" x14ac:dyDescent="0.2">
      <c r="A22" s="151"/>
      <c r="B22" s="159" t="s">
        <v>1490</v>
      </c>
      <c r="C22" s="159" t="s">
        <v>1491</v>
      </c>
      <c r="D22" s="160" t="s">
        <v>1492</v>
      </c>
      <c r="E22" s="379">
        <v>334567.5</v>
      </c>
      <c r="F22" s="379">
        <v>333887.5</v>
      </c>
      <c r="G22" s="379">
        <v>197038.4</v>
      </c>
      <c r="H22" s="379">
        <v>28131.3</v>
      </c>
      <c r="I22" s="379">
        <v>680</v>
      </c>
      <c r="J22" s="379">
        <v>44450</v>
      </c>
      <c r="K22" s="379">
        <v>32250</v>
      </c>
      <c r="L22" s="379">
        <v>4990.2</v>
      </c>
      <c r="M22" s="379">
        <v>3105.1</v>
      </c>
      <c r="N22" s="379">
        <v>12200</v>
      </c>
      <c r="O22" s="379">
        <v>379017.5</v>
      </c>
    </row>
    <row r="23" spans="1:15" s="156" customFormat="1" ht="105" customHeight="1" x14ac:dyDescent="0.2">
      <c r="A23" s="151"/>
      <c r="B23" s="159" t="s">
        <v>1493</v>
      </c>
      <c r="C23" s="159" t="s">
        <v>1494</v>
      </c>
      <c r="D23" s="380" t="s">
        <v>1495</v>
      </c>
      <c r="E23" s="379">
        <v>15254.7</v>
      </c>
      <c r="F23" s="379">
        <v>15254.7</v>
      </c>
      <c r="G23" s="379">
        <v>0</v>
      </c>
      <c r="H23" s="379">
        <v>0</v>
      </c>
      <c r="I23" s="379">
        <v>0</v>
      </c>
      <c r="J23" s="379">
        <v>0</v>
      </c>
      <c r="K23" s="379">
        <v>0</v>
      </c>
      <c r="L23" s="379">
        <v>0</v>
      </c>
      <c r="M23" s="379">
        <v>0</v>
      </c>
      <c r="N23" s="379">
        <v>0</v>
      </c>
      <c r="O23" s="379">
        <v>15254.7</v>
      </c>
    </row>
    <row r="24" spans="1:15" s="156" customFormat="1" ht="16.5" customHeight="1" x14ac:dyDescent="0.2">
      <c r="A24" s="151"/>
      <c r="B24" s="159" t="s">
        <v>1496</v>
      </c>
      <c r="C24" s="159" t="s">
        <v>1497</v>
      </c>
      <c r="D24" s="160" t="s">
        <v>1498</v>
      </c>
      <c r="E24" s="161">
        <v>1311.5</v>
      </c>
      <c r="F24" s="161">
        <v>1311.5</v>
      </c>
      <c r="G24" s="161">
        <v>0</v>
      </c>
      <c r="H24" s="161">
        <v>0</v>
      </c>
      <c r="I24" s="161">
        <v>0</v>
      </c>
      <c r="J24" s="161">
        <v>0</v>
      </c>
      <c r="K24" s="161">
        <v>0</v>
      </c>
      <c r="L24" s="161">
        <v>0</v>
      </c>
      <c r="M24" s="161">
        <v>0</v>
      </c>
      <c r="N24" s="161">
        <v>0</v>
      </c>
      <c r="O24" s="161">
        <f>J24+E24</f>
        <v>1311.5</v>
      </c>
    </row>
    <row r="25" spans="1:15" s="156" customFormat="1" ht="38.25" x14ac:dyDescent="0.2">
      <c r="A25" s="151"/>
      <c r="B25" s="159" t="s">
        <v>1499</v>
      </c>
      <c r="C25" s="159" t="s">
        <v>834</v>
      </c>
      <c r="D25" s="160" t="s">
        <v>1500</v>
      </c>
      <c r="E25" s="161">
        <v>5417</v>
      </c>
      <c r="F25" s="161">
        <v>0</v>
      </c>
      <c r="G25" s="161">
        <v>0</v>
      </c>
      <c r="H25" s="161">
        <v>0</v>
      </c>
      <c r="I25" s="161">
        <v>5417</v>
      </c>
      <c r="J25" s="161">
        <v>0</v>
      </c>
      <c r="K25" s="161">
        <v>0</v>
      </c>
      <c r="L25" s="161">
        <v>0</v>
      </c>
      <c r="M25" s="161">
        <v>0</v>
      </c>
      <c r="N25" s="161">
        <v>0</v>
      </c>
      <c r="O25" s="161">
        <f>J25+E25</f>
        <v>5417</v>
      </c>
    </row>
    <row r="26" spans="1:15" s="156" customFormat="1" ht="40.5" x14ac:dyDescent="0.2">
      <c r="A26" s="151"/>
      <c r="B26" s="153" t="s">
        <v>1501</v>
      </c>
      <c r="C26" s="153"/>
      <c r="D26" s="157" t="s">
        <v>1502</v>
      </c>
      <c r="E26" s="378">
        <v>10349.5</v>
      </c>
      <c r="F26" s="378">
        <v>10349.5</v>
      </c>
      <c r="G26" s="378">
        <v>6702.6</v>
      </c>
      <c r="H26" s="378">
        <v>551.9</v>
      </c>
      <c r="I26" s="378">
        <v>0</v>
      </c>
      <c r="J26" s="378">
        <v>0</v>
      </c>
      <c r="K26" s="378">
        <v>0</v>
      </c>
      <c r="L26" s="378">
        <v>0</v>
      </c>
      <c r="M26" s="378">
        <v>0</v>
      </c>
      <c r="N26" s="378">
        <v>0</v>
      </c>
      <c r="O26" s="378">
        <v>10349.5</v>
      </c>
    </row>
    <row r="27" spans="1:15" s="156" customFormat="1" ht="25.5" x14ac:dyDescent="0.2">
      <c r="A27" s="151"/>
      <c r="B27" s="159" t="s">
        <v>1503</v>
      </c>
      <c r="C27" s="159" t="s">
        <v>1504</v>
      </c>
      <c r="D27" s="160" t="s">
        <v>1505</v>
      </c>
      <c r="E27" s="379">
        <v>10349.5</v>
      </c>
      <c r="F27" s="379">
        <v>10349.5</v>
      </c>
      <c r="G27" s="379">
        <v>6702.6</v>
      </c>
      <c r="H27" s="379">
        <v>551.9</v>
      </c>
      <c r="I27" s="379">
        <v>0</v>
      </c>
      <c r="J27" s="379">
        <v>0</v>
      </c>
      <c r="K27" s="379">
        <v>0</v>
      </c>
      <c r="L27" s="379">
        <v>0</v>
      </c>
      <c r="M27" s="379">
        <v>0</v>
      </c>
      <c r="N27" s="379">
        <v>0</v>
      </c>
      <c r="O27" s="379">
        <v>10349.5</v>
      </c>
    </row>
    <row r="28" spans="1:15" s="156" customFormat="1" ht="40.9" customHeight="1" x14ac:dyDescent="0.2">
      <c r="A28" s="151"/>
      <c r="B28" s="152" t="s">
        <v>1506</v>
      </c>
      <c r="C28" s="153"/>
      <c r="D28" s="154" t="s">
        <v>1507</v>
      </c>
      <c r="E28" s="377">
        <v>261788.5</v>
      </c>
      <c r="F28" s="377">
        <v>261788.5</v>
      </c>
      <c r="G28" s="377">
        <v>145416.20000000001</v>
      </c>
      <c r="H28" s="377">
        <v>13311.5</v>
      </c>
      <c r="I28" s="377">
        <v>0</v>
      </c>
      <c r="J28" s="377">
        <v>8499.7999999999993</v>
      </c>
      <c r="K28" s="377">
        <v>8479.7999999999993</v>
      </c>
      <c r="L28" s="377">
        <v>2796.5</v>
      </c>
      <c r="M28" s="377">
        <v>1692.5</v>
      </c>
      <c r="N28" s="377">
        <v>20</v>
      </c>
      <c r="O28" s="377">
        <v>270288.3</v>
      </c>
    </row>
    <row r="29" spans="1:15" s="156" customFormat="1" ht="27" x14ac:dyDescent="0.2">
      <c r="A29" s="151"/>
      <c r="B29" s="153" t="s">
        <v>1508</v>
      </c>
      <c r="C29" s="153"/>
      <c r="D29" s="157" t="s">
        <v>1509</v>
      </c>
      <c r="E29" s="378">
        <v>258900.7</v>
      </c>
      <c r="F29" s="378">
        <v>258900.7</v>
      </c>
      <c r="G29" s="378">
        <v>143498.6</v>
      </c>
      <c r="H29" s="378">
        <v>13311.5</v>
      </c>
      <c r="I29" s="378">
        <v>0</v>
      </c>
      <c r="J29" s="378">
        <v>8499.7999999999993</v>
      </c>
      <c r="K29" s="378">
        <v>8479.7999999999993</v>
      </c>
      <c r="L29" s="378">
        <v>2796.5</v>
      </c>
      <c r="M29" s="378">
        <v>1692.5</v>
      </c>
      <c r="N29" s="378">
        <v>20</v>
      </c>
      <c r="O29" s="378">
        <v>267400.5</v>
      </c>
    </row>
    <row r="30" spans="1:15" s="156" customFormat="1" ht="51" x14ac:dyDescent="0.2">
      <c r="A30" s="151"/>
      <c r="B30" s="159" t="s">
        <v>1510</v>
      </c>
      <c r="C30" s="159" t="s">
        <v>820</v>
      </c>
      <c r="D30" s="160" t="s">
        <v>637</v>
      </c>
      <c r="E30" s="379">
        <v>225737.2</v>
      </c>
      <c r="F30" s="379">
        <v>225737.2</v>
      </c>
      <c r="G30" s="379">
        <v>126727.6</v>
      </c>
      <c r="H30" s="379">
        <v>12292.300000000001</v>
      </c>
      <c r="I30" s="379">
        <v>0</v>
      </c>
      <c r="J30" s="379">
        <v>8499.7999999999993</v>
      </c>
      <c r="K30" s="379">
        <v>8479.7999999999993</v>
      </c>
      <c r="L30" s="379">
        <v>2796.5</v>
      </c>
      <c r="M30" s="379">
        <v>1692.5</v>
      </c>
      <c r="N30" s="379">
        <v>20</v>
      </c>
      <c r="O30" s="379">
        <v>234237</v>
      </c>
    </row>
    <row r="31" spans="1:15" s="156" customFormat="1" ht="25.5" x14ac:dyDescent="0.2">
      <c r="A31" s="151"/>
      <c r="B31" s="159" t="s">
        <v>638</v>
      </c>
      <c r="C31" s="159" t="s">
        <v>825</v>
      </c>
      <c r="D31" s="160" t="s">
        <v>639</v>
      </c>
      <c r="E31" s="161">
        <v>4361.1000000000004</v>
      </c>
      <c r="F31" s="161">
        <v>4361.1000000000004</v>
      </c>
      <c r="G31" s="161">
        <v>0</v>
      </c>
      <c r="H31" s="161">
        <v>0</v>
      </c>
      <c r="I31" s="161">
        <v>0</v>
      </c>
      <c r="J31" s="161">
        <v>0</v>
      </c>
      <c r="K31" s="161">
        <v>0</v>
      </c>
      <c r="L31" s="161">
        <v>0</v>
      </c>
      <c r="M31" s="161">
        <v>0</v>
      </c>
      <c r="N31" s="161">
        <v>0</v>
      </c>
      <c r="O31" s="161">
        <f>J31+E31</f>
        <v>4361.1000000000004</v>
      </c>
    </row>
    <row r="32" spans="1:15" s="156" customFormat="1" ht="51" x14ac:dyDescent="0.2">
      <c r="A32" s="151"/>
      <c r="B32" s="159" t="s">
        <v>640</v>
      </c>
      <c r="C32" s="159" t="s">
        <v>834</v>
      </c>
      <c r="D32" s="160" t="s">
        <v>641</v>
      </c>
      <c r="E32" s="379">
        <v>22173</v>
      </c>
      <c r="F32" s="379">
        <v>22173</v>
      </c>
      <c r="G32" s="379">
        <v>13476.300000000001</v>
      </c>
      <c r="H32" s="379">
        <v>825.9</v>
      </c>
      <c r="I32" s="379">
        <v>0</v>
      </c>
      <c r="J32" s="379">
        <v>0</v>
      </c>
      <c r="K32" s="379">
        <v>0</v>
      </c>
      <c r="L32" s="379">
        <v>0</v>
      </c>
      <c r="M32" s="379">
        <v>0</v>
      </c>
      <c r="N32" s="379">
        <v>0</v>
      </c>
      <c r="O32" s="379">
        <v>22173</v>
      </c>
    </row>
    <row r="33" spans="1:15" s="156" customFormat="1" ht="51" x14ac:dyDescent="0.2">
      <c r="A33" s="151"/>
      <c r="B33" s="159" t="s">
        <v>642</v>
      </c>
      <c r="C33" s="159" t="s">
        <v>643</v>
      </c>
      <c r="D33" s="160" t="s">
        <v>644</v>
      </c>
      <c r="E33" s="379">
        <v>6629.4000000000005</v>
      </c>
      <c r="F33" s="379">
        <v>6629.4000000000005</v>
      </c>
      <c r="G33" s="379">
        <v>3294.7000000000003</v>
      </c>
      <c r="H33" s="379">
        <v>193.3</v>
      </c>
      <c r="I33" s="379">
        <v>0</v>
      </c>
      <c r="J33" s="379">
        <v>0</v>
      </c>
      <c r="K33" s="379">
        <v>0</v>
      </c>
      <c r="L33" s="379">
        <v>0</v>
      </c>
      <c r="M33" s="379">
        <v>0</v>
      </c>
      <c r="N33" s="379">
        <v>0</v>
      </c>
      <c r="O33" s="379">
        <v>6629.4000000000005</v>
      </c>
    </row>
    <row r="34" spans="1:15" s="156" customFormat="1" ht="40.5" x14ac:dyDescent="0.2">
      <c r="A34" s="151"/>
      <c r="B34" s="153" t="s">
        <v>616</v>
      </c>
      <c r="C34" s="153"/>
      <c r="D34" s="157" t="s">
        <v>617</v>
      </c>
      <c r="E34" s="378">
        <v>2887.8</v>
      </c>
      <c r="F34" s="378">
        <v>2887.8</v>
      </c>
      <c r="G34" s="378">
        <v>1917.6000000000001</v>
      </c>
      <c r="H34" s="378">
        <v>0</v>
      </c>
      <c r="I34" s="378">
        <v>0</v>
      </c>
      <c r="J34" s="378">
        <v>0</v>
      </c>
      <c r="K34" s="378">
        <v>0</v>
      </c>
      <c r="L34" s="378">
        <v>0</v>
      </c>
      <c r="M34" s="378">
        <v>0</v>
      </c>
      <c r="N34" s="378">
        <v>0</v>
      </c>
      <c r="O34" s="378">
        <v>2887.8</v>
      </c>
    </row>
    <row r="35" spans="1:15" s="156" customFormat="1" ht="38.25" x14ac:dyDescent="0.2">
      <c r="A35" s="151"/>
      <c r="B35" s="159" t="s">
        <v>618</v>
      </c>
      <c r="C35" s="159" t="s">
        <v>834</v>
      </c>
      <c r="D35" s="160" t="s">
        <v>1419</v>
      </c>
      <c r="E35" s="379">
        <v>2887.8</v>
      </c>
      <c r="F35" s="379">
        <v>2887.8</v>
      </c>
      <c r="G35" s="379">
        <v>1917.6000000000001</v>
      </c>
      <c r="H35" s="379">
        <v>0</v>
      </c>
      <c r="I35" s="379">
        <v>0</v>
      </c>
      <c r="J35" s="379">
        <v>0</v>
      </c>
      <c r="K35" s="379">
        <v>0</v>
      </c>
      <c r="L35" s="379">
        <v>0</v>
      </c>
      <c r="M35" s="379">
        <v>0</v>
      </c>
      <c r="N35" s="379">
        <v>0</v>
      </c>
      <c r="O35" s="379">
        <v>2887.8</v>
      </c>
    </row>
    <row r="36" spans="1:15" s="156" customFormat="1" ht="51" x14ac:dyDescent="0.2">
      <c r="A36" s="151"/>
      <c r="B36" s="152" t="s">
        <v>1420</v>
      </c>
      <c r="C36" s="153"/>
      <c r="D36" s="154" t="s">
        <v>1421</v>
      </c>
      <c r="E36" s="377">
        <v>690226.6</v>
      </c>
      <c r="F36" s="377">
        <v>689507.9</v>
      </c>
      <c r="G36" s="377">
        <v>454461.10000000003</v>
      </c>
      <c r="H36" s="377">
        <v>20959.5</v>
      </c>
      <c r="I36" s="377">
        <v>718.7</v>
      </c>
      <c r="J36" s="377">
        <v>76047</v>
      </c>
      <c r="K36" s="377">
        <v>71209.899999999994</v>
      </c>
      <c r="L36" s="377">
        <v>31185</v>
      </c>
      <c r="M36" s="377">
        <v>2518.5</v>
      </c>
      <c r="N36" s="377">
        <v>4837.1000000000004</v>
      </c>
      <c r="O36" s="377">
        <v>766273.6</v>
      </c>
    </row>
    <row r="37" spans="1:15" s="156" customFormat="1" ht="40.5" x14ac:dyDescent="0.2">
      <c r="A37" s="151"/>
      <c r="B37" s="153" t="s">
        <v>1422</v>
      </c>
      <c r="C37" s="153"/>
      <c r="D37" s="157" t="s">
        <v>1423</v>
      </c>
      <c r="E37" s="378">
        <v>690226.6</v>
      </c>
      <c r="F37" s="378">
        <v>689507.9</v>
      </c>
      <c r="G37" s="378">
        <v>454461.10000000003</v>
      </c>
      <c r="H37" s="378">
        <v>20959.5</v>
      </c>
      <c r="I37" s="378">
        <v>718.7</v>
      </c>
      <c r="J37" s="378">
        <v>76047</v>
      </c>
      <c r="K37" s="378">
        <v>71209.899999999994</v>
      </c>
      <c r="L37" s="378">
        <v>31185</v>
      </c>
      <c r="M37" s="378">
        <v>2518.5</v>
      </c>
      <c r="N37" s="378">
        <v>4837.1000000000004</v>
      </c>
      <c r="O37" s="378">
        <v>766273.6</v>
      </c>
    </row>
    <row r="38" spans="1:15" s="156" customFormat="1" ht="54" customHeight="1" x14ac:dyDescent="0.2">
      <c r="A38" s="151"/>
      <c r="B38" s="159" t="s">
        <v>1424</v>
      </c>
      <c r="C38" s="159" t="s">
        <v>1425</v>
      </c>
      <c r="D38" s="160" t="s">
        <v>1426</v>
      </c>
      <c r="E38" s="379">
        <v>687722.3</v>
      </c>
      <c r="F38" s="379">
        <v>687003.6</v>
      </c>
      <c r="G38" s="379">
        <v>454461.10000000003</v>
      </c>
      <c r="H38" s="379">
        <v>20959.5</v>
      </c>
      <c r="I38" s="379">
        <v>718.7</v>
      </c>
      <c r="J38" s="379">
        <v>76047</v>
      </c>
      <c r="K38" s="379">
        <v>71209.899999999994</v>
      </c>
      <c r="L38" s="379">
        <v>31185</v>
      </c>
      <c r="M38" s="379">
        <v>2518.5</v>
      </c>
      <c r="N38" s="379">
        <v>4837.1000000000004</v>
      </c>
      <c r="O38" s="379">
        <v>763769.3</v>
      </c>
    </row>
    <row r="39" spans="1:15" s="156" customFormat="1" ht="38.25" x14ac:dyDescent="0.2">
      <c r="A39" s="151"/>
      <c r="B39" s="159" t="s">
        <v>1427</v>
      </c>
      <c r="C39" s="159" t="s">
        <v>1428</v>
      </c>
      <c r="D39" s="160" t="s">
        <v>1429</v>
      </c>
      <c r="E39" s="161">
        <v>2504.3000000000002</v>
      </c>
      <c r="F39" s="161">
        <v>2504.3000000000002</v>
      </c>
      <c r="G39" s="161">
        <v>0</v>
      </c>
      <c r="H39" s="161">
        <v>0</v>
      </c>
      <c r="I39" s="161">
        <v>0</v>
      </c>
      <c r="J39" s="161">
        <v>0</v>
      </c>
      <c r="K39" s="161">
        <v>0</v>
      </c>
      <c r="L39" s="161">
        <v>0</v>
      </c>
      <c r="M39" s="161">
        <v>0</v>
      </c>
      <c r="N39" s="161">
        <v>0</v>
      </c>
      <c r="O39" s="161">
        <f>J39+E39</f>
        <v>2504.3000000000002</v>
      </c>
    </row>
    <row r="40" spans="1:15" s="156" customFormat="1" ht="25.5" x14ac:dyDescent="0.2">
      <c r="A40" s="151"/>
      <c r="B40" s="152" t="s">
        <v>1430</v>
      </c>
      <c r="C40" s="153"/>
      <c r="D40" s="154" t="s">
        <v>1431</v>
      </c>
      <c r="E40" s="377">
        <v>2856778.9</v>
      </c>
      <c r="F40" s="377">
        <v>2826778.9</v>
      </c>
      <c r="G40" s="377">
        <v>2093086.6</v>
      </c>
      <c r="H40" s="377">
        <v>29786.600000000002</v>
      </c>
      <c r="I40" s="377">
        <v>30000</v>
      </c>
      <c r="J40" s="377">
        <v>903194.6</v>
      </c>
      <c r="K40" s="377">
        <v>843667.70000000007</v>
      </c>
      <c r="L40" s="377">
        <v>169117.6</v>
      </c>
      <c r="M40" s="377">
        <v>116794.1</v>
      </c>
      <c r="N40" s="377">
        <v>59526.9</v>
      </c>
      <c r="O40" s="377">
        <v>3759973.5</v>
      </c>
    </row>
    <row r="41" spans="1:15" s="156" customFormat="1" ht="27" x14ac:dyDescent="0.2">
      <c r="A41" s="151"/>
      <c r="B41" s="153" t="s">
        <v>1432</v>
      </c>
      <c r="C41" s="153"/>
      <c r="D41" s="157" t="s">
        <v>1433</v>
      </c>
      <c r="E41" s="378">
        <v>2856778.9</v>
      </c>
      <c r="F41" s="378">
        <v>2826778.9</v>
      </c>
      <c r="G41" s="378">
        <v>2093086.6</v>
      </c>
      <c r="H41" s="378">
        <v>29786.600000000002</v>
      </c>
      <c r="I41" s="378">
        <v>30000</v>
      </c>
      <c r="J41" s="378">
        <v>903194.6</v>
      </c>
      <c r="K41" s="378">
        <v>843667.70000000007</v>
      </c>
      <c r="L41" s="378">
        <v>169117.6</v>
      </c>
      <c r="M41" s="378">
        <v>116794.1</v>
      </c>
      <c r="N41" s="378">
        <v>59526.9</v>
      </c>
      <c r="O41" s="378">
        <v>3759973.5</v>
      </c>
    </row>
    <row r="42" spans="1:15" s="156" customFormat="1" ht="25.5" x14ac:dyDescent="0.2">
      <c r="A42" s="151"/>
      <c r="B42" s="159" t="s">
        <v>1434</v>
      </c>
      <c r="C42" s="159" t="s">
        <v>1435</v>
      </c>
      <c r="D42" s="160" t="s">
        <v>1436</v>
      </c>
      <c r="E42" s="379">
        <v>54264.1</v>
      </c>
      <c r="F42" s="379">
        <v>54264.1</v>
      </c>
      <c r="G42" s="379">
        <v>35637.599999999999</v>
      </c>
      <c r="H42" s="379">
        <v>3413.5</v>
      </c>
      <c r="I42" s="379">
        <v>0</v>
      </c>
      <c r="J42" s="379">
        <v>35715.9</v>
      </c>
      <c r="K42" s="379">
        <v>35715.9</v>
      </c>
      <c r="L42" s="379">
        <v>0</v>
      </c>
      <c r="M42" s="379">
        <v>0</v>
      </c>
      <c r="N42" s="379">
        <v>0</v>
      </c>
      <c r="O42" s="379">
        <v>89980</v>
      </c>
    </row>
    <row r="43" spans="1:15" s="156" customFormat="1" ht="25.5" x14ac:dyDescent="0.2">
      <c r="A43" s="151"/>
      <c r="B43" s="159" t="s">
        <v>1437</v>
      </c>
      <c r="C43" s="159" t="s">
        <v>1435</v>
      </c>
      <c r="D43" s="160" t="s">
        <v>1438</v>
      </c>
      <c r="E43" s="379">
        <v>234839.30000000002</v>
      </c>
      <c r="F43" s="379">
        <v>229839.30000000002</v>
      </c>
      <c r="G43" s="379">
        <v>172415.6</v>
      </c>
      <c r="H43" s="379">
        <v>1154.3</v>
      </c>
      <c r="I43" s="379">
        <v>5000</v>
      </c>
      <c r="J43" s="379">
        <v>70052.7</v>
      </c>
      <c r="K43" s="379">
        <v>65341.4</v>
      </c>
      <c r="L43" s="379">
        <v>14105</v>
      </c>
      <c r="M43" s="379">
        <v>6780.6</v>
      </c>
      <c r="N43" s="379">
        <v>4711.3</v>
      </c>
      <c r="O43" s="379">
        <v>304892</v>
      </c>
    </row>
    <row r="44" spans="1:15" s="156" customFormat="1" ht="25.5" x14ac:dyDescent="0.2">
      <c r="A44" s="151"/>
      <c r="B44" s="159" t="s">
        <v>1439</v>
      </c>
      <c r="C44" s="159" t="s">
        <v>1435</v>
      </c>
      <c r="D44" s="160" t="s">
        <v>1440</v>
      </c>
      <c r="E44" s="379">
        <v>460465.60000000003</v>
      </c>
      <c r="F44" s="379">
        <v>460465.60000000003</v>
      </c>
      <c r="G44" s="379">
        <v>344989.8</v>
      </c>
      <c r="H44" s="379">
        <v>2785.4</v>
      </c>
      <c r="I44" s="379">
        <v>0</v>
      </c>
      <c r="J44" s="379">
        <v>128016.3</v>
      </c>
      <c r="K44" s="379">
        <v>119255.2</v>
      </c>
      <c r="L44" s="379">
        <v>28799.9</v>
      </c>
      <c r="M44" s="379">
        <v>16238.6</v>
      </c>
      <c r="N44" s="379">
        <v>8761.1</v>
      </c>
      <c r="O44" s="379">
        <v>588481.9</v>
      </c>
    </row>
    <row r="45" spans="1:15" s="156" customFormat="1" ht="25.5" x14ac:dyDescent="0.2">
      <c r="A45" s="151"/>
      <c r="B45" s="159" t="s">
        <v>1441</v>
      </c>
      <c r="C45" s="159" t="s">
        <v>1435</v>
      </c>
      <c r="D45" s="160" t="s">
        <v>1442</v>
      </c>
      <c r="E45" s="379">
        <v>1602509.9000000001</v>
      </c>
      <c r="F45" s="379">
        <v>1597509.9000000001</v>
      </c>
      <c r="G45" s="379">
        <v>1193519.8999999999</v>
      </c>
      <c r="H45" s="379">
        <v>16398.599999999999</v>
      </c>
      <c r="I45" s="379">
        <v>5000</v>
      </c>
      <c r="J45" s="379">
        <v>525450.1</v>
      </c>
      <c r="K45" s="379">
        <v>500441.3</v>
      </c>
      <c r="L45" s="379">
        <v>101527.7</v>
      </c>
      <c r="M45" s="379">
        <v>73221.8</v>
      </c>
      <c r="N45" s="379">
        <v>25008.799999999999</v>
      </c>
      <c r="O45" s="379">
        <v>2127960</v>
      </c>
    </row>
    <row r="46" spans="1:15" s="156" customFormat="1" ht="25.5" x14ac:dyDescent="0.2">
      <c r="A46" s="151"/>
      <c r="B46" s="159" t="s">
        <v>1443</v>
      </c>
      <c r="C46" s="159" t="s">
        <v>1435</v>
      </c>
      <c r="D46" s="160" t="s">
        <v>2035</v>
      </c>
      <c r="E46" s="379">
        <v>90095.6</v>
      </c>
      <c r="F46" s="379">
        <v>90095.6</v>
      </c>
      <c r="G46" s="379">
        <v>67303.8</v>
      </c>
      <c r="H46" s="379">
        <v>786.1</v>
      </c>
      <c r="I46" s="379">
        <v>0</v>
      </c>
      <c r="J46" s="379">
        <v>30956.3</v>
      </c>
      <c r="K46" s="379">
        <v>28588.600000000002</v>
      </c>
      <c r="L46" s="379">
        <v>5556.5</v>
      </c>
      <c r="M46" s="379">
        <v>5852.8</v>
      </c>
      <c r="N46" s="379">
        <v>2367.6999999999998</v>
      </c>
      <c r="O46" s="379">
        <v>121051.90000000001</v>
      </c>
    </row>
    <row r="47" spans="1:15" s="156" customFormat="1" ht="25.5" x14ac:dyDescent="0.2">
      <c r="A47" s="151"/>
      <c r="B47" s="159" t="s">
        <v>2036</v>
      </c>
      <c r="C47" s="159" t="s">
        <v>1435</v>
      </c>
      <c r="D47" s="160" t="s">
        <v>3614</v>
      </c>
      <c r="E47" s="379">
        <v>38353.1</v>
      </c>
      <c r="F47" s="379">
        <v>38353.1</v>
      </c>
      <c r="G47" s="379">
        <v>22554.9</v>
      </c>
      <c r="H47" s="379">
        <v>1727.3</v>
      </c>
      <c r="I47" s="379">
        <v>0</v>
      </c>
      <c r="J47" s="379">
        <v>1194.5999999999999</v>
      </c>
      <c r="K47" s="379">
        <v>0</v>
      </c>
      <c r="L47" s="379">
        <v>0</v>
      </c>
      <c r="M47" s="379">
        <v>0</v>
      </c>
      <c r="N47" s="379">
        <v>1194.5999999999999</v>
      </c>
      <c r="O47" s="379">
        <v>39547.700000000004</v>
      </c>
    </row>
    <row r="48" spans="1:15" s="156" customFormat="1" ht="67.5" customHeight="1" x14ac:dyDescent="0.2">
      <c r="A48" s="151"/>
      <c r="B48" s="159" t="s">
        <v>3615</v>
      </c>
      <c r="C48" s="159" t="s">
        <v>1485</v>
      </c>
      <c r="D48" s="160" t="s">
        <v>3616</v>
      </c>
      <c r="E48" s="379">
        <v>25046.2</v>
      </c>
      <c r="F48" s="379">
        <v>25046.2</v>
      </c>
      <c r="G48" s="379">
        <v>14900.5</v>
      </c>
      <c r="H48" s="379">
        <v>710</v>
      </c>
      <c r="I48" s="379">
        <v>0</v>
      </c>
      <c r="J48" s="379">
        <v>0</v>
      </c>
      <c r="K48" s="379">
        <v>0</v>
      </c>
      <c r="L48" s="379">
        <v>0</v>
      </c>
      <c r="M48" s="379">
        <v>0</v>
      </c>
      <c r="N48" s="379">
        <v>0</v>
      </c>
      <c r="O48" s="379">
        <v>25046.2</v>
      </c>
    </row>
    <row r="49" spans="1:15" s="156" customFormat="1" ht="25.5" x14ac:dyDescent="0.2">
      <c r="A49" s="151"/>
      <c r="B49" s="159" t="s">
        <v>3617</v>
      </c>
      <c r="C49" s="159" t="s">
        <v>1435</v>
      </c>
      <c r="D49" s="160" t="s">
        <v>3618</v>
      </c>
      <c r="E49" s="161">
        <v>7722.8</v>
      </c>
      <c r="F49" s="161">
        <v>7722.8</v>
      </c>
      <c r="G49" s="161">
        <v>0</v>
      </c>
      <c r="H49" s="161">
        <v>0</v>
      </c>
      <c r="I49" s="161">
        <v>0</v>
      </c>
      <c r="J49" s="161">
        <v>0</v>
      </c>
      <c r="K49" s="161">
        <v>0</v>
      </c>
      <c r="L49" s="161">
        <v>0</v>
      </c>
      <c r="M49" s="161">
        <v>0</v>
      </c>
      <c r="N49" s="161">
        <v>0</v>
      </c>
      <c r="O49" s="161">
        <f>J49+E49</f>
        <v>7722.8</v>
      </c>
    </row>
    <row r="50" spans="1:15" s="156" customFormat="1" ht="25.5" x14ac:dyDescent="0.2">
      <c r="A50" s="151"/>
      <c r="B50" s="159" t="s">
        <v>3619</v>
      </c>
      <c r="C50" s="159" t="s">
        <v>1435</v>
      </c>
      <c r="D50" s="160" t="s">
        <v>3620</v>
      </c>
      <c r="E50" s="379">
        <v>133928.1</v>
      </c>
      <c r="F50" s="379">
        <v>113928.1</v>
      </c>
      <c r="G50" s="379">
        <v>85104.400000000009</v>
      </c>
      <c r="H50" s="379">
        <v>1091.5999999999999</v>
      </c>
      <c r="I50" s="379">
        <v>20000</v>
      </c>
      <c r="J50" s="379">
        <v>41509.599999999999</v>
      </c>
      <c r="K50" s="379">
        <v>33204.800000000003</v>
      </c>
      <c r="L50" s="379">
        <v>6541.1</v>
      </c>
      <c r="M50" s="379">
        <v>4913.6000000000004</v>
      </c>
      <c r="N50" s="379">
        <v>8304.7999999999993</v>
      </c>
      <c r="O50" s="379">
        <v>175437.7</v>
      </c>
    </row>
    <row r="51" spans="1:15" s="156" customFormat="1" ht="25.5" x14ac:dyDescent="0.2">
      <c r="A51" s="151"/>
      <c r="B51" s="159" t="s">
        <v>3621</v>
      </c>
      <c r="C51" s="159" t="s">
        <v>1435</v>
      </c>
      <c r="D51" s="160" t="s">
        <v>3622</v>
      </c>
      <c r="E51" s="379">
        <v>209554.2</v>
      </c>
      <c r="F51" s="379">
        <v>209554.2</v>
      </c>
      <c r="G51" s="379">
        <v>156660.1</v>
      </c>
      <c r="H51" s="379">
        <v>1719.8</v>
      </c>
      <c r="I51" s="379">
        <v>0</v>
      </c>
      <c r="J51" s="379">
        <v>70299.100000000006</v>
      </c>
      <c r="K51" s="379">
        <v>61120.5</v>
      </c>
      <c r="L51" s="379">
        <v>12587.4</v>
      </c>
      <c r="M51" s="379">
        <v>9786.7000000000007</v>
      </c>
      <c r="N51" s="379">
        <v>9178.6</v>
      </c>
      <c r="O51" s="379">
        <v>279853.3</v>
      </c>
    </row>
    <row r="52" spans="1:15" s="156" customFormat="1" ht="13.5" x14ac:dyDescent="0.2">
      <c r="A52" s="151"/>
      <c r="B52" s="152" t="s">
        <v>3623</v>
      </c>
      <c r="C52" s="153"/>
      <c r="D52" s="154" t="s">
        <v>2230</v>
      </c>
      <c r="E52" s="377">
        <v>88456.5</v>
      </c>
      <c r="F52" s="377">
        <v>88456.5</v>
      </c>
      <c r="G52" s="377">
        <v>45790.6</v>
      </c>
      <c r="H52" s="377">
        <v>3406</v>
      </c>
      <c r="I52" s="377">
        <v>0</v>
      </c>
      <c r="J52" s="377">
        <v>6285</v>
      </c>
      <c r="K52" s="377">
        <v>4162.6000000000004</v>
      </c>
      <c r="L52" s="377">
        <v>0</v>
      </c>
      <c r="M52" s="377">
        <v>0</v>
      </c>
      <c r="N52" s="377">
        <v>2122.4</v>
      </c>
      <c r="O52" s="377">
        <v>94741.5</v>
      </c>
    </row>
    <row r="53" spans="1:15" s="156" customFormat="1" ht="13.5" x14ac:dyDescent="0.2">
      <c r="A53" s="151"/>
      <c r="B53" s="153" t="s">
        <v>2231</v>
      </c>
      <c r="C53" s="153"/>
      <c r="D53" s="157" t="s">
        <v>2232</v>
      </c>
      <c r="E53" s="378">
        <v>88456.5</v>
      </c>
      <c r="F53" s="378">
        <v>88456.5</v>
      </c>
      <c r="G53" s="378">
        <v>45790.6</v>
      </c>
      <c r="H53" s="378">
        <v>3406</v>
      </c>
      <c r="I53" s="378">
        <v>0</v>
      </c>
      <c r="J53" s="378">
        <v>6285</v>
      </c>
      <c r="K53" s="378">
        <v>4162.6000000000004</v>
      </c>
      <c r="L53" s="378">
        <v>0</v>
      </c>
      <c r="M53" s="378">
        <v>0</v>
      </c>
      <c r="N53" s="378">
        <v>2122.4</v>
      </c>
      <c r="O53" s="378">
        <v>94741.5</v>
      </c>
    </row>
    <row r="54" spans="1:15" s="156" customFormat="1" ht="25.5" x14ac:dyDescent="0.2">
      <c r="A54" s="151"/>
      <c r="B54" s="159" t="s">
        <v>2233</v>
      </c>
      <c r="C54" s="159" t="s">
        <v>1435</v>
      </c>
      <c r="D54" s="160" t="s">
        <v>2234</v>
      </c>
      <c r="E54" s="379">
        <v>88456.5</v>
      </c>
      <c r="F54" s="379">
        <v>88456.5</v>
      </c>
      <c r="G54" s="379">
        <v>45790.6</v>
      </c>
      <c r="H54" s="379">
        <v>3406</v>
      </c>
      <c r="I54" s="379">
        <v>0</v>
      </c>
      <c r="J54" s="379">
        <v>6285</v>
      </c>
      <c r="K54" s="379">
        <v>4162.6000000000004</v>
      </c>
      <c r="L54" s="379">
        <v>0</v>
      </c>
      <c r="M54" s="379">
        <v>0</v>
      </c>
      <c r="N54" s="379">
        <v>2122.4</v>
      </c>
      <c r="O54" s="379">
        <v>94741.5</v>
      </c>
    </row>
    <row r="55" spans="1:15" s="156" customFormat="1" ht="38.25" x14ac:dyDescent="0.2">
      <c r="A55" s="151"/>
      <c r="B55" s="152" t="s">
        <v>2235</v>
      </c>
      <c r="C55" s="153"/>
      <c r="D55" s="154" t="s">
        <v>2236</v>
      </c>
      <c r="E55" s="377">
        <v>87452.6</v>
      </c>
      <c r="F55" s="377">
        <v>87452.6</v>
      </c>
      <c r="G55" s="377">
        <v>63268.200000000004</v>
      </c>
      <c r="H55" s="377">
        <v>1289.4000000000001</v>
      </c>
      <c r="I55" s="377">
        <v>0</v>
      </c>
      <c r="J55" s="377">
        <v>18700</v>
      </c>
      <c r="K55" s="377">
        <v>17394.400000000001</v>
      </c>
      <c r="L55" s="377">
        <v>0</v>
      </c>
      <c r="M55" s="377">
        <v>0</v>
      </c>
      <c r="N55" s="377">
        <v>1305.5999999999999</v>
      </c>
      <c r="O55" s="377">
        <v>106152.6</v>
      </c>
    </row>
    <row r="56" spans="1:15" s="156" customFormat="1" ht="40.5" x14ac:dyDescent="0.2">
      <c r="A56" s="151"/>
      <c r="B56" s="153" t="s">
        <v>2237</v>
      </c>
      <c r="C56" s="153"/>
      <c r="D56" s="157" t="s">
        <v>2238</v>
      </c>
      <c r="E56" s="378">
        <v>87452.6</v>
      </c>
      <c r="F56" s="378">
        <v>87452.6</v>
      </c>
      <c r="G56" s="378">
        <v>63268.200000000004</v>
      </c>
      <c r="H56" s="378">
        <v>1289.4000000000001</v>
      </c>
      <c r="I56" s="378">
        <v>0</v>
      </c>
      <c r="J56" s="378">
        <v>18700</v>
      </c>
      <c r="K56" s="378">
        <v>17394.400000000001</v>
      </c>
      <c r="L56" s="378">
        <v>0</v>
      </c>
      <c r="M56" s="378">
        <v>0</v>
      </c>
      <c r="N56" s="378">
        <v>1305.5999999999999</v>
      </c>
      <c r="O56" s="378">
        <v>106152.6</v>
      </c>
    </row>
    <row r="57" spans="1:15" s="156" customFormat="1" ht="55.15" customHeight="1" x14ac:dyDescent="0.2">
      <c r="A57" s="151"/>
      <c r="B57" s="159" t="s">
        <v>2239</v>
      </c>
      <c r="C57" s="159" t="s">
        <v>1435</v>
      </c>
      <c r="D57" s="160" t="s">
        <v>2240</v>
      </c>
      <c r="E57" s="379">
        <v>87452.6</v>
      </c>
      <c r="F57" s="379">
        <v>87452.6</v>
      </c>
      <c r="G57" s="379">
        <v>63268.200000000004</v>
      </c>
      <c r="H57" s="379">
        <v>1289.4000000000001</v>
      </c>
      <c r="I57" s="379">
        <v>0</v>
      </c>
      <c r="J57" s="379">
        <v>18700</v>
      </c>
      <c r="K57" s="379">
        <v>17394.400000000001</v>
      </c>
      <c r="L57" s="379">
        <v>0</v>
      </c>
      <c r="M57" s="379">
        <v>0</v>
      </c>
      <c r="N57" s="379">
        <v>1305.5999999999999</v>
      </c>
      <c r="O57" s="379">
        <v>106152.6</v>
      </c>
    </row>
    <row r="58" spans="1:15" s="156" customFormat="1" ht="13.5" x14ac:dyDescent="0.2">
      <c r="A58" s="151"/>
      <c r="B58" s="152" t="s">
        <v>2241</v>
      </c>
      <c r="C58" s="153"/>
      <c r="D58" s="154" t="s">
        <v>2242</v>
      </c>
      <c r="E58" s="377">
        <v>86951.400000000009</v>
      </c>
      <c r="F58" s="377">
        <v>86951.400000000009</v>
      </c>
      <c r="G58" s="377">
        <v>63489.9</v>
      </c>
      <c r="H58" s="377">
        <v>1812.4</v>
      </c>
      <c r="I58" s="377">
        <v>0</v>
      </c>
      <c r="J58" s="377">
        <v>33844.5</v>
      </c>
      <c r="K58" s="377">
        <v>10956.2</v>
      </c>
      <c r="L58" s="377">
        <v>0</v>
      </c>
      <c r="M58" s="377">
        <v>971.5</v>
      </c>
      <c r="N58" s="377">
        <v>22888.3</v>
      </c>
      <c r="O58" s="377">
        <v>120795.90000000001</v>
      </c>
    </row>
    <row r="59" spans="1:15" s="156" customFormat="1" ht="13.5" x14ac:dyDescent="0.2">
      <c r="A59" s="151"/>
      <c r="B59" s="153" t="s">
        <v>2243</v>
      </c>
      <c r="C59" s="153"/>
      <c r="D59" s="157" t="s">
        <v>2242</v>
      </c>
      <c r="E59" s="378">
        <v>86951.400000000009</v>
      </c>
      <c r="F59" s="378">
        <v>86951.400000000009</v>
      </c>
      <c r="G59" s="378">
        <v>63489.9</v>
      </c>
      <c r="H59" s="378">
        <v>1812.4</v>
      </c>
      <c r="I59" s="378">
        <v>0</v>
      </c>
      <c r="J59" s="378">
        <v>33844.5</v>
      </c>
      <c r="K59" s="378">
        <v>10956.2</v>
      </c>
      <c r="L59" s="378">
        <v>0</v>
      </c>
      <c r="M59" s="378">
        <v>971.5</v>
      </c>
      <c r="N59" s="378">
        <v>22888.3</v>
      </c>
      <c r="O59" s="378">
        <v>120795.90000000001</v>
      </c>
    </row>
    <row r="60" spans="1:15" s="156" customFormat="1" ht="25.5" x14ac:dyDescent="0.2">
      <c r="A60" s="151"/>
      <c r="B60" s="159" t="s">
        <v>2244</v>
      </c>
      <c r="C60" s="159" t="s">
        <v>1435</v>
      </c>
      <c r="D60" s="160" t="s">
        <v>2245</v>
      </c>
      <c r="E60" s="379">
        <v>86951.400000000009</v>
      </c>
      <c r="F60" s="379">
        <v>86951.400000000009</v>
      </c>
      <c r="G60" s="379">
        <v>63489.9</v>
      </c>
      <c r="H60" s="379">
        <v>1812.4</v>
      </c>
      <c r="I60" s="379">
        <v>0</v>
      </c>
      <c r="J60" s="379">
        <v>33844.5</v>
      </c>
      <c r="K60" s="379">
        <v>10956.2</v>
      </c>
      <c r="L60" s="379">
        <v>0</v>
      </c>
      <c r="M60" s="379">
        <v>971.5</v>
      </c>
      <c r="N60" s="379">
        <v>22888.3</v>
      </c>
      <c r="O60" s="379">
        <v>120795.90000000001</v>
      </c>
    </row>
    <row r="61" spans="1:15" s="156" customFormat="1" ht="25.5" x14ac:dyDescent="0.2">
      <c r="A61" s="151"/>
      <c r="B61" s="152" t="s">
        <v>2246</v>
      </c>
      <c r="C61" s="153"/>
      <c r="D61" s="154" t="s">
        <v>2247</v>
      </c>
      <c r="E61" s="377">
        <v>76576.800000000003</v>
      </c>
      <c r="F61" s="377">
        <v>76576.800000000003</v>
      </c>
      <c r="G61" s="377">
        <v>54308.800000000003</v>
      </c>
      <c r="H61" s="377">
        <v>2015.1000000000001</v>
      </c>
      <c r="I61" s="377">
        <v>0</v>
      </c>
      <c r="J61" s="377">
        <v>8089.2</v>
      </c>
      <c r="K61" s="377">
        <v>2704.2000000000003</v>
      </c>
      <c r="L61" s="377">
        <v>0</v>
      </c>
      <c r="M61" s="377">
        <v>100</v>
      </c>
      <c r="N61" s="377">
        <v>5385</v>
      </c>
      <c r="O61" s="377">
        <v>84666</v>
      </c>
    </row>
    <row r="62" spans="1:15" s="156" customFormat="1" ht="27" x14ac:dyDescent="0.2">
      <c r="A62" s="151"/>
      <c r="B62" s="153" t="s">
        <v>2248</v>
      </c>
      <c r="C62" s="153"/>
      <c r="D62" s="157" t="s">
        <v>2249</v>
      </c>
      <c r="E62" s="378">
        <v>76576.800000000003</v>
      </c>
      <c r="F62" s="378">
        <v>76576.800000000003</v>
      </c>
      <c r="G62" s="378">
        <v>54308.800000000003</v>
      </c>
      <c r="H62" s="378">
        <v>2015.1000000000001</v>
      </c>
      <c r="I62" s="378">
        <v>0</v>
      </c>
      <c r="J62" s="378">
        <v>8089.2</v>
      </c>
      <c r="K62" s="378">
        <v>2704.2000000000003</v>
      </c>
      <c r="L62" s="378">
        <v>0</v>
      </c>
      <c r="M62" s="378">
        <v>100</v>
      </c>
      <c r="N62" s="378">
        <v>5385</v>
      </c>
      <c r="O62" s="378">
        <v>84666</v>
      </c>
    </row>
    <row r="63" spans="1:15" s="156" customFormat="1" ht="25.5" x14ac:dyDescent="0.2">
      <c r="A63" s="151"/>
      <c r="B63" s="159" t="s">
        <v>2250</v>
      </c>
      <c r="C63" s="159" t="s">
        <v>1435</v>
      </c>
      <c r="D63" s="160" t="s">
        <v>2251</v>
      </c>
      <c r="E63" s="379">
        <v>76576.800000000003</v>
      </c>
      <c r="F63" s="379">
        <v>76576.800000000003</v>
      </c>
      <c r="G63" s="379">
        <v>54308.800000000003</v>
      </c>
      <c r="H63" s="379">
        <v>2015.1000000000001</v>
      </c>
      <c r="I63" s="379">
        <v>0</v>
      </c>
      <c r="J63" s="379">
        <v>8089.2</v>
      </c>
      <c r="K63" s="379">
        <v>2704.2000000000003</v>
      </c>
      <c r="L63" s="379">
        <v>0</v>
      </c>
      <c r="M63" s="379">
        <v>100</v>
      </c>
      <c r="N63" s="379">
        <v>5385</v>
      </c>
      <c r="O63" s="379">
        <v>84666</v>
      </c>
    </row>
    <row r="64" spans="1:15" s="156" customFormat="1" ht="13.5" x14ac:dyDescent="0.2">
      <c r="A64" s="151"/>
      <c r="B64" s="152" t="s">
        <v>2252</v>
      </c>
      <c r="C64" s="153"/>
      <c r="D64" s="154" t="s">
        <v>2253</v>
      </c>
      <c r="E64" s="377">
        <v>59029.700000000004</v>
      </c>
      <c r="F64" s="377">
        <v>59029.700000000004</v>
      </c>
      <c r="G64" s="377">
        <v>38285.9</v>
      </c>
      <c r="H64" s="377">
        <v>2369.3000000000002</v>
      </c>
      <c r="I64" s="377">
        <v>0</v>
      </c>
      <c r="J64" s="377">
        <v>0</v>
      </c>
      <c r="K64" s="377">
        <v>0</v>
      </c>
      <c r="L64" s="377">
        <v>0</v>
      </c>
      <c r="M64" s="377">
        <v>0</v>
      </c>
      <c r="N64" s="377">
        <v>0</v>
      </c>
      <c r="O64" s="377">
        <v>59029.700000000004</v>
      </c>
    </row>
    <row r="65" spans="1:15" s="156" customFormat="1" ht="13.5" x14ac:dyDescent="0.2">
      <c r="A65" s="151"/>
      <c r="B65" s="153" t="s">
        <v>2254</v>
      </c>
      <c r="C65" s="153"/>
      <c r="D65" s="157" t="s">
        <v>2255</v>
      </c>
      <c r="E65" s="378">
        <v>59029.700000000004</v>
      </c>
      <c r="F65" s="378">
        <v>59029.700000000004</v>
      </c>
      <c r="G65" s="378">
        <v>38285.9</v>
      </c>
      <c r="H65" s="378">
        <v>2369.3000000000002</v>
      </c>
      <c r="I65" s="378">
        <v>0</v>
      </c>
      <c r="J65" s="378">
        <v>0</v>
      </c>
      <c r="K65" s="378">
        <v>0</v>
      </c>
      <c r="L65" s="378">
        <v>0</v>
      </c>
      <c r="M65" s="378">
        <v>0</v>
      </c>
      <c r="N65" s="378">
        <v>0</v>
      </c>
      <c r="O65" s="378">
        <v>59029.700000000004</v>
      </c>
    </row>
    <row r="66" spans="1:15" s="156" customFormat="1" ht="25.5" x14ac:dyDescent="0.2">
      <c r="A66" s="151"/>
      <c r="B66" s="159" t="s">
        <v>2256</v>
      </c>
      <c r="C66" s="159" t="s">
        <v>1435</v>
      </c>
      <c r="D66" s="160" t="s">
        <v>2257</v>
      </c>
      <c r="E66" s="379">
        <v>59029.700000000004</v>
      </c>
      <c r="F66" s="379">
        <v>59029.700000000004</v>
      </c>
      <c r="G66" s="379">
        <v>38285.9</v>
      </c>
      <c r="H66" s="379">
        <v>2369.3000000000002</v>
      </c>
      <c r="I66" s="379">
        <v>0</v>
      </c>
      <c r="J66" s="379">
        <v>0</v>
      </c>
      <c r="K66" s="379">
        <v>0</v>
      </c>
      <c r="L66" s="379">
        <v>0</v>
      </c>
      <c r="M66" s="379">
        <v>0</v>
      </c>
      <c r="N66" s="379">
        <v>0</v>
      </c>
      <c r="O66" s="379">
        <v>59029.700000000004</v>
      </c>
    </row>
    <row r="67" spans="1:15" s="156" customFormat="1" ht="13.5" x14ac:dyDescent="0.2">
      <c r="A67" s="151"/>
      <c r="B67" s="152" t="s">
        <v>2258</v>
      </c>
      <c r="C67" s="153"/>
      <c r="D67" s="154" t="s">
        <v>2259</v>
      </c>
      <c r="E67" s="377">
        <v>2917248.9</v>
      </c>
      <c r="F67" s="377">
        <v>2917248.9</v>
      </c>
      <c r="G67" s="377">
        <v>1883641.2</v>
      </c>
      <c r="H67" s="377">
        <v>80374.7</v>
      </c>
      <c r="I67" s="377">
        <v>0</v>
      </c>
      <c r="J67" s="377">
        <v>2125</v>
      </c>
      <c r="K67" s="377">
        <v>1978</v>
      </c>
      <c r="L67" s="377">
        <v>0</v>
      </c>
      <c r="M67" s="377">
        <v>0</v>
      </c>
      <c r="N67" s="377">
        <v>147</v>
      </c>
      <c r="O67" s="377">
        <v>2919373.9</v>
      </c>
    </row>
    <row r="68" spans="1:15" s="156" customFormat="1" ht="13.5" x14ac:dyDescent="0.2">
      <c r="A68" s="151"/>
      <c r="B68" s="153" t="s">
        <v>2260</v>
      </c>
      <c r="C68" s="153"/>
      <c r="D68" s="157" t="s">
        <v>2259</v>
      </c>
      <c r="E68" s="378">
        <v>2917248.9</v>
      </c>
      <c r="F68" s="378">
        <v>2917248.9</v>
      </c>
      <c r="G68" s="378">
        <v>1883641.2</v>
      </c>
      <c r="H68" s="378">
        <v>80374.7</v>
      </c>
      <c r="I68" s="378">
        <v>0</v>
      </c>
      <c r="J68" s="378">
        <v>2125</v>
      </c>
      <c r="K68" s="378">
        <v>1978</v>
      </c>
      <c r="L68" s="378">
        <v>0</v>
      </c>
      <c r="M68" s="378">
        <v>0</v>
      </c>
      <c r="N68" s="378">
        <v>147</v>
      </c>
      <c r="O68" s="378">
        <v>2919373.9</v>
      </c>
    </row>
    <row r="69" spans="1:15" s="156" customFormat="1" ht="38.25" x14ac:dyDescent="0.2">
      <c r="A69" s="151"/>
      <c r="B69" s="159" t="s">
        <v>2261</v>
      </c>
      <c r="C69" s="159" t="s">
        <v>2262</v>
      </c>
      <c r="D69" s="160" t="s">
        <v>2263</v>
      </c>
      <c r="E69" s="379">
        <v>2917248.9</v>
      </c>
      <c r="F69" s="379">
        <v>2917248.9</v>
      </c>
      <c r="G69" s="379">
        <v>1883641.2</v>
      </c>
      <c r="H69" s="379">
        <v>80374.7</v>
      </c>
      <c r="I69" s="379">
        <v>0</v>
      </c>
      <c r="J69" s="379">
        <v>2125</v>
      </c>
      <c r="K69" s="379">
        <v>1978</v>
      </c>
      <c r="L69" s="379">
        <v>0</v>
      </c>
      <c r="M69" s="379">
        <v>0</v>
      </c>
      <c r="N69" s="379">
        <v>147</v>
      </c>
      <c r="O69" s="379">
        <v>2919373.9</v>
      </c>
    </row>
    <row r="70" spans="1:15" s="156" customFormat="1" ht="25.5" x14ac:dyDescent="0.2">
      <c r="A70" s="151"/>
      <c r="B70" s="152" t="s">
        <v>2264</v>
      </c>
      <c r="C70" s="153"/>
      <c r="D70" s="154" t="s">
        <v>2265</v>
      </c>
      <c r="E70" s="377">
        <v>31296428.699999999</v>
      </c>
      <c r="F70" s="377">
        <v>27239156.400000002</v>
      </c>
      <c r="G70" s="377">
        <v>17156705.600000001</v>
      </c>
      <c r="H70" s="377">
        <v>929851.6</v>
      </c>
      <c r="I70" s="377">
        <v>4057272.3000000003</v>
      </c>
      <c r="J70" s="377">
        <v>2474726</v>
      </c>
      <c r="K70" s="377">
        <v>2299032</v>
      </c>
      <c r="L70" s="377">
        <v>564513.30000000005</v>
      </c>
      <c r="M70" s="377">
        <v>79870.8</v>
      </c>
      <c r="N70" s="377">
        <v>175694</v>
      </c>
      <c r="O70" s="377">
        <v>33771154.700000003</v>
      </c>
    </row>
    <row r="71" spans="1:15" s="156" customFormat="1" ht="27" x14ac:dyDescent="0.2">
      <c r="A71" s="151"/>
      <c r="B71" s="153" t="s">
        <v>2266</v>
      </c>
      <c r="C71" s="153"/>
      <c r="D71" s="157" t="s">
        <v>2267</v>
      </c>
      <c r="E71" s="378">
        <v>15358376.1</v>
      </c>
      <c r="F71" s="378">
        <v>14430419.1</v>
      </c>
      <c r="G71" s="378">
        <v>9393479.8000000007</v>
      </c>
      <c r="H71" s="378">
        <v>542402.80000000005</v>
      </c>
      <c r="I71" s="378">
        <v>927957</v>
      </c>
      <c r="J71" s="378">
        <v>1061995.8999999999</v>
      </c>
      <c r="K71" s="378">
        <v>1015502.9</v>
      </c>
      <c r="L71" s="378">
        <v>227461</v>
      </c>
      <c r="M71" s="378">
        <v>30787.600000000002</v>
      </c>
      <c r="N71" s="378">
        <v>46493</v>
      </c>
      <c r="O71" s="378">
        <v>16420372</v>
      </c>
    </row>
    <row r="72" spans="1:15" s="156" customFormat="1" ht="25.5" x14ac:dyDescent="0.2">
      <c r="A72" s="151"/>
      <c r="B72" s="159" t="s">
        <v>2268</v>
      </c>
      <c r="C72" s="159" t="s">
        <v>2269</v>
      </c>
      <c r="D72" s="160" t="s">
        <v>2270</v>
      </c>
      <c r="E72" s="161">
        <v>358754.8</v>
      </c>
      <c r="F72" s="161">
        <v>358754.8</v>
      </c>
      <c r="G72" s="161">
        <v>265555.5</v>
      </c>
      <c r="H72" s="161">
        <v>10631.8</v>
      </c>
      <c r="I72" s="161">
        <v>0</v>
      </c>
      <c r="J72" s="161">
        <v>1882.6</v>
      </c>
      <c r="K72" s="161">
        <v>1882.6</v>
      </c>
      <c r="L72" s="161">
        <v>0</v>
      </c>
      <c r="M72" s="161">
        <v>0</v>
      </c>
      <c r="N72" s="161">
        <v>0</v>
      </c>
      <c r="O72" s="161">
        <f>J72+E72</f>
        <v>360637.39999999997</v>
      </c>
    </row>
    <row r="73" spans="1:15" s="156" customFormat="1" ht="63.75" x14ac:dyDescent="0.2">
      <c r="A73" s="151"/>
      <c r="B73" s="159" t="s">
        <v>2271</v>
      </c>
      <c r="C73" s="159" t="s">
        <v>2269</v>
      </c>
      <c r="D73" s="160" t="s">
        <v>2272</v>
      </c>
      <c r="E73" s="379">
        <v>13991816.6</v>
      </c>
      <c r="F73" s="379">
        <v>13067859.6</v>
      </c>
      <c r="G73" s="379">
        <v>8514048.0999999996</v>
      </c>
      <c r="H73" s="379">
        <v>433210.10000000003</v>
      </c>
      <c r="I73" s="379">
        <v>923957</v>
      </c>
      <c r="J73" s="379">
        <v>680190.5</v>
      </c>
      <c r="K73" s="379">
        <v>649282.4</v>
      </c>
      <c r="L73" s="379">
        <v>44561.3</v>
      </c>
      <c r="M73" s="379">
        <v>11490.2</v>
      </c>
      <c r="N73" s="379">
        <v>30908.100000000002</v>
      </c>
      <c r="O73" s="379">
        <v>14672007.1</v>
      </c>
    </row>
    <row r="74" spans="1:15" s="156" customFormat="1" ht="25.5" x14ac:dyDescent="0.2">
      <c r="A74" s="151"/>
      <c r="B74" s="159" t="s">
        <v>2273</v>
      </c>
      <c r="C74" s="159" t="s">
        <v>2274</v>
      </c>
      <c r="D74" s="160" t="s">
        <v>2275</v>
      </c>
      <c r="E74" s="379">
        <v>10721</v>
      </c>
      <c r="F74" s="379">
        <v>10721</v>
      </c>
      <c r="G74" s="379">
        <v>8559.9</v>
      </c>
      <c r="H74" s="379">
        <v>98.4</v>
      </c>
      <c r="I74" s="379">
        <v>0</v>
      </c>
      <c r="J74" s="379">
        <v>0</v>
      </c>
      <c r="K74" s="379">
        <v>0</v>
      </c>
      <c r="L74" s="379">
        <v>0</v>
      </c>
      <c r="M74" s="379">
        <v>0</v>
      </c>
      <c r="N74" s="379">
        <v>0</v>
      </c>
      <c r="O74" s="379">
        <v>10721</v>
      </c>
    </row>
    <row r="75" spans="1:15" s="156" customFormat="1" ht="38.25" x14ac:dyDescent="0.2">
      <c r="A75" s="151"/>
      <c r="B75" s="159" t="s">
        <v>2276</v>
      </c>
      <c r="C75" s="159" t="s">
        <v>2277</v>
      </c>
      <c r="D75" s="160" t="s">
        <v>2320</v>
      </c>
      <c r="E75" s="161">
        <v>458115.3</v>
      </c>
      <c r="F75" s="161">
        <v>458115.3</v>
      </c>
      <c r="G75" s="161">
        <v>304660.09999999998</v>
      </c>
      <c r="H75" s="161">
        <v>39123.699999999997</v>
      </c>
      <c r="I75" s="161">
        <v>0</v>
      </c>
      <c r="J75" s="161">
        <v>270049.5</v>
      </c>
      <c r="K75" s="161">
        <v>258430.9</v>
      </c>
      <c r="L75" s="161">
        <v>154685.70000000001</v>
      </c>
      <c r="M75" s="161">
        <v>11946.4</v>
      </c>
      <c r="N75" s="161">
        <v>11618.6</v>
      </c>
      <c r="O75" s="161">
        <f>J75+E75</f>
        <v>728164.8</v>
      </c>
    </row>
    <row r="76" spans="1:15" s="156" customFormat="1" ht="38.25" x14ac:dyDescent="0.2">
      <c r="A76" s="151"/>
      <c r="B76" s="159" t="s">
        <v>2321</v>
      </c>
      <c r="C76" s="159" t="s">
        <v>2322</v>
      </c>
      <c r="D76" s="160" t="s">
        <v>2323</v>
      </c>
      <c r="E76" s="379">
        <v>466405.8</v>
      </c>
      <c r="F76" s="379">
        <v>466405.8</v>
      </c>
      <c r="G76" s="379">
        <v>270257.5</v>
      </c>
      <c r="H76" s="379">
        <v>51513.599999999999</v>
      </c>
      <c r="I76" s="379">
        <v>0</v>
      </c>
      <c r="J76" s="379">
        <v>90239.6</v>
      </c>
      <c r="K76" s="379">
        <v>86686.1</v>
      </c>
      <c r="L76" s="379">
        <v>22813.100000000002</v>
      </c>
      <c r="M76" s="379">
        <v>6844.9000000000005</v>
      </c>
      <c r="N76" s="379">
        <v>3553.5</v>
      </c>
      <c r="O76" s="379">
        <v>556645.4</v>
      </c>
    </row>
    <row r="77" spans="1:15" s="156" customFormat="1" ht="63.75" x14ac:dyDescent="0.2">
      <c r="A77" s="151"/>
      <c r="B77" s="159" t="s">
        <v>2324</v>
      </c>
      <c r="C77" s="159" t="s">
        <v>2325</v>
      </c>
      <c r="D77" s="160" t="s">
        <v>2225</v>
      </c>
      <c r="E77" s="379">
        <v>57767.700000000004</v>
      </c>
      <c r="F77" s="379">
        <v>57767.700000000004</v>
      </c>
      <c r="G77" s="379">
        <v>27135.8</v>
      </c>
      <c r="H77" s="379">
        <v>7750.3</v>
      </c>
      <c r="I77" s="379">
        <v>0</v>
      </c>
      <c r="J77" s="379">
        <v>19633.7</v>
      </c>
      <c r="K77" s="379">
        <v>19220.900000000001</v>
      </c>
      <c r="L77" s="379">
        <v>5400.9000000000005</v>
      </c>
      <c r="M77" s="379">
        <v>506.1</v>
      </c>
      <c r="N77" s="379">
        <v>412.8</v>
      </c>
      <c r="O77" s="379">
        <v>77401.400000000009</v>
      </c>
    </row>
    <row r="78" spans="1:15" s="156" customFormat="1" ht="51" x14ac:dyDescent="0.2">
      <c r="A78" s="151"/>
      <c r="B78" s="159" t="s">
        <v>2226</v>
      </c>
      <c r="C78" s="159" t="s">
        <v>2227</v>
      </c>
      <c r="D78" s="160" t="s">
        <v>732</v>
      </c>
      <c r="E78" s="379">
        <v>4188.8</v>
      </c>
      <c r="F78" s="379">
        <v>4188.8</v>
      </c>
      <c r="G78" s="379">
        <v>3262.9</v>
      </c>
      <c r="H78" s="379">
        <v>74.900000000000006</v>
      </c>
      <c r="I78" s="379">
        <v>0</v>
      </c>
      <c r="J78" s="379">
        <v>0</v>
      </c>
      <c r="K78" s="379">
        <v>0</v>
      </c>
      <c r="L78" s="379">
        <v>0</v>
      </c>
      <c r="M78" s="379">
        <v>0</v>
      </c>
      <c r="N78" s="379">
        <v>0</v>
      </c>
      <c r="O78" s="379">
        <v>4188.8</v>
      </c>
    </row>
    <row r="79" spans="1:15" s="156" customFormat="1" ht="89.25" x14ac:dyDescent="0.2">
      <c r="A79" s="151"/>
      <c r="B79" s="159" t="s">
        <v>733</v>
      </c>
      <c r="C79" s="159" t="s">
        <v>734</v>
      </c>
      <c r="D79" s="160" t="s">
        <v>735</v>
      </c>
      <c r="E79" s="379">
        <v>10606.1</v>
      </c>
      <c r="F79" s="379">
        <v>6606.1</v>
      </c>
      <c r="G79" s="379">
        <v>0</v>
      </c>
      <c r="H79" s="379">
        <v>0</v>
      </c>
      <c r="I79" s="379">
        <v>4000</v>
      </c>
      <c r="J79" s="379">
        <v>0</v>
      </c>
      <c r="K79" s="379">
        <v>0</v>
      </c>
      <c r="L79" s="379">
        <v>0</v>
      </c>
      <c r="M79" s="379">
        <v>0</v>
      </c>
      <c r="N79" s="379">
        <v>0</v>
      </c>
      <c r="O79" s="379">
        <v>10606.1</v>
      </c>
    </row>
    <row r="80" spans="1:15" s="156" customFormat="1" ht="27" x14ac:dyDescent="0.2">
      <c r="A80" s="151"/>
      <c r="B80" s="153" t="s">
        <v>736</v>
      </c>
      <c r="C80" s="153"/>
      <c r="D80" s="157" t="s">
        <v>737</v>
      </c>
      <c r="E80" s="378">
        <v>4647676.2</v>
      </c>
      <c r="F80" s="378">
        <v>3901529.5</v>
      </c>
      <c r="G80" s="378">
        <v>2411153.6999999997</v>
      </c>
      <c r="H80" s="378">
        <v>118831.6</v>
      </c>
      <c r="I80" s="378">
        <v>746146.70000000007</v>
      </c>
      <c r="J80" s="378">
        <v>93700.900000000009</v>
      </c>
      <c r="K80" s="378">
        <v>27788.5</v>
      </c>
      <c r="L80" s="378">
        <v>5063</v>
      </c>
      <c r="M80" s="378">
        <v>3630.1</v>
      </c>
      <c r="N80" s="378">
        <v>65912.399999999994</v>
      </c>
      <c r="O80" s="378">
        <v>4741377.1000000006</v>
      </c>
    </row>
    <row r="81" spans="1:15" s="156" customFormat="1" ht="25.5" x14ac:dyDescent="0.2">
      <c r="A81" s="151"/>
      <c r="B81" s="159" t="s">
        <v>738</v>
      </c>
      <c r="C81" s="159" t="s">
        <v>2269</v>
      </c>
      <c r="D81" s="160" t="s">
        <v>30</v>
      </c>
      <c r="E81" s="161">
        <v>89897.2</v>
      </c>
      <c r="F81" s="161">
        <v>89897.2</v>
      </c>
      <c r="G81" s="161">
        <v>69239.600000000006</v>
      </c>
      <c r="H81" s="161">
        <v>0</v>
      </c>
      <c r="I81" s="161">
        <v>0</v>
      </c>
      <c r="J81" s="161">
        <v>0</v>
      </c>
      <c r="K81" s="161">
        <v>0</v>
      </c>
      <c r="L81" s="161">
        <v>0</v>
      </c>
      <c r="M81" s="161">
        <v>0</v>
      </c>
      <c r="N81" s="161">
        <v>0</v>
      </c>
      <c r="O81" s="161">
        <f>J81+E81</f>
        <v>89897.2</v>
      </c>
    </row>
    <row r="82" spans="1:15" s="156" customFormat="1" ht="51" x14ac:dyDescent="0.2">
      <c r="A82" s="151"/>
      <c r="B82" s="159" t="s">
        <v>31</v>
      </c>
      <c r="C82" s="159" t="s">
        <v>2269</v>
      </c>
      <c r="D82" s="160" t="s">
        <v>32</v>
      </c>
      <c r="E82" s="379">
        <v>3885106.4</v>
      </c>
      <c r="F82" s="379">
        <v>3609378.2</v>
      </c>
      <c r="G82" s="379">
        <v>2210039.2999999998</v>
      </c>
      <c r="H82" s="379">
        <v>111067</v>
      </c>
      <c r="I82" s="379">
        <v>275728.2</v>
      </c>
      <c r="J82" s="379">
        <v>50737.3</v>
      </c>
      <c r="K82" s="379">
        <v>21907.4</v>
      </c>
      <c r="L82" s="379">
        <v>1588.2</v>
      </c>
      <c r="M82" s="379">
        <v>3211</v>
      </c>
      <c r="N82" s="379">
        <v>28829.9</v>
      </c>
      <c r="O82" s="379">
        <v>3935843.7</v>
      </c>
    </row>
    <row r="83" spans="1:15" s="156" customFormat="1" ht="51" x14ac:dyDescent="0.2">
      <c r="A83" s="151"/>
      <c r="B83" s="159" t="s">
        <v>33</v>
      </c>
      <c r="C83" s="159" t="s">
        <v>2277</v>
      </c>
      <c r="D83" s="160" t="s">
        <v>4291</v>
      </c>
      <c r="E83" s="379">
        <v>149784.1</v>
      </c>
      <c r="F83" s="379">
        <v>149445.1</v>
      </c>
      <c r="G83" s="379">
        <v>93841.400000000009</v>
      </c>
      <c r="H83" s="379">
        <v>7764.6</v>
      </c>
      <c r="I83" s="379">
        <v>339</v>
      </c>
      <c r="J83" s="379">
        <v>6263.6</v>
      </c>
      <c r="K83" s="379">
        <v>5881.1</v>
      </c>
      <c r="L83" s="379">
        <v>3474.8</v>
      </c>
      <c r="M83" s="379">
        <v>419.1</v>
      </c>
      <c r="N83" s="379">
        <v>382.5</v>
      </c>
      <c r="O83" s="379">
        <v>156047.70000000001</v>
      </c>
    </row>
    <row r="84" spans="1:15" s="156" customFormat="1" ht="38.25" x14ac:dyDescent="0.2">
      <c r="A84" s="151"/>
      <c r="B84" s="159" t="s">
        <v>4292</v>
      </c>
      <c r="C84" s="159" t="s">
        <v>4293</v>
      </c>
      <c r="D84" s="160" t="s">
        <v>4294</v>
      </c>
      <c r="E84" s="161">
        <v>60000</v>
      </c>
      <c r="F84" s="161">
        <v>0</v>
      </c>
      <c r="G84" s="161">
        <v>0</v>
      </c>
      <c r="H84" s="161">
        <v>0</v>
      </c>
      <c r="I84" s="161">
        <v>60000</v>
      </c>
      <c r="J84" s="161">
        <v>8200</v>
      </c>
      <c r="K84" s="161">
        <v>0</v>
      </c>
      <c r="L84" s="161">
        <v>0</v>
      </c>
      <c r="M84" s="161">
        <v>0</v>
      </c>
      <c r="N84" s="161">
        <v>8200</v>
      </c>
      <c r="O84" s="161">
        <f>J84+E84</f>
        <v>68200</v>
      </c>
    </row>
    <row r="85" spans="1:15" s="156" customFormat="1" ht="25.5" x14ac:dyDescent="0.2">
      <c r="A85" s="151"/>
      <c r="B85" s="159" t="s">
        <v>4295</v>
      </c>
      <c r="C85" s="159" t="s">
        <v>2269</v>
      </c>
      <c r="D85" s="160" t="s">
        <v>4296</v>
      </c>
      <c r="E85" s="161">
        <v>6042</v>
      </c>
      <c r="F85" s="161">
        <v>0</v>
      </c>
      <c r="G85" s="161">
        <v>0</v>
      </c>
      <c r="H85" s="161">
        <v>0</v>
      </c>
      <c r="I85" s="161">
        <v>6042</v>
      </c>
      <c r="J85" s="161">
        <v>0</v>
      </c>
      <c r="K85" s="161">
        <v>0</v>
      </c>
      <c r="L85" s="161">
        <v>0</v>
      </c>
      <c r="M85" s="161">
        <v>0</v>
      </c>
      <c r="N85" s="161">
        <v>0</v>
      </c>
      <c r="O85" s="161">
        <f>J85+E85</f>
        <v>6042</v>
      </c>
    </row>
    <row r="86" spans="1:15" s="156" customFormat="1" ht="25.5" x14ac:dyDescent="0.2">
      <c r="A86" s="151"/>
      <c r="B86" s="159" t="s">
        <v>4297</v>
      </c>
      <c r="C86" s="159" t="s">
        <v>2269</v>
      </c>
      <c r="D86" s="160" t="s">
        <v>2925</v>
      </c>
      <c r="E86" s="161">
        <v>56846.5</v>
      </c>
      <c r="F86" s="161">
        <v>52809</v>
      </c>
      <c r="G86" s="161">
        <v>38033.4</v>
      </c>
      <c r="H86" s="161">
        <v>0</v>
      </c>
      <c r="I86" s="161">
        <v>4037.5</v>
      </c>
      <c r="J86" s="161">
        <v>0</v>
      </c>
      <c r="K86" s="161">
        <v>0</v>
      </c>
      <c r="L86" s="161">
        <v>0</v>
      </c>
      <c r="M86" s="161">
        <v>0</v>
      </c>
      <c r="N86" s="161">
        <v>0</v>
      </c>
      <c r="O86" s="161">
        <f>J86+E86</f>
        <v>56846.5</v>
      </c>
    </row>
    <row r="87" spans="1:15" s="156" customFormat="1" ht="25.5" x14ac:dyDescent="0.2">
      <c r="A87" s="151"/>
      <c r="B87" s="159" t="s">
        <v>2926</v>
      </c>
      <c r="C87" s="159" t="s">
        <v>2269</v>
      </c>
      <c r="D87" s="160" t="s">
        <v>2927</v>
      </c>
      <c r="E87" s="379">
        <v>400000</v>
      </c>
      <c r="F87" s="379">
        <v>0</v>
      </c>
      <c r="G87" s="379">
        <v>0</v>
      </c>
      <c r="H87" s="379">
        <v>0</v>
      </c>
      <c r="I87" s="379">
        <v>400000</v>
      </c>
      <c r="J87" s="379">
        <v>0</v>
      </c>
      <c r="K87" s="379">
        <v>0</v>
      </c>
      <c r="L87" s="379">
        <v>0</v>
      </c>
      <c r="M87" s="379">
        <v>0</v>
      </c>
      <c r="N87" s="379">
        <v>0</v>
      </c>
      <c r="O87" s="379">
        <v>400000</v>
      </c>
    </row>
    <row r="88" spans="1:15" s="156" customFormat="1" ht="51" x14ac:dyDescent="0.2">
      <c r="A88" s="151"/>
      <c r="B88" s="159" t="s">
        <v>2928</v>
      </c>
      <c r="C88" s="159" t="s">
        <v>2269</v>
      </c>
      <c r="D88" s="160" t="s">
        <v>194</v>
      </c>
      <c r="E88" s="161">
        <v>0</v>
      </c>
      <c r="F88" s="161">
        <v>0</v>
      </c>
      <c r="G88" s="161">
        <v>0</v>
      </c>
      <c r="H88" s="161">
        <v>0</v>
      </c>
      <c r="I88" s="161">
        <v>0</v>
      </c>
      <c r="J88" s="161">
        <v>28500</v>
      </c>
      <c r="K88" s="161">
        <v>0</v>
      </c>
      <c r="L88" s="161">
        <v>0</v>
      </c>
      <c r="M88" s="161">
        <v>0</v>
      </c>
      <c r="N88" s="161">
        <v>28500</v>
      </c>
      <c r="O88" s="161">
        <f>J88+E88</f>
        <v>28500</v>
      </c>
    </row>
    <row r="89" spans="1:15" s="156" customFormat="1" ht="13.5" x14ac:dyDescent="0.2">
      <c r="A89" s="151"/>
      <c r="B89" s="153" t="s">
        <v>195</v>
      </c>
      <c r="C89" s="153"/>
      <c r="D89" s="157" t="s">
        <v>196</v>
      </c>
      <c r="E89" s="378">
        <v>6960508.5</v>
      </c>
      <c r="F89" s="378">
        <v>4942086.8</v>
      </c>
      <c r="G89" s="378">
        <v>2679012.4</v>
      </c>
      <c r="H89" s="378">
        <v>126334.8</v>
      </c>
      <c r="I89" s="378">
        <v>2018421.7</v>
      </c>
      <c r="J89" s="378">
        <v>193725.1</v>
      </c>
      <c r="K89" s="378">
        <v>163397.5</v>
      </c>
      <c r="L89" s="378">
        <v>77689.900000000009</v>
      </c>
      <c r="M89" s="378">
        <v>3057.1</v>
      </c>
      <c r="N89" s="378">
        <v>30327.600000000002</v>
      </c>
      <c r="O89" s="378">
        <v>7154233.6000000006</v>
      </c>
    </row>
    <row r="90" spans="1:15" s="156" customFormat="1" ht="25.5" x14ac:dyDescent="0.2">
      <c r="A90" s="151"/>
      <c r="B90" s="159" t="s">
        <v>197</v>
      </c>
      <c r="C90" s="159" t="s">
        <v>2269</v>
      </c>
      <c r="D90" s="160" t="s">
        <v>2092</v>
      </c>
      <c r="E90" s="161">
        <v>92258.3</v>
      </c>
      <c r="F90" s="161">
        <v>92258.3</v>
      </c>
      <c r="G90" s="161">
        <v>70600.100000000006</v>
      </c>
      <c r="H90" s="161">
        <v>0</v>
      </c>
      <c r="I90" s="161">
        <v>0</v>
      </c>
      <c r="J90" s="161">
        <v>0</v>
      </c>
      <c r="K90" s="161">
        <v>0</v>
      </c>
      <c r="L90" s="161">
        <v>0</v>
      </c>
      <c r="M90" s="161">
        <v>0</v>
      </c>
      <c r="N90" s="161">
        <v>0</v>
      </c>
      <c r="O90" s="161">
        <f>J90+E90</f>
        <v>92258.3</v>
      </c>
    </row>
    <row r="91" spans="1:15" s="156" customFormat="1" ht="25.5" x14ac:dyDescent="0.2">
      <c r="A91" s="151"/>
      <c r="B91" s="159" t="s">
        <v>2093</v>
      </c>
      <c r="C91" s="159" t="s">
        <v>2269</v>
      </c>
      <c r="D91" s="160" t="s">
        <v>2094</v>
      </c>
      <c r="E91" s="379">
        <v>6517004.9000000004</v>
      </c>
      <c r="F91" s="379">
        <v>4620383.2</v>
      </c>
      <c r="G91" s="379">
        <v>2481049.5</v>
      </c>
      <c r="H91" s="379">
        <v>113727.1</v>
      </c>
      <c r="I91" s="379">
        <v>1896621.7</v>
      </c>
      <c r="J91" s="379">
        <v>176490.1</v>
      </c>
      <c r="K91" s="379">
        <v>149758.70000000001</v>
      </c>
      <c r="L91" s="379">
        <v>74081.8</v>
      </c>
      <c r="M91" s="379">
        <v>1301.0999999999999</v>
      </c>
      <c r="N91" s="379">
        <v>26731.4</v>
      </c>
      <c r="O91" s="379">
        <v>6693495</v>
      </c>
    </row>
    <row r="92" spans="1:15" s="156" customFormat="1" ht="38.25" x14ac:dyDescent="0.2">
      <c r="A92" s="151"/>
      <c r="B92" s="159" t="s">
        <v>2095</v>
      </c>
      <c r="C92" s="159" t="s">
        <v>2277</v>
      </c>
      <c r="D92" s="160" t="s">
        <v>2096</v>
      </c>
      <c r="E92" s="161">
        <v>199074.7</v>
      </c>
      <c r="F92" s="161">
        <v>199074.7</v>
      </c>
      <c r="G92" s="161">
        <v>113987.1</v>
      </c>
      <c r="H92" s="161">
        <v>9765.2999999999993</v>
      </c>
      <c r="I92" s="161">
        <v>0</v>
      </c>
      <c r="J92" s="161">
        <v>6561.2</v>
      </c>
      <c r="K92" s="161">
        <v>6221.2</v>
      </c>
      <c r="L92" s="161">
        <v>2628</v>
      </c>
      <c r="M92" s="161">
        <v>256</v>
      </c>
      <c r="N92" s="161">
        <v>340</v>
      </c>
      <c r="O92" s="161">
        <f>J92+E92</f>
        <v>205635.90000000002</v>
      </c>
    </row>
    <row r="93" spans="1:15" s="156" customFormat="1" ht="51" x14ac:dyDescent="0.2">
      <c r="A93" s="151"/>
      <c r="B93" s="159" t="s">
        <v>2097</v>
      </c>
      <c r="C93" s="159" t="s">
        <v>1491</v>
      </c>
      <c r="D93" s="160" t="s">
        <v>2098</v>
      </c>
      <c r="E93" s="379">
        <v>30370.600000000002</v>
      </c>
      <c r="F93" s="379">
        <v>30370.600000000002</v>
      </c>
      <c r="G93" s="379">
        <v>13375.7</v>
      </c>
      <c r="H93" s="379">
        <v>2842.4</v>
      </c>
      <c r="I93" s="379">
        <v>0</v>
      </c>
      <c r="J93" s="379">
        <v>10673.800000000001</v>
      </c>
      <c r="K93" s="379">
        <v>7417.6</v>
      </c>
      <c r="L93" s="379">
        <v>980.1</v>
      </c>
      <c r="M93" s="379">
        <v>1500</v>
      </c>
      <c r="N93" s="379">
        <v>3256.2000000000003</v>
      </c>
      <c r="O93" s="379">
        <v>41044.400000000001</v>
      </c>
    </row>
    <row r="94" spans="1:15" s="156" customFormat="1" ht="38.25" x14ac:dyDescent="0.2">
      <c r="A94" s="151"/>
      <c r="B94" s="159" t="s">
        <v>2099</v>
      </c>
      <c r="C94" s="159" t="s">
        <v>4293</v>
      </c>
      <c r="D94" s="160" t="s">
        <v>206</v>
      </c>
      <c r="E94" s="161">
        <v>121800</v>
      </c>
      <c r="F94" s="161">
        <v>0</v>
      </c>
      <c r="G94" s="161">
        <v>0</v>
      </c>
      <c r="H94" s="161">
        <v>0</v>
      </c>
      <c r="I94" s="161">
        <v>121800</v>
      </c>
      <c r="J94" s="161">
        <v>0</v>
      </c>
      <c r="K94" s="161">
        <v>0</v>
      </c>
      <c r="L94" s="161">
        <v>0</v>
      </c>
      <c r="M94" s="161">
        <v>0</v>
      </c>
      <c r="N94" s="161">
        <v>0</v>
      </c>
      <c r="O94" s="161">
        <f>J94+E94</f>
        <v>121800</v>
      </c>
    </row>
    <row r="95" spans="1:15" s="156" customFormat="1" ht="27" x14ac:dyDescent="0.2">
      <c r="A95" s="151"/>
      <c r="B95" s="153" t="s">
        <v>207</v>
      </c>
      <c r="C95" s="153"/>
      <c r="D95" s="157" t="s">
        <v>208</v>
      </c>
      <c r="E95" s="378">
        <v>502377</v>
      </c>
      <c r="F95" s="378">
        <v>448254.10000000003</v>
      </c>
      <c r="G95" s="378">
        <v>271880.8</v>
      </c>
      <c r="H95" s="378">
        <v>37274.699999999997</v>
      </c>
      <c r="I95" s="378">
        <v>54122.9</v>
      </c>
      <c r="J95" s="378">
        <v>538648.80000000005</v>
      </c>
      <c r="K95" s="378">
        <v>538648.80000000005</v>
      </c>
      <c r="L95" s="378">
        <v>0</v>
      </c>
      <c r="M95" s="378">
        <v>0</v>
      </c>
      <c r="N95" s="378">
        <v>0</v>
      </c>
      <c r="O95" s="378">
        <v>1041025.8</v>
      </c>
    </row>
    <row r="96" spans="1:15" s="156" customFormat="1" ht="38.25" x14ac:dyDescent="0.2">
      <c r="A96" s="151"/>
      <c r="B96" s="159" t="s">
        <v>209</v>
      </c>
      <c r="C96" s="159" t="s">
        <v>2274</v>
      </c>
      <c r="D96" s="160" t="s">
        <v>210</v>
      </c>
      <c r="E96" s="379">
        <v>29078.400000000001</v>
      </c>
      <c r="F96" s="379">
        <v>29078.400000000001</v>
      </c>
      <c r="G96" s="379">
        <v>18479.900000000001</v>
      </c>
      <c r="H96" s="379">
        <v>644.5</v>
      </c>
      <c r="I96" s="379">
        <v>0</v>
      </c>
      <c r="J96" s="379">
        <v>0</v>
      </c>
      <c r="K96" s="379">
        <v>0</v>
      </c>
      <c r="L96" s="379">
        <v>0</v>
      </c>
      <c r="M96" s="379">
        <v>0</v>
      </c>
      <c r="N96" s="379">
        <v>0</v>
      </c>
      <c r="O96" s="379">
        <v>29078.400000000001</v>
      </c>
    </row>
    <row r="97" spans="1:15" s="156" customFormat="1" ht="54.75" customHeight="1" x14ac:dyDescent="0.2">
      <c r="A97" s="151"/>
      <c r="B97" s="159" t="s">
        <v>211</v>
      </c>
      <c r="C97" s="159" t="s">
        <v>2274</v>
      </c>
      <c r="D97" s="160" t="s">
        <v>212</v>
      </c>
      <c r="E97" s="379">
        <v>471962.4</v>
      </c>
      <c r="F97" s="379">
        <v>417839.5</v>
      </c>
      <c r="G97" s="379">
        <v>253400.9</v>
      </c>
      <c r="H97" s="379">
        <v>36630.199999999997</v>
      </c>
      <c r="I97" s="379">
        <v>54122.9</v>
      </c>
      <c r="J97" s="379">
        <v>538648.80000000005</v>
      </c>
      <c r="K97" s="379">
        <v>538648.80000000005</v>
      </c>
      <c r="L97" s="379">
        <v>0</v>
      </c>
      <c r="M97" s="379">
        <v>0</v>
      </c>
      <c r="N97" s="379">
        <v>0</v>
      </c>
      <c r="O97" s="379">
        <v>1010611.2000000001</v>
      </c>
    </row>
    <row r="98" spans="1:15" s="156" customFormat="1" ht="28.9" customHeight="1" x14ac:dyDescent="0.2">
      <c r="A98" s="151"/>
      <c r="B98" s="159" t="s">
        <v>213</v>
      </c>
      <c r="C98" s="159" t="s">
        <v>214</v>
      </c>
      <c r="D98" s="160" t="s">
        <v>964</v>
      </c>
      <c r="E98" s="161">
        <v>1336.2</v>
      </c>
      <c r="F98" s="161">
        <v>1336.2</v>
      </c>
      <c r="G98" s="161">
        <v>0</v>
      </c>
      <c r="H98" s="161">
        <v>0</v>
      </c>
      <c r="I98" s="161">
        <v>0</v>
      </c>
      <c r="J98" s="161">
        <v>0</v>
      </c>
      <c r="K98" s="161">
        <v>0</v>
      </c>
      <c r="L98" s="161">
        <v>0</v>
      </c>
      <c r="M98" s="161">
        <v>0</v>
      </c>
      <c r="N98" s="161">
        <v>0</v>
      </c>
      <c r="O98" s="161">
        <f>J98+E98</f>
        <v>1336.2</v>
      </c>
    </row>
    <row r="99" spans="1:15" s="156" customFormat="1" ht="27" x14ac:dyDescent="0.2">
      <c r="A99" s="151"/>
      <c r="B99" s="153" t="s">
        <v>965</v>
      </c>
      <c r="C99" s="153"/>
      <c r="D99" s="157" t="s">
        <v>966</v>
      </c>
      <c r="E99" s="378">
        <v>3827490.9</v>
      </c>
      <c r="F99" s="378">
        <v>3516866.9</v>
      </c>
      <c r="G99" s="378">
        <v>2401178.9</v>
      </c>
      <c r="H99" s="378">
        <v>105007.7</v>
      </c>
      <c r="I99" s="378">
        <v>310624</v>
      </c>
      <c r="J99" s="378">
        <v>586655.30000000005</v>
      </c>
      <c r="K99" s="378">
        <v>553694.30000000005</v>
      </c>
      <c r="L99" s="378">
        <v>254299.4</v>
      </c>
      <c r="M99" s="378">
        <v>42396</v>
      </c>
      <c r="N99" s="378">
        <v>32961</v>
      </c>
      <c r="O99" s="378">
        <v>4414146.2</v>
      </c>
    </row>
    <row r="100" spans="1:15" s="156" customFormat="1" ht="25.5" x14ac:dyDescent="0.2">
      <c r="A100" s="151"/>
      <c r="B100" s="159" t="s">
        <v>967</v>
      </c>
      <c r="C100" s="159" t="s">
        <v>968</v>
      </c>
      <c r="D100" s="160" t="s">
        <v>969</v>
      </c>
      <c r="E100" s="161">
        <v>70148.399999999994</v>
      </c>
      <c r="F100" s="161">
        <v>70148.399999999994</v>
      </c>
      <c r="G100" s="161">
        <v>48759.3</v>
      </c>
      <c r="H100" s="161">
        <v>2069.9</v>
      </c>
      <c r="I100" s="161">
        <v>0</v>
      </c>
      <c r="J100" s="161">
        <v>100</v>
      </c>
      <c r="K100" s="161">
        <v>100</v>
      </c>
      <c r="L100" s="161">
        <v>0</v>
      </c>
      <c r="M100" s="161">
        <v>0</v>
      </c>
      <c r="N100" s="161">
        <v>0</v>
      </c>
      <c r="O100" s="161">
        <f>J100+E100</f>
        <v>70248.399999999994</v>
      </c>
    </row>
    <row r="101" spans="1:15" s="156" customFormat="1" ht="25.5" x14ac:dyDescent="0.2">
      <c r="A101" s="151"/>
      <c r="B101" s="159" t="s">
        <v>7</v>
      </c>
      <c r="C101" s="159" t="s">
        <v>968</v>
      </c>
      <c r="D101" s="160" t="s">
        <v>8</v>
      </c>
      <c r="E101" s="379">
        <v>7675.2</v>
      </c>
      <c r="F101" s="379">
        <v>7675.2</v>
      </c>
      <c r="G101" s="379">
        <v>3664.4</v>
      </c>
      <c r="H101" s="379">
        <v>100.9</v>
      </c>
      <c r="I101" s="379">
        <v>0</v>
      </c>
      <c r="J101" s="379">
        <v>0</v>
      </c>
      <c r="K101" s="379">
        <v>0</v>
      </c>
      <c r="L101" s="379">
        <v>0</v>
      </c>
      <c r="M101" s="379">
        <v>0</v>
      </c>
      <c r="N101" s="379">
        <v>0</v>
      </c>
      <c r="O101" s="379">
        <v>7675.2</v>
      </c>
    </row>
    <row r="102" spans="1:15" s="156" customFormat="1" x14ac:dyDescent="0.2">
      <c r="A102" s="151"/>
      <c r="B102" s="159" t="s">
        <v>9</v>
      </c>
      <c r="C102" s="159" t="s">
        <v>10</v>
      </c>
      <c r="D102" s="160" t="s">
        <v>11</v>
      </c>
      <c r="E102" s="379">
        <v>188650.9</v>
      </c>
      <c r="F102" s="379">
        <v>188650.9</v>
      </c>
      <c r="G102" s="379">
        <v>133920.1</v>
      </c>
      <c r="H102" s="379">
        <v>5706.8</v>
      </c>
      <c r="I102" s="379">
        <v>0</v>
      </c>
      <c r="J102" s="379">
        <v>35367.300000000003</v>
      </c>
      <c r="K102" s="379">
        <v>30357.5</v>
      </c>
      <c r="L102" s="379">
        <v>6836.1</v>
      </c>
      <c r="M102" s="379">
        <v>4166.6000000000004</v>
      </c>
      <c r="N102" s="379">
        <v>5009.8</v>
      </c>
      <c r="O102" s="379">
        <v>224018.2</v>
      </c>
    </row>
    <row r="103" spans="1:15" s="156" customFormat="1" ht="94.5" customHeight="1" x14ac:dyDescent="0.2">
      <c r="A103" s="151"/>
      <c r="B103" s="159" t="s">
        <v>12</v>
      </c>
      <c r="C103" s="159" t="s">
        <v>13</v>
      </c>
      <c r="D103" s="160" t="s">
        <v>14</v>
      </c>
      <c r="E103" s="379">
        <v>14538</v>
      </c>
      <c r="F103" s="379">
        <v>0</v>
      </c>
      <c r="G103" s="379">
        <v>0</v>
      </c>
      <c r="H103" s="379">
        <v>0</v>
      </c>
      <c r="I103" s="379">
        <v>14538</v>
      </c>
      <c r="J103" s="379">
        <v>1812.2</v>
      </c>
      <c r="K103" s="379">
        <v>0</v>
      </c>
      <c r="L103" s="379">
        <v>0</v>
      </c>
      <c r="M103" s="379">
        <v>0</v>
      </c>
      <c r="N103" s="379">
        <v>1812.2</v>
      </c>
      <c r="O103" s="379">
        <v>16350.2</v>
      </c>
    </row>
    <row r="104" spans="1:15" s="156" customFormat="1" ht="76.5" x14ac:dyDescent="0.2">
      <c r="A104" s="151"/>
      <c r="B104" s="159" t="s">
        <v>15</v>
      </c>
      <c r="C104" s="159" t="s">
        <v>2227</v>
      </c>
      <c r="D104" s="160" t="s">
        <v>16</v>
      </c>
      <c r="E104" s="161">
        <v>19000</v>
      </c>
      <c r="F104" s="161">
        <v>0</v>
      </c>
      <c r="G104" s="161">
        <v>0</v>
      </c>
      <c r="H104" s="161">
        <v>0</v>
      </c>
      <c r="I104" s="161">
        <v>19000</v>
      </c>
      <c r="J104" s="161">
        <v>3875</v>
      </c>
      <c r="K104" s="161">
        <v>0</v>
      </c>
      <c r="L104" s="161">
        <v>0</v>
      </c>
      <c r="M104" s="161">
        <v>0</v>
      </c>
      <c r="N104" s="161">
        <v>3875</v>
      </c>
      <c r="O104" s="161">
        <f>J104+E104</f>
        <v>22875</v>
      </c>
    </row>
    <row r="105" spans="1:15" s="156" customFormat="1" ht="38.25" x14ac:dyDescent="0.2">
      <c r="A105" s="151"/>
      <c r="B105" s="159" t="s">
        <v>4006</v>
      </c>
      <c r="C105" s="159" t="s">
        <v>968</v>
      </c>
      <c r="D105" s="160" t="s">
        <v>4007</v>
      </c>
      <c r="E105" s="161">
        <v>200000</v>
      </c>
      <c r="F105" s="161">
        <v>0</v>
      </c>
      <c r="G105" s="161">
        <v>0</v>
      </c>
      <c r="H105" s="161">
        <v>0</v>
      </c>
      <c r="I105" s="161">
        <v>200000</v>
      </c>
      <c r="J105" s="161">
        <v>0</v>
      </c>
      <c r="K105" s="161">
        <v>0</v>
      </c>
      <c r="L105" s="161">
        <v>0</v>
      </c>
      <c r="M105" s="161">
        <v>0</v>
      </c>
      <c r="N105" s="161">
        <v>0</v>
      </c>
      <c r="O105" s="161">
        <v>200000</v>
      </c>
    </row>
    <row r="106" spans="1:15" s="156" customFormat="1" ht="25.5" x14ac:dyDescent="0.2">
      <c r="A106" s="151"/>
      <c r="B106" s="159" t="s">
        <v>17</v>
      </c>
      <c r="C106" s="159" t="s">
        <v>968</v>
      </c>
      <c r="D106" s="160" t="s">
        <v>1258</v>
      </c>
      <c r="E106" s="379">
        <v>3032268.1</v>
      </c>
      <c r="F106" s="379">
        <v>2955182.1</v>
      </c>
      <c r="G106" s="379">
        <v>2032221.7</v>
      </c>
      <c r="H106" s="379">
        <v>84774.8</v>
      </c>
      <c r="I106" s="379">
        <v>77086</v>
      </c>
      <c r="J106" s="379">
        <v>496020.4</v>
      </c>
      <c r="K106" s="379">
        <v>481130.2</v>
      </c>
      <c r="L106" s="379">
        <v>229342.1</v>
      </c>
      <c r="M106" s="379">
        <v>29661.7</v>
      </c>
      <c r="N106" s="379">
        <v>14890.2</v>
      </c>
      <c r="O106" s="379">
        <v>3528288.5</v>
      </c>
    </row>
    <row r="107" spans="1:15" s="156" customFormat="1" ht="28.15" customHeight="1" x14ac:dyDescent="0.2">
      <c r="A107" s="151"/>
      <c r="B107" s="159" t="s">
        <v>1259</v>
      </c>
      <c r="C107" s="159" t="s">
        <v>2277</v>
      </c>
      <c r="D107" s="160" t="s">
        <v>1260</v>
      </c>
      <c r="E107" s="379">
        <v>295210.3</v>
      </c>
      <c r="F107" s="379">
        <v>295210.3</v>
      </c>
      <c r="G107" s="379">
        <v>182613.4</v>
      </c>
      <c r="H107" s="379">
        <v>12355.300000000001</v>
      </c>
      <c r="I107" s="379">
        <v>0</v>
      </c>
      <c r="J107" s="379">
        <v>49480.4</v>
      </c>
      <c r="K107" s="379">
        <v>42106.6</v>
      </c>
      <c r="L107" s="379">
        <v>18121.2</v>
      </c>
      <c r="M107" s="379">
        <v>8567.7000000000007</v>
      </c>
      <c r="N107" s="379">
        <v>7373.8</v>
      </c>
      <c r="O107" s="379">
        <v>344690.7</v>
      </c>
    </row>
    <row r="108" spans="1:15" s="156" customFormat="1" ht="25.5" x14ac:dyDescent="0.2">
      <c r="A108" s="151"/>
      <c r="B108" s="152" t="s">
        <v>1261</v>
      </c>
      <c r="C108" s="153"/>
      <c r="D108" s="154" t="s">
        <v>1262</v>
      </c>
      <c r="E108" s="377">
        <v>2204092.1</v>
      </c>
      <c r="F108" s="377">
        <v>279534.09999999998</v>
      </c>
      <c r="G108" s="377">
        <v>24875.200000000001</v>
      </c>
      <c r="H108" s="377">
        <v>1250.3</v>
      </c>
      <c r="I108" s="377">
        <v>1924558</v>
      </c>
      <c r="J108" s="377">
        <v>378924.79999999999</v>
      </c>
      <c r="K108" s="377">
        <v>371374.9</v>
      </c>
      <c r="L108" s="377">
        <v>0</v>
      </c>
      <c r="M108" s="377">
        <v>1204</v>
      </c>
      <c r="N108" s="377">
        <v>7549.9000000000005</v>
      </c>
      <c r="O108" s="377">
        <v>2583016.9</v>
      </c>
    </row>
    <row r="109" spans="1:15" s="156" customFormat="1" ht="40.5" x14ac:dyDescent="0.2">
      <c r="A109" s="151"/>
      <c r="B109" s="153" t="s">
        <v>1263</v>
      </c>
      <c r="C109" s="153"/>
      <c r="D109" s="157" t="s">
        <v>1264</v>
      </c>
      <c r="E109" s="378">
        <v>2204092.1</v>
      </c>
      <c r="F109" s="378">
        <v>279534.09999999998</v>
      </c>
      <c r="G109" s="378">
        <v>24875.200000000001</v>
      </c>
      <c r="H109" s="378">
        <v>1250.3</v>
      </c>
      <c r="I109" s="378">
        <v>1924558</v>
      </c>
      <c r="J109" s="378">
        <v>378924.79999999999</v>
      </c>
      <c r="K109" s="378">
        <v>371374.9</v>
      </c>
      <c r="L109" s="378">
        <v>0</v>
      </c>
      <c r="M109" s="378">
        <v>1204</v>
      </c>
      <c r="N109" s="378">
        <v>7549.9000000000005</v>
      </c>
      <c r="O109" s="378">
        <v>2583016.9</v>
      </c>
    </row>
    <row r="110" spans="1:15" s="156" customFormat="1" ht="54.75" customHeight="1" x14ac:dyDescent="0.2">
      <c r="A110" s="151"/>
      <c r="B110" s="159" t="s">
        <v>1265</v>
      </c>
      <c r="C110" s="159" t="s">
        <v>1266</v>
      </c>
      <c r="D110" s="160" t="s">
        <v>1267</v>
      </c>
      <c r="E110" s="379">
        <v>36894.6</v>
      </c>
      <c r="F110" s="379">
        <v>36890.6</v>
      </c>
      <c r="G110" s="379">
        <v>24875.200000000001</v>
      </c>
      <c r="H110" s="379">
        <v>1250.3</v>
      </c>
      <c r="I110" s="379">
        <v>4</v>
      </c>
      <c r="J110" s="379">
        <v>1880</v>
      </c>
      <c r="K110" s="379">
        <v>1880</v>
      </c>
      <c r="L110" s="379">
        <v>0</v>
      </c>
      <c r="M110" s="379">
        <v>1204</v>
      </c>
      <c r="N110" s="379">
        <v>0</v>
      </c>
      <c r="O110" s="379">
        <v>38774.6</v>
      </c>
    </row>
    <row r="111" spans="1:15" s="156" customFormat="1" ht="114.75" x14ac:dyDescent="0.2">
      <c r="A111" s="151"/>
      <c r="B111" s="159" t="s">
        <v>1268</v>
      </c>
      <c r="C111" s="159" t="s">
        <v>1269</v>
      </c>
      <c r="D111" s="160" t="s">
        <v>753</v>
      </c>
      <c r="E111" s="161">
        <v>5860</v>
      </c>
      <c r="F111" s="161">
        <v>0</v>
      </c>
      <c r="G111" s="161">
        <v>0</v>
      </c>
      <c r="H111" s="161">
        <v>0</v>
      </c>
      <c r="I111" s="161">
        <v>5860</v>
      </c>
      <c r="J111" s="161">
        <v>0</v>
      </c>
      <c r="K111" s="161">
        <v>0</v>
      </c>
      <c r="L111" s="161">
        <v>0</v>
      </c>
      <c r="M111" s="161">
        <v>0</v>
      </c>
      <c r="N111" s="161">
        <v>0</v>
      </c>
      <c r="O111" s="161">
        <f>J111+E111</f>
        <v>5860</v>
      </c>
    </row>
    <row r="112" spans="1:15" s="156" customFormat="1" ht="25.5" x14ac:dyDescent="0.2">
      <c r="A112" s="151"/>
      <c r="B112" s="159" t="s">
        <v>1270</v>
      </c>
      <c r="C112" s="159" t="s">
        <v>1271</v>
      </c>
      <c r="D112" s="175" t="s">
        <v>2722</v>
      </c>
      <c r="E112" s="272">
        <v>1093580.5</v>
      </c>
      <c r="F112" s="272">
        <v>0</v>
      </c>
      <c r="G112" s="272">
        <v>0</v>
      </c>
      <c r="H112" s="272">
        <v>0</v>
      </c>
      <c r="I112" s="272">
        <v>1093580.5</v>
      </c>
      <c r="J112" s="272">
        <v>300</v>
      </c>
      <c r="K112" s="272">
        <v>0</v>
      </c>
      <c r="L112" s="272">
        <v>0</v>
      </c>
      <c r="M112" s="272">
        <v>0</v>
      </c>
      <c r="N112" s="272">
        <v>300</v>
      </c>
      <c r="O112" s="272">
        <f>E112+J112</f>
        <v>1093880.5</v>
      </c>
    </row>
    <row r="113" spans="1:15" s="156" customFormat="1" ht="25.5" x14ac:dyDescent="0.2">
      <c r="A113" s="151"/>
      <c r="B113" s="159" t="s">
        <v>2755</v>
      </c>
      <c r="C113" s="159" t="s">
        <v>968</v>
      </c>
      <c r="D113" s="160" t="s">
        <v>2756</v>
      </c>
      <c r="E113" s="271">
        <v>238384</v>
      </c>
      <c r="F113" s="271">
        <v>238384</v>
      </c>
      <c r="G113" s="271">
        <v>0</v>
      </c>
      <c r="H113" s="271">
        <v>0</v>
      </c>
      <c r="I113" s="271">
        <v>0</v>
      </c>
      <c r="J113" s="271">
        <v>0</v>
      </c>
      <c r="K113" s="271">
        <v>0</v>
      </c>
      <c r="L113" s="271">
        <v>0</v>
      </c>
      <c r="M113" s="271">
        <v>0</v>
      </c>
      <c r="N113" s="271">
        <v>0</v>
      </c>
      <c r="O113" s="271">
        <f>J113+E113</f>
        <v>238384</v>
      </c>
    </row>
    <row r="114" spans="1:15" s="156" customFormat="1" ht="51" x14ac:dyDescent="0.2">
      <c r="A114" s="151"/>
      <c r="B114" s="275" t="s">
        <v>791</v>
      </c>
      <c r="C114" s="275" t="s">
        <v>1271</v>
      </c>
      <c r="D114" s="276" t="s">
        <v>792</v>
      </c>
      <c r="E114" s="277">
        <v>400000</v>
      </c>
      <c r="F114" s="277"/>
      <c r="G114" s="277"/>
      <c r="H114" s="277"/>
      <c r="I114" s="277">
        <v>400000</v>
      </c>
      <c r="J114" s="277">
        <v>0</v>
      </c>
      <c r="K114" s="277">
        <v>0</v>
      </c>
      <c r="L114" s="277">
        <v>0</v>
      </c>
      <c r="M114" s="277">
        <v>0</v>
      </c>
      <c r="N114" s="277">
        <v>0</v>
      </c>
      <c r="O114" s="277">
        <f>E114+J114</f>
        <v>400000</v>
      </c>
    </row>
    <row r="115" spans="1:15" s="156" customFormat="1" ht="25.5" x14ac:dyDescent="0.2">
      <c r="A115" s="151"/>
      <c r="B115" s="273" t="s">
        <v>2757</v>
      </c>
      <c r="C115" s="273" t="s">
        <v>1266</v>
      </c>
      <c r="D115" s="274" t="s">
        <v>2758</v>
      </c>
      <c r="E115" s="271">
        <v>25113.5</v>
      </c>
      <c r="F115" s="271">
        <v>0</v>
      </c>
      <c r="G115" s="271">
        <v>0</v>
      </c>
      <c r="H115" s="271">
        <v>0</v>
      </c>
      <c r="I115" s="271">
        <v>25113.5</v>
      </c>
      <c r="J115" s="271">
        <v>0</v>
      </c>
      <c r="K115" s="271">
        <v>0</v>
      </c>
      <c r="L115" s="271">
        <v>0</v>
      </c>
      <c r="M115" s="271">
        <v>0</v>
      </c>
      <c r="N115" s="271">
        <v>0</v>
      </c>
      <c r="O115" s="271">
        <f>J115+E115</f>
        <v>25113.5</v>
      </c>
    </row>
    <row r="116" spans="1:15" s="156" customFormat="1" ht="25.5" x14ac:dyDescent="0.2">
      <c r="A116" s="151"/>
      <c r="B116" s="159" t="s">
        <v>2759</v>
      </c>
      <c r="C116" s="159" t="s">
        <v>2760</v>
      </c>
      <c r="D116" s="175" t="s">
        <v>2222</v>
      </c>
      <c r="E116" s="161">
        <v>4259.5</v>
      </c>
      <c r="F116" s="161">
        <v>4259.5</v>
      </c>
      <c r="G116" s="161">
        <v>0</v>
      </c>
      <c r="H116" s="161">
        <v>0</v>
      </c>
      <c r="I116" s="161">
        <v>0</v>
      </c>
      <c r="J116" s="161">
        <v>0</v>
      </c>
      <c r="K116" s="161">
        <v>0</v>
      </c>
      <c r="L116" s="161">
        <v>0</v>
      </c>
      <c r="M116" s="161">
        <v>0</v>
      </c>
      <c r="N116" s="161">
        <v>0</v>
      </c>
      <c r="O116" s="161">
        <f>J116+E116</f>
        <v>4259.5</v>
      </c>
    </row>
    <row r="117" spans="1:15" s="156" customFormat="1" ht="51" x14ac:dyDescent="0.2">
      <c r="A117" s="151"/>
      <c r="B117" s="159" t="s">
        <v>2761</v>
      </c>
      <c r="C117" s="159" t="s">
        <v>1425</v>
      </c>
      <c r="D117" s="160" t="s">
        <v>2762</v>
      </c>
      <c r="E117" s="379">
        <v>0</v>
      </c>
      <c r="F117" s="379">
        <v>0</v>
      </c>
      <c r="G117" s="379">
        <v>0</v>
      </c>
      <c r="H117" s="379">
        <v>0</v>
      </c>
      <c r="I117" s="379">
        <v>0</v>
      </c>
      <c r="J117" s="379">
        <v>367843.10000000003</v>
      </c>
      <c r="K117" s="379">
        <v>367843.10000000003</v>
      </c>
      <c r="L117" s="379">
        <v>0</v>
      </c>
      <c r="M117" s="379">
        <v>0</v>
      </c>
      <c r="N117" s="379">
        <v>0</v>
      </c>
      <c r="O117" s="379">
        <v>367843.10000000003</v>
      </c>
    </row>
    <row r="118" spans="1:15" s="156" customFormat="1" ht="89.25" x14ac:dyDescent="0.2">
      <c r="A118" s="151"/>
      <c r="B118" s="159">
        <v>1101520</v>
      </c>
      <c r="C118" s="226" t="s">
        <v>1271</v>
      </c>
      <c r="D118" s="175" t="s">
        <v>2723</v>
      </c>
      <c r="E118" s="161">
        <v>200000</v>
      </c>
      <c r="F118" s="161"/>
      <c r="G118" s="161"/>
      <c r="H118" s="161"/>
      <c r="I118" s="161">
        <v>200000</v>
      </c>
      <c r="J118" s="161"/>
      <c r="K118" s="161"/>
      <c r="L118" s="161"/>
      <c r="M118" s="161"/>
      <c r="N118" s="161"/>
      <c r="O118" s="161">
        <f xml:space="preserve"> E118+J118</f>
        <v>200000</v>
      </c>
    </row>
    <row r="119" spans="1:15" s="156" customFormat="1" ht="25.5" x14ac:dyDescent="0.2">
      <c r="A119" s="151"/>
      <c r="B119" s="159">
        <v>1101530</v>
      </c>
      <c r="C119" s="226" t="s">
        <v>1271</v>
      </c>
      <c r="D119" s="175" t="s">
        <v>2724</v>
      </c>
      <c r="E119" s="161">
        <v>200000</v>
      </c>
      <c r="F119" s="161"/>
      <c r="G119" s="161"/>
      <c r="H119" s="161"/>
      <c r="I119" s="161">
        <v>200000</v>
      </c>
      <c r="J119" s="161"/>
      <c r="K119" s="161"/>
      <c r="L119" s="161"/>
      <c r="M119" s="161"/>
      <c r="N119" s="161"/>
      <c r="O119" s="161">
        <f xml:space="preserve"> E119+J119</f>
        <v>200000</v>
      </c>
    </row>
    <row r="120" spans="1:15" s="156" customFormat="1" ht="38.25" x14ac:dyDescent="0.2">
      <c r="A120" s="151"/>
      <c r="B120" s="159" t="s">
        <v>2763</v>
      </c>
      <c r="C120" s="159" t="s">
        <v>2760</v>
      </c>
      <c r="D120" s="160" t="s">
        <v>2764</v>
      </c>
      <c r="E120" s="161">
        <v>0</v>
      </c>
      <c r="F120" s="161">
        <v>0</v>
      </c>
      <c r="G120" s="161">
        <v>0</v>
      </c>
      <c r="H120" s="161">
        <v>0</v>
      </c>
      <c r="I120" s="161">
        <v>0</v>
      </c>
      <c r="J120" s="161">
        <v>8901.7000000000007</v>
      </c>
      <c r="K120" s="161">
        <v>1651.8</v>
      </c>
      <c r="L120" s="161">
        <v>0</v>
      </c>
      <c r="M120" s="161">
        <v>0</v>
      </c>
      <c r="N120" s="161">
        <v>7249.9</v>
      </c>
      <c r="O120" s="161">
        <f>J120+E120</f>
        <v>8901.7000000000007</v>
      </c>
    </row>
    <row r="121" spans="1:15" s="156" customFormat="1" ht="38.25" x14ac:dyDescent="0.2">
      <c r="A121" s="151"/>
      <c r="B121" s="152" t="s">
        <v>2765</v>
      </c>
      <c r="C121" s="153"/>
      <c r="D121" s="154" t="s">
        <v>1446</v>
      </c>
      <c r="E121" s="155"/>
      <c r="F121" s="155"/>
      <c r="G121" s="155">
        <v>0</v>
      </c>
      <c r="H121" s="155">
        <v>0</v>
      </c>
      <c r="I121" s="155">
        <v>0</v>
      </c>
      <c r="J121" s="155">
        <v>0</v>
      </c>
      <c r="K121" s="155">
        <v>0</v>
      </c>
      <c r="L121" s="155">
        <v>0</v>
      </c>
      <c r="M121" s="155">
        <v>0</v>
      </c>
      <c r="N121" s="155">
        <v>0</v>
      </c>
      <c r="O121" s="155">
        <f>J121+E121</f>
        <v>0</v>
      </c>
    </row>
    <row r="122" spans="1:15" s="156" customFormat="1" ht="40.5" x14ac:dyDescent="0.2">
      <c r="A122" s="151"/>
      <c r="B122" s="153" t="s">
        <v>1447</v>
      </c>
      <c r="C122" s="153"/>
      <c r="D122" s="157" t="s">
        <v>1446</v>
      </c>
      <c r="E122" s="158"/>
      <c r="F122" s="158"/>
      <c r="G122" s="158">
        <v>0</v>
      </c>
      <c r="H122" s="158">
        <v>0</v>
      </c>
      <c r="I122" s="158">
        <v>0</v>
      </c>
      <c r="J122" s="158">
        <v>0</v>
      </c>
      <c r="K122" s="158">
        <v>0</v>
      </c>
      <c r="L122" s="158">
        <v>0</v>
      </c>
      <c r="M122" s="158">
        <v>0</v>
      </c>
      <c r="N122" s="158">
        <v>0</v>
      </c>
      <c r="O122" s="158">
        <f>J122+E122</f>
        <v>0</v>
      </c>
    </row>
    <row r="123" spans="1:15" s="156" customFormat="1" ht="89.25" x14ac:dyDescent="0.2">
      <c r="A123" s="151"/>
      <c r="B123" s="159" t="s">
        <v>1448</v>
      </c>
      <c r="C123" s="159" t="s">
        <v>1449</v>
      </c>
      <c r="D123" s="160" t="s">
        <v>1450</v>
      </c>
      <c r="E123" s="161"/>
      <c r="F123" s="161"/>
      <c r="G123" s="161">
        <v>0</v>
      </c>
      <c r="H123" s="161">
        <v>0</v>
      </c>
      <c r="I123" s="161">
        <v>0</v>
      </c>
      <c r="J123" s="161">
        <v>0</v>
      </c>
      <c r="K123" s="161">
        <v>0</v>
      </c>
      <c r="L123" s="161">
        <v>0</v>
      </c>
      <c r="M123" s="161">
        <v>0</v>
      </c>
      <c r="N123" s="161">
        <v>0</v>
      </c>
      <c r="O123" s="161">
        <f>J123+E123</f>
        <v>0</v>
      </c>
    </row>
    <row r="124" spans="1:15" s="156" customFormat="1" ht="25.5" x14ac:dyDescent="0.2">
      <c r="A124" s="151"/>
      <c r="B124" s="152" t="s">
        <v>1451</v>
      </c>
      <c r="C124" s="153"/>
      <c r="D124" s="154" t="s">
        <v>1452</v>
      </c>
      <c r="E124" s="377">
        <v>819344.8</v>
      </c>
      <c r="F124" s="377">
        <v>752749.70000000007</v>
      </c>
      <c r="G124" s="377">
        <v>487907.10000000003</v>
      </c>
      <c r="H124" s="377">
        <v>39990.9</v>
      </c>
      <c r="I124" s="377">
        <v>66595.100000000006</v>
      </c>
      <c r="J124" s="377">
        <v>700561.8</v>
      </c>
      <c r="K124" s="377">
        <v>134879.9</v>
      </c>
      <c r="L124" s="377">
        <v>15879.9</v>
      </c>
      <c r="M124" s="377">
        <v>19728.600000000002</v>
      </c>
      <c r="N124" s="377">
        <v>565681.9</v>
      </c>
      <c r="O124" s="377">
        <v>1519906.6</v>
      </c>
    </row>
    <row r="125" spans="1:15" s="156" customFormat="1" ht="40.5" x14ac:dyDescent="0.2">
      <c r="A125" s="151"/>
      <c r="B125" s="153" t="s">
        <v>1453</v>
      </c>
      <c r="C125" s="153"/>
      <c r="D125" s="157" t="s">
        <v>1454</v>
      </c>
      <c r="E125" s="378">
        <v>229444.4</v>
      </c>
      <c r="F125" s="378">
        <v>170571.6</v>
      </c>
      <c r="G125" s="378">
        <v>96192.1</v>
      </c>
      <c r="H125" s="378">
        <v>7524.3</v>
      </c>
      <c r="I125" s="378">
        <v>58872.800000000003</v>
      </c>
      <c r="J125" s="378">
        <v>1629.3</v>
      </c>
      <c r="K125" s="378">
        <v>144.4</v>
      </c>
      <c r="L125" s="378">
        <v>80.8</v>
      </c>
      <c r="M125" s="378">
        <v>0</v>
      </c>
      <c r="N125" s="378">
        <v>1484.9</v>
      </c>
      <c r="O125" s="378">
        <v>231073.7</v>
      </c>
    </row>
    <row r="126" spans="1:15" s="156" customFormat="1" ht="25.5" x14ac:dyDescent="0.2">
      <c r="A126" s="151"/>
      <c r="B126" s="159" t="s">
        <v>1455</v>
      </c>
      <c r="C126" s="159" t="s">
        <v>1456</v>
      </c>
      <c r="D126" s="160" t="s">
        <v>1457</v>
      </c>
      <c r="E126" s="379">
        <v>144065.9</v>
      </c>
      <c r="F126" s="379">
        <v>142539.5</v>
      </c>
      <c r="G126" s="379">
        <v>95237.400000000009</v>
      </c>
      <c r="H126" s="379">
        <v>7515.9000000000005</v>
      </c>
      <c r="I126" s="379">
        <v>1526.4</v>
      </c>
      <c r="J126" s="379">
        <v>30</v>
      </c>
      <c r="K126" s="379">
        <v>30</v>
      </c>
      <c r="L126" s="379">
        <v>0</v>
      </c>
      <c r="M126" s="379">
        <v>0</v>
      </c>
      <c r="N126" s="379">
        <v>0</v>
      </c>
      <c r="O126" s="379">
        <v>144095.9</v>
      </c>
    </row>
    <row r="127" spans="1:15" s="156" customFormat="1" ht="25.5" x14ac:dyDescent="0.2">
      <c r="A127" s="151"/>
      <c r="B127" s="159" t="s">
        <v>1458</v>
      </c>
      <c r="C127" s="159" t="s">
        <v>1459</v>
      </c>
      <c r="D127" s="160" t="s">
        <v>1460</v>
      </c>
      <c r="E127" s="161">
        <v>18993.099999999999</v>
      </c>
      <c r="F127" s="161">
        <v>18993.099999999999</v>
      </c>
      <c r="G127" s="161">
        <v>0</v>
      </c>
      <c r="H127" s="161">
        <v>0</v>
      </c>
      <c r="I127" s="161">
        <v>0</v>
      </c>
      <c r="J127" s="161">
        <v>0</v>
      </c>
      <c r="K127" s="161">
        <v>0</v>
      </c>
      <c r="L127" s="161">
        <v>0</v>
      </c>
      <c r="M127" s="161">
        <v>0</v>
      </c>
      <c r="N127" s="161">
        <v>0</v>
      </c>
      <c r="O127" s="161">
        <f>J127+E127</f>
        <v>18993.099999999999</v>
      </c>
    </row>
    <row r="128" spans="1:15" s="156" customFormat="1" ht="99.2" customHeight="1" x14ac:dyDescent="0.2">
      <c r="A128" s="151"/>
      <c r="B128" s="159" t="s">
        <v>1461</v>
      </c>
      <c r="C128" s="159" t="s">
        <v>1459</v>
      </c>
      <c r="D128" s="160" t="s">
        <v>1462</v>
      </c>
      <c r="E128" s="161">
        <v>4606.2</v>
      </c>
      <c r="F128" s="161">
        <v>4606.2</v>
      </c>
      <c r="G128" s="161">
        <v>0</v>
      </c>
      <c r="H128" s="161">
        <v>0</v>
      </c>
      <c r="I128" s="161">
        <v>0</v>
      </c>
      <c r="J128" s="161">
        <v>0</v>
      </c>
      <c r="K128" s="161">
        <v>0</v>
      </c>
      <c r="L128" s="161">
        <v>0</v>
      </c>
      <c r="M128" s="161">
        <v>0</v>
      </c>
      <c r="N128" s="161">
        <v>0</v>
      </c>
      <c r="O128" s="161">
        <f>J128+E128</f>
        <v>4606.2</v>
      </c>
    </row>
    <row r="129" spans="1:15" s="156" customFormat="1" ht="102" x14ac:dyDescent="0.2">
      <c r="A129" s="151"/>
      <c r="B129" s="159" t="s">
        <v>1463</v>
      </c>
      <c r="C129" s="159" t="s">
        <v>1464</v>
      </c>
      <c r="D129" s="160" t="s">
        <v>1465</v>
      </c>
      <c r="E129" s="379">
        <v>5448.3</v>
      </c>
      <c r="F129" s="379">
        <v>0</v>
      </c>
      <c r="G129" s="379">
        <v>0</v>
      </c>
      <c r="H129" s="379">
        <v>0</v>
      </c>
      <c r="I129" s="379">
        <v>5448.3</v>
      </c>
      <c r="J129" s="379">
        <v>1483.4</v>
      </c>
      <c r="K129" s="379">
        <v>0</v>
      </c>
      <c r="L129" s="379">
        <v>0</v>
      </c>
      <c r="M129" s="379">
        <v>0</v>
      </c>
      <c r="N129" s="379">
        <v>1483.4</v>
      </c>
      <c r="O129" s="379">
        <v>6931.7</v>
      </c>
    </row>
    <row r="130" spans="1:15" s="156" customFormat="1" ht="51" x14ac:dyDescent="0.2">
      <c r="A130" s="151"/>
      <c r="B130" s="159" t="s">
        <v>1466</v>
      </c>
      <c r="C130" s="159" t="s">
        <v>1485</v>
      </c>
      <c r="D130" s="160" t="s">
        <v>1467</v>
      </c>
      <c r="E130" s="379">
        <v>1595.2</v>
      </c>
      <c r="F130" s="379">
        <v>1595.2</v>
      </c>
      <c r="G130" s="379">
        <v>954.7</v>
      </c>
      <c r="H130" s="379">
        <v>8.4</v>
      </c>
      <c r="I130" s="379">
        <v>0</v>
      </c>
      <c r="J130" s="379">
        <v>115.9</v>
      </c>
      <c r="K130" s="379">
        <v>114.4</v>
      </c>
      <c r="L130" s="379">
        <v>80.8</v>
      </c>
      <c r="M130" s="379">
        <v>0</v>
      </c>
      <c r="N130" s="379">
        <v>1.5</v>
      </c>
      <c r="O130" s="379">
        <v>1711.1000000000001</v>
      </c>
    </row>
    <row r="131" spans="1:15" s="156" customFormat="1" ht="54.75" customHeight="1" x14ac:dyDescent="0.2">
      <c r="A131" s="151"/>
      <c r="B131" s="159" t="s">
        <v>1468</v>
      </c>
      <c r="C131" s="159" t="s">
        <v>825</v>
      </c>
      <c r="D131" s="160" t="s">
        <v>1469</v>
      </c>
      <c r="E131" s="161">
        <v>2837.6</v>
      </c>
      <c r="F131" s="161">
        <v>2837.6</v>
      </c>
      <c r="G131" s="161">
        <v>0</v>
      </c>
      <c r="H131" s="161">
        <v>0</v>
      </c>
      <c r="I131" s="161">
        <v>0</v>
      </c>
      <c r="J131" s="161">
        <v>0</v>
      </c>
      <c r="K131" s="161">
        <v>0</v>
      </c>
      <c r="L131" s="161">
        <v>0</v>
      </c>
      <c r="M131" s="161">
        <v>0</v>
      </c>
      <c r="N131" s="161">
        <v>0</v>
      </c>
      <c r="O131" s="161">
        <f>J131+E131</f>
        <v>2837.6</v>
      </c>
    </row>
    <row r="132" spans="1:15" s="156" customFormat="1" ht="154.15" customHeight="1" x14ac:dyDescent="0.2">
      <c r="A132" s="151"/>
      <c r="B132" s="159" t="s">
        <v>1470</v>
      </c>
      <c r="C132" s="159" t="s">
        <v>1464</v>
      </c>
      <c r="D132" s="160" t="s">
        <v>754</v>
      </c>
      <c r="E132" s="379">
        <v>28048.100000000002</v>
      </c>
      <c r="F132" s="379">
        <v>0</v>
      </c>
      <c r="G132" s="379">
        <v>0</v>
      </c>
      <c r="H132" s="379">
        <v>0</v>
      </c>
      <c r="I132" s="379">
        <v>28048.100000000002</v>
      </c>
      <c r="J132" s="379">
        <v>0</v>
      </c>
      <c r="K132" s="379">
        <v>0</v>
      </c>
      <c r="L132" s="379">
        <v>0</v>
      </c>
      <c r="M132" s="379">
        <v>0</v>
      </c>
      <c r="N132" s="379">
        <v>0</v>
      </c>
      <c r="O132" s="379">
        <v>28048.100000000002</v>
      </c>
    </row>
    <row r="133" spans="1:15" s="156" customFormat="1" x14ac:dyDescent="0.2">
      <c r="A133" s="151"/>
      <c r="B133" s="159" t="s">
        <v>1471</v>
      </c>
      <c r="C133" s="159" t="s">
        <v>1428</v>
      </c>
      <c r="D133" s="160" t="s">
        <v>1472</v>
      </c>
      <c r="E133" s="161"/>
      <c r="F133" s="161">
        <v>0</v>
      </c>
      <c r="G133" s="161">
        <v>0</v>
      </c>
      <c r="H133" s="161">
        <v>0</v>
      </c>
      <c r="I133" s="161"/>
      <c r="J133" s="161">
        <v>0</v>
      </c>
      <c r="K133" s="161">
        <v>0</v>
      </c>
      <c r="L133" s="161">
        <v>0</v>
      </c>
      <c r="M133" s="161">
        <v>0</v>
      </c>
      <c r="N133" s="161">
        <v>0</v>
      </c>
      <c r="O133" s="161">
        <f>J133+E133</f>
        <v>0</v>
      </c>
    </row>
    <row r="134" spans="1:15" s="156" customFormat="1" ht="51" x14ac:dyDescent="0.2">
      <c r="A134" s="151"/>
      <c r="B134" s="159" t="s">
        <v>1473</v>
      </c>
      <c r="C134" s="159" t="s">
        <v>1474</v>
      </c>
      <c r="D134" s="160" t="s">
        <v>1475</v>
      </c>
      <c r="E134" s="161">
        <v>23850</v>
      </c>
      <c r="F134" s="161">
        <v>0</v>
      </c>
      <c r="G134" s="161">
        <v>0</v>
      </c>
      <c r="H134" s="161">
        <v>0</v>
      </c>
      <c r="I134" s="161">
        <v>23850</v>
      </c>
      <c r="J134" s="161">
        <v>0</v>
      </c>
      <c r="K134" s="161">
        <v>0</v>
      </c>
      <c r="L134" s="161">
        <v>0</v>
      </c>
      <c r="M134" s="161">
        <v>0</v>
      </c>
      <c r="N134" s="161">
        <v>0</v>
      </c>
      <c r="O134" s="161">
        <f>J134+E134</f>
        <v>23850</v>
      </c>
    </row>
    <row r="135" spans="1:15" s="156" customFormat="1" ht="27" x14ac:dyDescent="0.2">
      <c r="A135" s="151"/>
      <c r="B135" s="153" t="s">
        <v>1476</v>
      </c>
      <c r="C135" s="153"/>
      <c r="D135" s="157" t="s">
        <v>1477</v>
      </c>
      <c r="E135" s="158">
        <v>7882.4</v>
      </c>
      <c r="F135" s="158">
        <v>7882.4</v>
      </c>
      <c r="G135" s="158">
        <v>5318.8</v>
      </c>
      <c r="H135" s="158">
        <v>396.8</v>
      </c>
      <c r="I135" s="158">
        <v>0</v>
      </c>
      <c r="J135" s="158">
        <v>0</v>
      </c>
      <c r="K135" s="158">
        <v>0</v>
      </c>
      <c r="L135" s="158">
        <v>0</v>
      </c>
      <c r="M135" s="158">
        <v>0</v>
      </c>
      <c r="N135" s="158">
        <v>0</v>
      </c>
      <c r="O135" s="158">
        <f>J135+E135</f>
        <v>7882.4</v>
      </c>
    </row>
    <row r="136" spans="1:15" s="156" customFormat="1" ht="25.5" x14ac:dyDescent="0.2">
      <c r="A136" s="151"/>
      <c r="B136" s="159" t="s">
        <v>1478</v>
      </c>
      <c r="C136" s="159" t="s">
        <v>1459</v>
      </c>
      <c r="D136" s="160" t="s">
        <v>1479</v>
      </c>
      <c r="E136" s="161">
        <v>7882.4</v>
      </c>
      <c r="F136" s="161">
        <v>7882.4</v>
      </c>
      <c r="G136" s="161">
        <v>5318.8</v>
      </c>
      <c r="H136" s="161">
        <v>396.8</v>
      </c>
      <c r="I136" s="161">
        <v>0</v>
      </c>
      <c r="J136" s="161">
        <v>0</v>
      </c>
      <c r="K136" s="161">
        <v>0</v>
      </c>
      <c r="L136" s="161">
        <v>0</v>
      </c>
      <c r="M136" s="161">
        <v>0</v>
      </c>
      <c r="N136" s="161">
        <v>0</v>
      </c>
      <c r="O136" s="161">
        <f>J136+E136</f>
        <v>7882.4</v>
      </c>
    </row>
    <row r="137" spans="1:15" s="156" customFormat="1" ht="27" x14ac:dyDescent="0.2">
      <c r="A137" s="151"/>
      <c r="B137" s="153" t="s">
        <v>1480</v>
      </c>
      <c r="C137" s="153"/>
      <c r="D137" s="157" t="s">
        <v>1319</v>
      </c>
      <c r="E137" s="378">
        <v>66998.600000000006</v>
      </c>
      <c r="F137" s="378">
        <v>66998.600000000006</v>
      </c>
      <c r="G137" s="378">
        <v>44245</v>
      </c>
      <c r="H137" s="378">
        <v>6431.3</v>
      </c>
      <c r="I137" s="378">
        <v>0</v>
      </c>
      <c r="J137" s="378">
        <v>674280</v>
      </c>
      <c r="K137" s="378">
        <v>112874.8</v>
      </c>
      <c r="L137" s="378">
        <v>13206.300000000001</v>
      </c>
      <c r="M137" s="378">
        <v>11706.7</v>
      </c>
      <c r="N137" s="378">
        <v>561405.20000000007</v>
      </c>
      <c r="O137" s="378">
        <v>741278.6</v>
      </c>
    </row>
    <row r="138" spans="1:15" s="156" customFormat="1" ht="25.5" x14ac:dyDescent="0.2">
      <c r="A138" s="151"/>
      <c r="B138" s="159" t="s">
        <v>1037</v>
      </c>
      <c r="C138" s="159" t="s">
        <v>1038</v>
      </c>
      <c r="D138" s="160" t="s">
        <v>1039</v>
      </c>
      <c r="E138" s="379">
        <v>8898.5</v>
      </c>
      <c r="F138" s="379">
        <v>8898.5</v>
      </c>
      <c r="G138" s="379">
        <v>5824</v>
      </c>
      <c r="H138" s="379">
        <v>577</v>
      </c>
      <c r="I138" s="379">
        <v>0</v>
      </c>
      <c r="J138" s="379">
        <v>0</v>
      </c>
      <c r="K138" s="379">
        <v>0</v>
      </c>
      <c r="L138" s="379">
        <v>0</v>
      </c>
      <c r="M138" s="379">
        <v>0</v>
      </c>
      <c r="N138" s="379">
        <v>0</v>
      </c>
      <c r="O138" s="379">
        <v>8898.5</v>
      </c>
    </row>
    <row r="139" spans="1:15" s="156" customFormat="1" ht="25.5" x14ac:dyDescent="0.2">
      <c r="A139" s="151"/>
      <c r="B139" s="159" t="s">
        <v>1040</v>
      </c>
      <c r="C139" s="159" t="s">
        <v>1038</v>
      </c>
      <c r="D139" s="160" t="s">
        <v>1041</v>
      </c>
      <c r="E139" s="379">
        <v>58100.1</v>
      </c>
      <c r="F139" s="379">
        <v>58100.1</v>
      </c>
      <c r="G139" s="379">
        <v>38421</v>
      </c>
      <c r="H139" s="379">
        <v>5854.3</v>
      </c>
      <c r="I139" s="379">
        <v>0</v>
      </c>
      <c r="J139" s="379">
        <v>113166</v>
      </c>
      <c r="K139" s="379">
        <v>109874.8</v>
      </c>
      <c r="L139" s="379">
        <v>13206.300000000001</v>
      </c>
      <c r="M139" s="379">
        <v>11706.7</v>
      </c>
      <c r="N139" s="379">
        <v>3291.2000000000003</v>
      </c>
      <c r="O139" s="379">
        <v>171266.1</v>
      </c>
    </row>
    <row r="140" spans="1:15" s="156" customFormat="1" ht="41.45" customHeight="1" x14ac:dyDescent="0.2">
      <c r="A140" s="151"/>
      <c r="B140" s="159" t="s">
        <v>1042</v>
      </c>
      <c r="C140" s="159" t="s">
        <v>1038</v>
      </c>
      <c r="D140" s="160" t="s">
        <v>1043</v>
      </c>
      <c r="E140" s="161">
        <v>0</v>
      </c>
      <c r="F140" s="161">
        <v>0</v>
      </c>
      <c r="G140" s="161">
        <v>0</v>
      </c>
      <c r="H140" s="161">
        <v>0</v>
      </c>
      <c r="I140" s="161">
        <v>0</v>
      </c>
      <c r="J140" s="161">
        <v>561114</v>
      </c>
      <c r="K140" s="161">
        <v>3000</v>
      </c>
      <c r="L140" s="161">
        <v>0</v>
      </c>
      <c r="M140" s="161">
        <v>0</v>
      </c>
      <c r="N140" s="161">
        <v>558114</v>
      </c>
      <c r="O140" s="161">
        <f>J140+E140</f>
        <v>561114</v>
      </c>
    </row>
    <row r="141" spans="1:15" s="156" customFormat="1" ht="40.5" x14ac:dyDescent="0.2">
      <c r="A141" s="151"/>
      <c r="B141" s="153" t="s">
        <v>1044</v>
      </c>
      <c r="C141" s="153"/>
      <c r="D141" s="157" t="s">
        <v>1045</v>
      </c>
      <c r="E141" s="158">
        <v>7497.8</v>
      </c>
      <c r="F141" s="158">
        <v>7497.8</v>
      </c>
      <c r="G141" s="158">
        <v>4479.5</v>
      </c>
      <c r="H141" s="158">
        <v>438.7</v>
      </c>
      <c r="I141" s="158">
        <v>0</v>
      </c>
      <c r="J141" s="158">
        <v>0</v>
      </c>
      <c r="K141" s="158">
        <v>0</v>
      </c>
      <c r="L141" s="158">
        <v>0</v>
      </c>
      <c r="M141" s="158">
        <v>0</v>
      </c>
      <c r="N141" s="158">
        <v>0</v>
      </c>
      <c r="O141" s="158">
        <f>J141+E141</f>
        <v>7497.8</v>
      </c>
    </row>
    <row r="142" spans="1:15" s="156" customFormat="1" ht="38.25" x14ac:dyDescent="0.2">
      <c r="A142" s="151"/>
      <c r="B142" s="159" t="s">
        <v>1046</v>
      </c>
      <c r="C142" s="159" t="s">
        <v>820</v>
      </c>
      <c r="D142" s="160" t="s">
        <v>1047</v>
      </c>
      <c r="E142" s="161">
        <v>7497.8</v>
      </c>
      <c r="F142" s="161">
        <v>7497.8</v>
      </c>
      <c r="G142" s="161">
        <v>4479.5</v>
      </c>
      <c r="H142" s="161">
        <v>438.7</v>
      </c>
      <c r="I142" s="161">
        <v>0</v>
      </c>
      <c r="J142" s="161">
        <v>0</v>
      </c>
      <c r="K142" s="161">
        <v>0</v>
      </c>
      <c r="L142" s="161">
        <v>0</v>
      </c>
      <c r="M142" s="161">
        <v>0</v>
      </c>
      <c r="N142" s="161">
        <v>0</v>
      </c>
      <c r="O142" s="161">
        <f>J142+E142</f>
        <v>7497.8</v>
      </c>
    </row>
    <row r="143" spans="1:15" s="156" customFormat="1" ht="27" x14ac:dyDescent="0.2">
      <c r="A143" s="151"/>
      <c r="B143" s="153" t="s">
        <v>1048</v>
      </c>
      <c r="C143" s="153"/>
      <c r="D143" s="157" t="s">
        <v>1049</v>
      </c>
      <c r="E143" s="378">
        <v>7693.2</v>
      </c>
      <c r="F143" s="378">
        <v>6524.6</v>
      </c>
      <c r="G143" s="378">
        <v>3618.1</v>
      </c>
      <c r="H143" s="378">
        <v>578.70000000000005</v>
      </c>
      <c r="I143" s="378">
        <v>1168.5999999999999</v>
      </c>
      <c r="J143" s="378">
        <v>0</v>
      </c>
      <c r="K143" s="378">
        <v>0</v>
      </c>
      <c r="L143" s="378">
        <v>0</v>
      </c>
      <c r="M143" s="378">
        <v>0</v>
      </c>
      <c r="N143" s="378">
        <v>0</v>
      </c>
      <c r="O143" s="378">
        <v>7693.2</v>
      </c>
    </row>
    <row r="144" spans="1:15" s="156" customFormat="1" ht="25.5" x14ac:dyDescent="0.2">
      <c r="A144" s="151"/>
      <c r="B144" s="159" t="s">
        <v>1050</v>
      </c>
      <c r="C144" s="159" t="s">
        <v>1459</v>
      </c>
      <c r="D144" s="160" t="s">
        <v>1051</v>
      </c>
      <c r="E144" s="379">
        <v>7693.2</v>
      </c>
      <c r="F144" s="379">
        <v>6524.6</v>
      </c>
      <c r="G144" s="379">
        <v>3618.1</v>
      </c>
      <c r="H144" s="379">
        <v>578.70000000000005</v>
      </c>
      <c r="I144" s="379">
        <v>1168.5999999999999</v>
      </c>
      <c r="J144" s="379">
        <v>0</v>
      </c>
      <c r="K144" s="379">
        <v>0</v>
      </c>
      <c r="L144" s="379">
        <v>0</v>
      </c>
      <c r="M144" s="379">
        <v>0</v>
      </c>
      <c r="N144" s="379">
        <v>0</v>
      </c>
      <c r="O144" s="379">
        <v>7693.2</v>
      </c>
    </row>
    <row r="145" spans="1:15" s="156" customFormat="1" ht="27" x14ac:dyDescent="0.2">
      <c r="A145" s="151"/>
      <c r="B145" s="153" t="s">
        <v>1052</v>
      </c>
      <c r="C145" s="153"/>
      <c r="D145" s="157" t="s">
        <v>1053</v>
      </c>
      <c r="E145" s="158">
        <v>960.2</v>
      </c>
      <c r="F145" s="158">
        <v>960.2</v>
      </c>
      <c r="G145" s="158">
        <v>639.79999999999995</v>
      </c>
      <c r="H145" s="158">
        <v>36</v>
      </c>
      <c r="I145" s="158">
        <v>0</v>
      </c>
      <c r="J145" s="158">
        <v>0</v>
      </c>
      <c r="K145" s="158">
        <v>0</v>
      </c>
      <c r="L145" s="158">
        <v>0</v>
      </c>
      <c r="M145" s="158">
        <v>0</v>
      </c>
      <c r="N145" s="158">
        <v>0</v>
      </c>
      <c r="O145" s="158">
        <f>J145+E145</f>
        <v>960.2</v>
      </c>
    </row>
    <row r="146" spans="1:15" s="156" customFormat="1" ht="25.5" x14ac:dyDescent="0.2">
      <c r="A146" s="151"/>
      <c r="B146" s="159" t="s">
        <v>1054</v>
      </c>
      <c r="C146" s="159" t="s">
        <v>1428</v>
      </c>
      <c r="D146" s="160" t="s">
        <v>1055</v>
      </c>
      <c r="E146" s="161">
        <v>960.2</v>
      </c>
      <c r="F146" s="161">
        <v>960.2</v>
      </c>
      <c r="G146" s="161">
        <v>639.79999999999995</v>
      </c>
      <c r="H146" s="161">
        <v>36</v>
      </c>
      <c r="I146" s="161">
        <v>0</v>
      </c>
      <c r="J146" s="161">
        <v>0</v>
      </c>
      <c r="K146" s="161">
        <v>0</v>
      </c>
      <c r="L146" s="161">
        <v>0</v>
      </c>
      <c r="M146" s="161">
        <v>0</v>
      </c>
      <c r="N146" s="161">
        <v>0</v>
      </c>
      <c r="O146" s="161">
        <f>J146+E146</f>
        <v>960.2</v>
      </c>
    </row>
    <row r="147" spans="1:15" s="156" customFormat="1" ht="27" x14ac:dyDescent="0.2">
      <c r="A147" s="151"/>
      <c r="B147" s="153" t="s">
        <v>1056</v>
      </c>
      <c r="C147" s="153"/>
      <c r="D147" s="157" t="s">
        <v>1057</v>
      </c>
      <c r="E147" s="378">
        <v>488804.4</v>
      </c>
      <c r="F147" s="378">
        <v>482250.7</v>
      </c>
      <c r="G147" s="378">
        <v>326331.5</v>
      </c>
      <c r="H147" s="378">
        <v>24429.7</v>
      </c>
      <c r="I147" s="378">
        <v>6553.7</v>
      </c>
      <c r="J147" s="378">
        <v>24652.5</v>
      </c>
      <c r="K147" s="378">
        <v>21860.7</v>
      </c>
      <c r="L147" s="378">
        <v>2592.8000000000002</v>
      </c>
      <c r="M147" s="378">
        <v>8021.9000000000005</v>
      </c>
      <c r="N147" s="378">
        <v>2791.8</v>
      </c>
      <c r="O147" s="378">
        <v>513456.9</v>
      </c>
    </row>
    <row r="148" spans="1:15" s="156" customFormat="1" ht="26.45" customHeight="1" x14ac:dyDescent="0.2">
      <c r="A148" s="151"/>
      <c r="B148" s="159" t="s">
        <v>1058</v>
      </c>
      <c r="C148" s="159" t="s">
        <v>1456</v>
      </c>
      <c r="D148" s="160" t="s">
        <v>977</v>
      </c>
      <c r="E148" s="379">
        <v>473567.60000000003</v>
      </c>
      <c r="F148" s="379">
        <v>473567.60000000003</v>
      </c>
      <c r="G148" s="379">
        <v>326331.5</v>
      </c>
      <c r="H148" s="379">
        <v>24429.7</v>
      </c>
      <c r="I148" s="379">
        <v>0</v>
      </c>
      <c r="J148" s="379">
        <v>24652.5</v>
      </c>
      <c r="K148" s="379">
        <v>21860.7</v>
      </c>
      <c r="L148" s="379">
        <v>2592.8000000000002</v>
      </c>
      <c r="M148" s="379">
        <v>8021.9000000000005</v>
      </c>
      <c r="N148" s="379">
        <v>2791.8</v>
      </c>
      <c r="O148" s="379">
        <v>498220.10000000003</v>
      </c>
    </row>
    <row r="149" spans="1:15" s="156" customFormat="1" ht="25.5" x14ac:dyDescent="0.2">
      <c r="A149" s="151"/>
      <c r="B149" s="159" t="s">
        <v>978</v>
      </c>
      <c r="C149" s="159" t="s">
        <v>1456</v>
      </c>
      <c r="D149" s="160" t="s">
        <v>979</v>
      </c>
      <c r="E149" s="161">
        <v>8683.1</v>
      </c>
      <c r="F149" s="161">
        <v>8683.1</v>
      </c>
      <c r="G149" s="161">
        <v>0</v>
      </c>
      <c r="H149" s="161">
        <v>0</v>
      </c>
      <c r="I149" s="161">
        <v>0</v>
      </c>
      <c r="J149" s="161">
        <v>0</v>
      </c>
      <c r="K149" s="161">
        <v>0</v>
      </c>
      <c r="L149" s="161">
        <v>0</v>
      </c>
      <c r="M149" s="161">
        <v>0</v>
      </c>
      <c r="N149" s="161">
        <v>0</v>
      </c>
      <c r="O149" s="161">
        <f>J149+E149</f>
        <v>8683.1</v>
      </c>
    </row>
    <row r="150" spans="1:15" s="156" customFormat="1" ht="25.5" x14ac:dyDescent="0.2">
      <c r="A150" s="151"/>
      <c r="B150" s="159" t="s">
        <v>980</v>
      </c>
      <c r="C150" s="159" t="s">
        <v>981</v>
      </c>
      <c r="D150" s="160" t="s">
        <v>982</v>
      </c>
      <c r="E150" s="161">
        <v>5498.3</v>
      </c>
      <c r="F150" s="161">
        <v>0</v>
      </c>
      <c r="G150" s="161">
        <v>0</v>
      </c>
      <c r="H150" s="161">
        <v>0</v>
      </c>
      <c r="I150" s="161">
        <v>5498.3</v>
      </c>
      <c r="J150" s="161">
        <v>0</v>
      </c>
      <c r="K150" s="161">
        <v>0</v>
      </c>
      <c r="L150" s="161">
        <v>0</v>
      </c>
      <c r="M150" s="161">
        <v>0</v>
      </c>
      <c r="N150" s="161">
        <v>0</v>
      </c>
      <c r="O150" s="161">
        <f>J150+E150</f>
        <v>5498.3</v>
      </c>
    </row>
    <row r="151" spans="1:15" s="156" customFormat="1" ht="38.25" x14ac:dyDescent="0.2">
      <c r="A151" s="151"/>
      <c r="B151" s="159" t="s">
        <v>983</v>
      </c>
      <c r="C151" s="159" t="s">
        <v>840</v>
      </c>
      <c r="D151" s="160" t="s">
        <v>984</v>
      </c>
      <c r="E151" s="379">
        <v>1055.4000000000001</v>
      </c>
      <c r="F151" s="379">
        <v>0</v>
      </c>
      <c r="G151" s="379">
        <v>0</v>
      </c>
      <c r="H151" s="379">
        <v>0</v>
      </c>
      <c r="I151" s="379">
        <v>1055.4000000000001</v>
      </c>
      <c r="J151" s="379">
        <v>0</v>
      </c>
      <c r="K151" s="379">
        <v>0</v>
      </c>
      <c r="L151" s="379">
        <v>0</v>
      </c>
      <c r="M151" s="379">
        <v>0</v>
      </c>
      <c r="N151" s="379">
        <v>0</v>
      </c>
      <c r="O151" s="379">
        <v>1055.4000000000001</v>
      </c>
    </row>
    <row r="152" spans="1:15" s="156" customFormat="1" ht="27" x14ac:dyDescent="0.2">
      <c r="A152" s="151"/>
      <c r="B152" s="153" t="s">
        <v>985</v>
      </c>
      <c r="C152" s="153"/>
      <c r="D152" s="157" t="s">
        <v>986</v>
      </c>
      <c r="E152" s="378">
        <v>6866.4000000000005</v>
      </c>
      <c r="F152" s="378">
        <v>6866.4000000000005</v>
      </c>
      <c r="G152" s="378">
        <v>4855</v>
      </c>
      <c r="H152" s="378">
        <v>92.3</v>
      </c>
      <c r="I152" s="378">
        <v>0</v>
      </c>
      <c r="J152" s="378">
        <v>0</v>
      </c>
      <c r="K152" s="378">
        <v>0</v>
      </c>
      <c r="L152" s="378">
        <v>0</v>
      </c>
      <c r="M152" s="378">
        <v>0</v>
      </c>
      <c r="N152" s="378">
        <v>0</v>
      </c>
      <c r="O152" s="378">
        <v>6866.4000000000005</v>
      </c>
    </row>
    <row r="153" spans="1:15" s="156" customFormat="1" ht="25.5" x14ac:dyDescent="0.2">
      <c r="A153" s="151"/>
      <c r="B153" s="159" t="s">
        <v>987</v>
      </c>
      <c r="C153" s="159" t="s">
        <v>1459</v>
      </c>
      <c r="D153" s="160" t="s">
        <v>988</v>
      </c>
      <c r="E153" s="379">
        <v>6866.4000000000005</v>
      </c>
      <c r="F153" s="379">
        <v>6866.4000000000005</v>
      </c>
      <c r="G153" s="379">
        <v>4855</v>
      </c>
      <c r="H153" s="379">
        <v>92.3</v>
      </c>
      <c r="I153" s="379">
        <v>0</v>
      </c>
      <c r="J153" s="379">
        <v>0</v>
      </c>
      <c r="K153" s="379">
        <v>0</v>
      </c>
      <c r="L153" s="379">
        <v>0</v>
      </c>
      <c r="M153" s="379">
        <v>0</v>
      </c>
      <c r="N153" s="379">
        <v>0</v>
      </c>
      <c r="O153" s="379">
        <v>6866.4000000000005</v>
      </c>
    </row>
    <row r="154" spans="1:15" s="156" customFormat="1" ht="27" x14ac:dyDescent="0.2">
      <c r="A154" s="151"/>
      <c r="B154" s="153" t="s">
        <v>989</v>
      </c>
      <c r="C154" s="153"/>
      <c r="D154" s="157" t="s">
        <v>990</v>
      </c>
      <c r="E154" s="158">
        <v>3197.4</v>
      </c>
      <c r="F154" s="158">
        <v>3197.4</v>
      </c>
      <c r="G154" s="158">
        <v>2227.3000000000002</v>
      </c>
      <c r="H154" s="158">
        <v>63.1</v>
      </c>
      <c r="I154" s="158">
        <v>0</v>
      </c>
      <c r="J154" s="158">
        <v>0</v>
      </c>
      <c r="K154" s="158">
        <v>0</v>
      </c>
      <c r="L154" s="158">
        <v>0</v>
      </c>
      <c r="M154" s="158">
        <v>0</v>
      </c>
      <c r="N154" s="158">
        <v>0</v>
      </c>
      <c r="O154" s="158">
        <f>J154+E154</f>
        <v>3197.4</v>
      </c>
    </row>
    <row r="155" spans="1:15" s="156" customFormat="1" ht="25.5" x14ac:dyDescent="0.2">
      <c r="A155" s="151"/>
      <c r="B155" s="159" t="s">
        <v>991</v>
      </c>
      <c r="C155" s="159" t="s">
        <v>1459</v>
      </c>
      <c r="D155" s="160" t="s">
        <v>992</v>
      </c>
      <c r="E155" s="161">
        <v>3197.4</v>
      </c>
      <c r="F155" s="161">
        <v>3197.4</v>
      </c>
      <c r="G155" s="161">
        <v>2227.3000000000002</v>
      </c>
      <c r="H155" s="161">
        <v>63.1</v>
      </c>
      <c r="I155" s="161">
        <v>0</v>
      </c>
      <c r="J155" s="161">
        <v>0</v>
      </c>
      <c r="K155" s="161">
        <v>0</v>
      </c>
      <c r="L155" s="161">
        <v>0</v>
      </c>
      <c r="M155" s="161">
        <v>0</v>
      </c>
      <c r="N155" s="161">
        <v>0</v>
      </c>
      <c r="O155" s="161">
        <f>J155+E155</f>
        <v>3197.4</v>
      </c>
    </row>
    <row r="156" spans="1:15" s="156" customFormat="1" ht="38.25" x14ac:dyDescent="0.2">
      <c r="A156" s="151"/>
      <c r="B156" s="152" t="s">
        <v>993</v>
      </c>
      <c r="C156" s="153"/>
      <c r="D156" s="154" t="s">
        <v>994</v>
      </c>
      <c r="E156" s="377">
        <v>27441</v>
      </c>
      <c r="F156" s="377">
        <v>26850</v>
      </c>
      <c r="G156" s="377">
        <v>13379.800000000001</v>
      </c>
      <c r="H156" s="377">
        <v>3033.6</v>
      </c>
      <c r="I156" s="377">
        <v>591</v>
      </c>
      <c r="J156" s="377">
        <v>0</v>
      </c>
      <c r="K156" s="377">
        <v>0</v>
      </c>
      <c r="L156" s="377">
        <v>0</v>
      </c>
      <c r="M156" s="377">
        <v>0</v>
      </c>
      <c r="N156" s="377">
        <v>0</v>
      </c>
      <c r="O156" s="377">
        <v>27441</v>
      </c>
    </row>
    <row r="157" spans="1:15" s="156" customFormat="1" ht="40.5" x14ac:dyDescent="0.2">
      <c r="A157" s="151"/>
      <c r="B157" s="153" t="s">
        <v>995</v>
      </c>
      <c r="C157" s="153"/>
      <c r="D157" s="157" t="s">
        <v>994</v>
      </c>
      <c r="E157" s="378">
        <v>27441</v>
      </c>
      <c r="F157" s="378">
        <v>26850</v>
      </c>
      <c r="G157" s="378">
        <v>13379.800000000001</v>
      </c>
      <c r="H157" s="378">
        <v>3033.6</v>
      </c>
      <c r="I157" s="378">
        <v>591</v>
      </c>
      <c r="J157" s="378">
        <v>0</v>
      </c>
      <c r="K157" s="378">
        <v>0</v>
      </c>
      <c r="L157" s="378">
        <v>0</v>
      </c>
      <c r="M157" s="378">
        <v>0</v>
      </c>
      <c r="N157" s="378">
        <v>0</v>
      </c>
      <c r="O157" s="378">
        <v>27441</v>
      </c>
    </row>
    <row r="158" spans="1:15" s="156" customFormat="1" ht="25.5" x14ac:dyDescent="0.2">
      <c r="A158" s="151"/>
      <c r="B158" s="159" t="s">
        <v>996</v>
      </c>
      <c r="C158" s="159" t="s">
        <v>1038</v>
      </c>
      <c r="D158" s="160" t="s">
        <v>997</v>
      </c>
      <c r="E158" s="379">
        <v>27441</v>
      </c>
      <c r="F158" s="379">
        <v>26850</v>
      </c>
      <c r="G158" s="379">
        <v>13379.800000000001</v>
      </c>
      <c r="H158" s="379">
        <v>3033.6</v>
      </c>
      <c r="I158" s="379">
        <v>591</v>
      </c>
      <c r="J158" s="379">
        <v>0</v>
      </c>
      <c r="K158" s="379">
        <v>0</v>
      </c>
      <c r="L158" s="379">
        <v>0</v>
      </c>
      <c r="M158" s="379">
        <v>0</v>
      </c>
      <c r="N158" s="379">
        <v>0</v>
      </c>
      <c r="O158" s="379">
        <v>27441</v>
      </c>
    </row>
    <row r="159" spans="1:15" s="156" customFormat="1" ht="26.45" customHeight="1" x14ac:dyDescent="0.2">
      <c r="A159" s="151"/>
      <c r="B159" s="152" t="s">
        <v>998</v>
      </c>
      <c r="C159" s="153"/>
      <c r="D159" s="154" t="s">
        <v>999</v>
      </c>
      <c r="E159" s="377">
        <v>2687434.2</v>
      </c>
      <c r="F159" s="377">
        <v>2682454.2000000002</v>
      </c>
      <c r="G159" s="377">
        <v>73459.5</v>
      </c>
      <c r="H159" s="377">
        <v>112474.1</v>
      </c>
      <c r="I159" s="377">
        <v>4980</v>
      </c>
      <c r="J159" s="377">
        <v>3379.2000000000003</v>
      </c>
      <c r="K159" s="377">
        <v>3329.2000000000003</v>
      </c>
      <c r="L159" s="377">
        <v>1610.9</v>
      </c>
      <c r="M159" s="377">
        <v>352</v>
      </c>
      <c r="N159" s="377">
        <v>50</v>
      </c>
      <c r="O159" s="377">
        <v>2690813.4</v>
      </c>
    </row>
    <row r="160" spans="1:15" s="156" customFormat="1" ht="27" x14ac:dyDescent="0.2">
      <c r="A160" s="151"/>
      <c r="B160" s="153" t="s">
        <v>1000</v>
      </c>
      <c r="C160" s="153"/>
      <c r="D160" s="157" t="s">
        <v>1001</v>
      </c>
      <c r="E160" s="378">
        <v>2687434.2</v>
      </c>
      <c r="F160" s="378">
        <v>2682454.2000000002</v>
      </c>
      <c r="G160" s="378">
        <v>73459.5</v>
      </c>
      <c r="H160" s="378">
        <v>112474.1</v>
      </c>
      <c r="I160" s="378">
        <v>4980</v>
      </c>
      <c r="J160" s="378">
        <v>3379.2000000000003</v>
      </c>
      <c r="K160" s="378">
        <v>3329.2000000000003</v>
      </c>
      <c r="L160" s="378">
        <v>1610.9</v>
      </c>
      <c r="M160" s="378">
        <v>352</v>
      </c>
      <c r="N160" s="378">
        <v>50</v>
      </c>
      <c r="O160" s="378">
        <v>2690813.4</v>
      </c>
    </row>
    <row r="161" spans="1:15" s="156" customFormat="1" ht="41.45" customHeight="1" x14ac:dyDescent="0.2">
      <c r="A161" s="151"/>
      <c r="B161" s="159" t="s">
        <v>1002</v>
      </c>
      <c r="C161" s="159" t="s">
        <v>214</v>
      </c>
      <c r="D161" s="160" t="s">
        <v>1003</v>
      </c>
      <c r="E161" s="379">
        <v>76237.600000000006</v>
      </c>
      <c r="F161" s="379">
        <v>71257.600000000006</v>
      </c>
      <c r="G161" s="379">
        <v>44013.3</v>
      </c>
      <c r="H161" s="379">
        <v>5311.6</v>
      </c>
      <c r="I161" s="379">
        <v>4980</v>
      </c>
      <c r="J161" s="379">
        <v>0</v>
      </c>
      <c r="K161" s="379">
        <v>0</v>
      </c>
      <c r="L161" s="379">
        <v>0</v>
      </c>
      <c r="M161" s="379">
        <v>0</v>
      </c>
      <c r="N161" s="379">
        <v>0</v>
      </c>
      <c r="O161" s="379">
        <v>76237.600000000006</v>
      </c>
    </row>
    <row r="162" spans="1:15" s="156" customFormat="1" ht="51" x14ac:dyDescent="0.2">
      <c r="A162" s="151"/>
      <c r="B162" s="159" t="s">
        <v>1004</v>
      </c>
      <c r="C162" s="159" t="s">
        <v>214</v>
      </c>
      <c r="D162" s="160" t="s">
        <v>1005</v>
      </c>
      <c r="E162" s="161">
        <v>602390.1</v>
      </c>
      <c r="F162" s="161">
        <v>602390.1</v>
      </c>
      <c r="G162" s="161">
        <v>0</v>
      </c>
      <c r="H162" s="161">
        <v>0</v>
      </c>
      <c r="I162" s="161">
        <v>0</v>
      </c>
      <c r="J162" s="161">
        <v>0</v>
      </c>
      <c r="K162" s="161">
        <v>0</v>
      </c>
      <c r="L162" s="161">
        <v>0</v>
      </c>
      <c r="M162" s="161">
        <v>0</v>
      </c>
      <c r="N162" s="161">
        <v>0</v>
      </c>
      <c r="O162" s="161">
        <f>J162+E162</f>
        <v>602390.1</v>
      </c>
    </row>
    <row r="163" spans="1:15" s="156" customFormat="1" ht="54" customHeight="1" x14ac:dyDescent="0.2">
      <c r="A163" s="151"/>
      <c r="B163" s="159" t="s">
        <v>1006</v>
      </c>
      <c r="C163" s="159" t="s">
        <v>214</v>
      </c>
      <c r="D163" s="160" t="s">
        <v>1007</v>
      </c>
      <c r="E163" s="379">
        <v>1961349.9000000001</v>
      </c>
      <c r="F163" s="379">
        <v>1961349.9000000001</v>
      </c>
      <c r="G163" s="379">
        <v>24667.100000000002</v>
      </c>
      <c r="H163" s="379">
        <v>106800.7</v>
      </c>
      <c r="I163" s="379">
        <v>0</v>
      </c>
      <c r="J163" s="379">
        <v>1713.5</v>
      </c>
      <c r="K163" s="379">
        <v>1713.5</v>
      </c>
      <c r="L163" s="379">
        <v>968.4</v>
      </c>
      <c r="M163" s="379">
        <v>63</v>
      </c>
      <c r="N163" s="379">
        <v>0</v>
      </c>
      <c r="O163" s="379">
        <v>1963063.4000000001</v>
      </c>
    </row>
    <row r="164" spans="1:15" s="156" customFormat="1" ht="76.5" x14ac:dyDescent="0.2">
      <c r="A164" s="151"/>
      <c r="B164" s="159" t="s">
        <v>1008</v>
      </c>
      <c r="C164" s="159" t="s">
        <v>214</v>
      </c>
      <c r="D164" s="160" t="s">
        <v>81</v>
      </c>
      <c r="E164" s="161">
        <v>8975</v>
      </c>
      <c r="F164" s="161">
        <v>8975</v>
      </c>
      <c r="G164" s="161">
        <v>0</v>
      </c>
      <c r="H164" s="161">
        <v>0</v>
      </c>
      <c r="I164" s="161">
        <v>0</v>
      </c>
      <c r="J164" s="161">
        <v>0</v>
      </c>
      <c r="K164" s="161">
        <v>0</v>
      </c>
      <c r="L164" s="161">
        <v>0</v>
      </c>
      <c r="M164" s="161">
        <v>0</v>
      </c>
      <c r="N164" s="161">
        <v>0</v>
      </c>
      <c r="O164" s="161">
        <f>J164+E164</f>
        <v>8975</v>
      </c>
    </row>
    <row r="165" spans="1:15" s="156" customFormat="1" ht="25.5" x14ac:dyDescent="0.2">
      <c r="A165" s="151"/>
      <c r="B165" s="159" t="s">
        <v>82</v>
      </c>
      <c r="C165" s="159" t="s">
        <v>214</v>
      </c>
      <c r="D165" s="160" t="s">
        <v>83</v>
      </c>
      <c r="E165" s="161">
        <v>3258.4</v>
      </c>
      <c r="F165" s="161">
        <v>3258.4</v>
      </c>
      <c r="G165" s="161">
        <v>0</v>
      </c>
      <c r="H165" s="161">
        <v>0</v>
      </c>
      <c r="I165" s="161">
        <v>0</v>
      </c>
      <c r="J165" s="161">
        <v>0</v>
      </c>
      <c r="K165" s="161">
        <v>0</v>
      </c>
      <c r="L165" s="161">
        <v>0</v>
      </c>
      <c r="M165" s="161">
        <v>0</v>
      </c>
      <c r="N165" s="161">
        <v>0</v>
      </c>
      <c r="O165" s="161">
        <f>J165+E165</f>
        <v>3258.4</v>
      </c>
    </row>
    <row r="166" spans="1:15" s="156" customFormat="1" ht="130.5" customHeight="1" x14ac:dyDescent="0.2">
      <c r="A166" s="151"/>
      <c r="B166" s="159" t="s">
        <v>84</v>
      </c>
      <c r="C166" s="159" t="s">
        <v>1485</v>
      </c>
      <c r="D166" s="160" t="s">
        <v>755</v>
      </c>
      <c r="E166" s="379">
        <v>10348.200000000001</v>
      </c>
      <c r="F166" s="379">
        <v>10348.200000000001</v>
      </c>
      <c r="G166" s="379">
        <v>4779.1000000000004</v>
      </c>
      <c r="H166" s="379">
        <v>361.8</v>
      </c>
      <c r="I166" s="379">
        <v>0</v>
      </c>
      <c r="J166" s="379">
        <v>1665.7</v>
      </c>
      <c r="K166" s="379">
        <v>1615.7</v>
      </c>
      <c r="L166" s="379">
        <v>642.5</v>
      </c>
      <c r="M166" s="379">
        <v>289</v>
      </c>
      <c r="N166" s="379">
        <v>50</v>
      </c>
      <c r="O166" s="379">
        <v>12013.9</v>
      </c>
    </row>
    <row r="167" spans="1:15" s="156" customFormat="1" ht="68.45" customHeight="1" x14ac:dyDescent="0.2">
      <c r="A167" s="151"/>
      <c r="B167" s="159" t="s">
        <v>85</v>
      </c>
      <c r="C167" s="159" t="s">
        <v>214</v>
      </c>
      <c r="D167" s="160" t="s">
        <v>86</v>
      </c>
      <c r="E167" s="161">
        <v>1000</v>
      </c>
      <c r="F167" s="161">
        <v>1000</v>
      </c>
      <c r="G167" s="161">
        <v>0</v>
      </c>
      <c r="H167" s="161">
        <v>0</v>
      </c>
      <c r="I167" s="161">
        <v>0</v>
      </c>
      <c r="J167" s="161">
        <v>0</v>
      </c>
      <c r="K167" s="161">
        <v>0</v>
      </c>
      <c r="L167" s="161">
        <v>0</v>
      </c>
      <c r="M167" s="161">
        <v>0</v>
      </c>
      <c r="N167" s="161">
        <v>0</v>
      </c>
      <c r="O167" s="161">
        <f>J167+E167</f>
        <v>1000</v>
      </c>
    </row>
    <row r="168" spans="1:15" s="156" customFormat="1" ht="63.75" x14ac:dyDescent="0.2">
      <c r="A168" s="151"/>
      <c r="B168" s="159" t="s">
        <v>87</v>
      </c>
      <c r="C168" s="159" t="s">
        <v>214</v>
      </c>
      <c r="D168" s="160" t="s">
        <v>88</v>
      </c>
      <c r="E168" s="161">
        <v>23875</v>
      </c>
      <c r="F168" s="161">
        <v>23875</v>
      </c>
      <c r="G168" s="161">
        <v>0</v>
      </c>
      <c r="H168" s="161">
        <v>0</v>
      </c>
      <c r="I168" s="161">
        <v>0</v>
      </c>
      <c r="J168" s="161">
        <v>0</v>
      </c>
      <c r="K168" s="161">
        <v>0</v>
      </c>
      <c r="L168" s="161">
        <v>0</v>
      </c>
      <c r="M168" s="161">
        <v>0</v>
      </c>
      <c r="N168" s="161">
        <v>0</v>
      </c>
      <c r="O168" s="161">
        <f>J168+E168</f>
        <v>23875</v>
      </c>
    </row>
    <row r="169" spans="1:15" s="156" customFormat="1" ht="25.5" x14ac:dyDescent="0.2">
      <c r="A169" s="151"/>
      <c r="B169" s="152" t="s">
        <v>89</v>
      </c>
      <c r="C169" s="153"/>
      <c r="D169" s="154" t="s">
        <v>90</v>
      </c>
      <c r="E169" s="377">
        <v>853071.3</v>
      </c>
      <c r="F169" s="377">
        <v>802077.5</v>
      </c>
      <c r="G169" s="377">
        <v>326489.10000000003</v>
      </c>
      <c r="H169" s="377">
        <v>32372.3</v>
      </c>
      <c r="I169" s="377">
        <v>50993.8</v>
      </c>
      <c r="J169" s="377">
        <v>109058.5</v>
      </c>
      <c r="K169" s="377">
        <v>101849.7</v>
      </c>
      <c r="L169" s="377">
        <v>33669.1</v>
      </c>
      <c r="M169" s="377">
        <v>5942.3</v>
      </c>
      <c r="N169" s="377">
        <v>7208.8</v>
      </c>
      <c r="O169" s="377">
        <v>962129.8</v>
      </c>
    </row>
    <row r="170" spans="1:15" s="156" customFormat="1" ht="40.5" x14ac:dyDescent="0.2">
      <c r="A170" s="151"/>
      <c r="B170" s="153" t="s">
        <v>91</v>
      </c>
      <c r="C170" s="153"/>
      <c r="D170" s="157" t="s">
        <v>92</v>
      </c>
      <c r="E170" s="378">
        <v>853071.3</v>
      </c>
      <c r="F170" s="378">
        <v>802077.5</v>
      </c>
      <c r="G170" s="378">
        <v>326489.10000000003</v>
      </c>
      <c r="H170" s="378">
        <v>32372.3</v>
      </c>
      <c r="I170" s="378">
        <v>50993.8</v>
      </c>
      <c r="J170" s="378">
        <v>109058.5</v>
      </c>
      <c r="K170" s="378">
        <v>101849.7</v>
      </c>
      <c r="L170" s="378">
        <v>33669.1</v>
      </c>
      <c r="M170" s="378">
        <v>5942.3</v>
      </c>
      <c r="N170" s="378">
        <v>7208.8</v>
      </c>
      <c r="O170" s="378">
        <v>962129.8</v>
      </c>
    </row>
    <row r="171" spans="1:15" s="156" customFormat="1" ht="25.5" x14ac:dyDescent="0.2">
      <c r="A171" s="151"/>
      <c r="B171" s="159" t="s">
        <v>93</v>
      </c>
      <c r="C171" s="159" t="s">
        <v>825</v>
      </c>
      <c r="D171" s="160" t="s">
        <v>94</v>
      </c>
      <c r="E171" s="379">
        <v>16934.599999999999</v>
      </c>
      <c r="F171" s="379">
        <v>16934.599999999999</v>
      </c>
      <c r="G171" s="379">
        <v>11570.300000000001</v>
      </c>
      <c r="H171" s="379">
        <v>663.30000000000007</v>
      </c>
      <c r="I171" s="379">
        <v>0</v>
      </c>
      <c r="J171" s="379">
        <v>200</v>
      </c>
      <c r="K171" s="379">
        <v>200</v>
      </c>
      <c r="L171" s="379">
        <v>0</v>
      </c>
      <c r="M171" s="379">
        <v>0</v>
      </c>
      <c r="N171" s="379">
        <v>0</v>
      </c>
      <c r="O171" s="379">
        <v>17134.599999999999</v>
      </c>
    </row>
    <row r="172" spans="1:15" s="156" customFormat="1" ht="76.5" x14ac:dyDescent="0.2">
      <c r="A172" s="151"/>
      <c r="B172" s="159" t="s">
        <v>95</v>
      </c>
      <c r="C172" s="159" t="s">
        <v>96</v>
      </c>
      <c r="D172" s="160" t="s">
        <v>862</v>
      </c>
      <c r="E172" s="379">
        <v>6687.6</v>
      </c>
      <c r="F172" s="379">
        <v>0</v>
      </c>
      <c r="G172" s="379">
        <v>0</v>
      </c>
      <c r="H172" s="379">
        <v>0</v>
      </c>
      <c r="I172" s="379">
        <v>6687.6</v>
      </c>
      <c r="J172" s="379">
        <v>1770</v>
      </c>
      <c r="K172" s="379">
        <v>0</v>
      </c>
      <c r="L172" s="379">
        <v>0</v>
      </c>
      <c r="M172" s="379">
        <v>0</v>
      </c>
      <c r="N172" s="379">
        <v>1770</v>
      </c>
      <c r="O172" s="379">
        <v>8457.6</v>
      </c>
    </row>
    <row r="173" spans="1:15" s="156" customFormat="1" ht="38.25" x14ac:dyDescent="0.2">
      <c r="A173" s="151"/>
      <c r="B173" s="159" t="s">
        <v>863</v>
      </c>
      <c r="C173" s="159" t="s">
        <v>1485</v>
      </c>
      <c r="D173" s="160" t="s">
        <v>864</v>
      </c>
      <c r="E173" s="379">
        <v>3380.5</v>
      </c>
      <c r="F173" s="379">
        <v>3380.5</v>
      </c>
      <c r="G173" s="379">
        <v>2408.4</v>
      </c>
      <c r="H173" s="379">
        <v>76.900000000000006</v>
      </c>
      <c r="I173" s="379">
        <v>0</v>
      </c>
      <c r="J173" s="379">
        <v>694.80000000000007</v>
      </c>
      <c r="K173" s="379">
        <v>664.80000000000007</v>
      </c>
      <c r="L173" s="379">
        <v>216</v>
      </c>
      <c r="M173" s="379">
        <v>101.8</v>
      </c>
      <c r="N173" s="379">
        <v>30</v>
      </c>
      <c r="O173" s="379">
        <v>4075.3</v>
      </c>
    </row>
    <row r="174" spans="1:15" s="156" customFormat="1" ht="38.25" x14ac:dyDescent="0.2">
      <c r="A174" s="151"/>
      <c r="B174" s="159" t="s">
        <v>865</v>
      </c>
      <c r="C174" s="159" t="s">
        <v>1494</v>
      </c>
      <c r="D174" s="160" t="s">
        <v>866</v>
      </c>
      <c r="E174" s="161">
        <v>671.2</v>
      </c>
      <c r="F174" s="161">
        <v>671.2</v>
      </c>
      <c r="G174" s="161">
        <v>0</v>
      </c>
      <c r="H174" s="161">
        <v>0</v>
      </c>
      <c r="I174" s="161">
        <v>0</v>
      </c>
      <c r="J174" s="161">
        <v>0</v>
      </c>
      <c r="K174" s="161">
        <v>0</v>
      </c>
      <c r="L174" s="161">
        <v>0</v>
      </c>
      <c r="M174" s="161">
        <v>0</v>
      </c>
      <c r="N174" s="161">
        <v>0</v>
      </c>
      <c r="O174" s="161">
        <f>J174+E174</f>
        <v>671.2</v>
      </c>
    </row>
    <row r="175" spans="1:15" s="156" customFormat="1" ht="107.25" customHeight="1" x14ac:dyDescent="0.2">
      <c r="A175" s="151"/>
      <c r="B175" s="159" t="s">
        <v>867</v>
      </c>
      <c r="C175" s="159" t="s">
        <v>825</v>
      </c>
      <c r="D175" s="160" t="s">
        <v>868</v>
      </c>
      <c r="E175" s="379">
        <v>781600.3</v>
      </c>
      <c r="F175" s="379">
        <v>737294.1</v>
      </c>
      <c r="G175" s="379">
        <v>312510.40000000002</v>
      </c>
      <c r="H175" s="379">
        <v>31632.100000000002</v>
      </c>
      <c r="I175" s="379">
        <v>44306.200000000004</v>
      </c>
      <c r="J175" s="379">
        <v>106393.7</v>
      </c>
      <c r="K175" s="379">
        <v>100984.90000000001</v>
      </c>
      <c r="L175" s="379">
        <v>33453.1</v>
      </c>
      <c r="M175" s="379">
        <v>5840.5</v>
      </c>
      <c r="N175" s="379">
        <v>5408.8</v>
      </c>
      <c r="O175" s="379">
        <v>887994</v>
      </c>
    </row>
    <row r="176" spans="1:15" s="156" customFormat="1" ht="25.5" x14ac:dyDescent="0.2">
      <c r="A176" s="151"/>
      <c r="B176" s="159" t="s">
        <v>575</v>
      </c>
      <c r="C176" s="159" t="s">
        <v>825</v>
      </c>
      <c r="D176" s="160" t="s">
        <v>576</v>
      </c>
      <c r="E176" s="161">
        <v>41575.599999999999</v>
      </c>
      <c r="F176" s="161">
        <v>41575.599999999999</v>
      </c>
      <c r="G176" s="161">
        <v>0</v>
      </c>
      <c r="H176" s="161">
        <v>0</v>
      </c>
      <c r="I176" s="161">
        <v>0</v>
      </c>
      <c r="J176" s="161">
        <v>0</v>
      </c>
      <c r="K176" s="161">
        <v>0</v>
      </c>
      <c r="L176" s="161">
        <v>0</v>
      </c>
      <c r="M176" s="161">
        <v>0</v>
      </c>
      <c r="N176" s="161">
        <v>0</v>
      </c>
      <c r="O176" s="161">
        <f>J176+E176</f>
        <v>41575.599999999999</v>
      </c>
    </row>
    <row r="177" spans="1:15" s="156" customFormat="1" ht="76.5" x14ac:dyDescent="0.2">
      <c r="A177" s="151"/>
      <c r="B177" s="159" t="s">
        <v>577</v>
      </c>
      <c r="C177" s="159" t="s">
        <v>1494</v>
      </c>
      <c r="D177" s="160" t="s">
        <v>578</v>
      </c>
      <c r="E177" s="161">
        <v>2181.4</v>
      </c>
      <c r="F177" s="161">
        <v>2181.4</v>
      </c>
      <c r="G177" s="161">
        <v>0</v>
      </c>
      <c r="H177" s="161">
        <v>0</v>
      </c>
      <c r="I177" s="161">
        <v>0</v>
      </c>
      <c r="J177" s="161">
        <v>0</v>
      </c>
      <c r="K177" s="161">
        <v>0</v>
      </c>
      <c r="L177" s="161">
        <v>0</v>
      </c>
      <c r="M177" s="161">
        <v>0</v>
      </c>
      <c r="N177" s="161">
        <v>0</v>
      </c>
      <c r="O177" s="161">
        <f>J177+E177</f>
        <v>2181.4</v>
      </c>
    </row>
    <row r="178" spans="1:15" s="156" customFormat="1" ht="57.75" customHeight="1" x14ac:dyDescent="0.2">
      <c r="A178" s="151"/>
      <c r="B178" s="159" t="s">
        <v>579</v>
      </c>
      <c r="C178" s="159" t="s">
        <v>1494</v>
      </c>
      <c r="D178" s="160" t="s">
        <v>198</v>
      </c>
      <c r="E178" s="161">
        <v>40.1</v>
      </c>
      <c r="F178" s="161">
        <v>40.1</v>
      </c>
      <c r="G178" s="161">
        <v>0</v>
      </c>
      <c r="H178" s="161">
        <v>0</v>
      </c>
      <c r="I178" s="161">
        <v>0</v>
      </c>
      <c r="J178" s="161">
        <v>0</v>
      </c>
      <c r="K178" s="161">
        <v>0</v>
      </c>
      <c r="L178" s="161">
        <v>0</v>
      </c>
      <c r="M178" s="161">
        <v>0</v>
      </c>
      <c r="N178" s="161">
        <v>0</v>
      </c>
      <c r="O178" s="161">
        <f>J178+E178</f>
        <v>40.1</v>
      </c>
    </row>
    <row r="179" spans="1:15" s="156" customFormat="1" ht="13.5" x14ac:dyDescent="0.2">
      <c r="A179" s="151"/>
      <c r="B179" s="152" t="s">
        <v>199</v>
      </c>
      <c r="C179" s="153"/>
      <c r="D179" s="154" t="s">
        <v>200</v>
      </c>
      <c r="E179" s="377">
        <v>2208903.7000000002</v>
      </c>
      <c r="F179" s="377">
        <v>2174785.7999999998</v>
      </c>
      <c r="G179" s="377">
        <v>384334.5</v>
      </c>
      <c r="H179" s="377">
        <v>37442.5</v>
      </c>
      <c r="I179" s="377">
        <v>34117.9</v>
      </c>
      <c r="J179" s="377">
        <v>233542.80000000002</v>
      </c>
      <c r="K179" s="377">
        <v>215505.80000000002</v>
      </c>
      <c r="L179" s="377">
        <v>35446.700000000004</v>
      </c>
      <c r="M179" s="377">
        <v>5605</v>
      </c>
      <c r="N179" s="377">
        <v>18037</v>
      </c>
      <c r="O179" s="377">
        <v>2442446.5</v>
      </c>
    </row>
    <row r="180" spans="1:15" s="156" customFormat="1" ht="27" x14ac:dyDescent="0.2">
      <c r="A180" s="151"/>
      <c r="B180" s="153" t="s">
        <v>201</v>
      </c>
      <c r="C180" s="153"/>
      <c r="D180" s="157" t="s">
        <v>202</v>
      </c>
      <c r="E180" s="378">
        <v>2025819</v>
      </c>
      <c r="F180" s="378">
        <v>1991701.1</v>
      </c>
      <c r="G180" s="378">
        <v>377571.8</v>
      </c>
      <c r="H180" s="378">
        <v>37199.9</v>
      </c>
      <c r="I180" s="378">
        <v>34117.9</v>
      </c>
      <c r="J180" s="378">
        <v>232042.80000000002</v>
      </c>
      <c r="K180" s="378">
        <v>214055.80000000002</v>
      </c>
      <c r="L180" s="378">
        <v>35446.700000000004</v>
      </c>
      <c r="M180" s="378">
        <v>5605</v>
      </c>
      <c r="N180" s="378">
        <v>17987</v>
      </c>
      <c r="O180" s="378">
        <v>2257861.8000000003</v>
      </c>
    </row>
    <row r="181" spans="1:15" s="156" customFormat="1" ht="25.5" x14ac:dyDescent="0.2">
      <c r="A181" s="151"/>
      <c r="B181" s="159" t="s">
        <v>203</v>
      </c>
      <c r="C181" s="159" t="s">
        <v>1497</v>
      </c>
      <c r="D181" s="160" t="s">
        <v>204</v>
      </c>
      <c r="E181" s="379">
        <v>24123.600000000002</v>
      </c>
      <c r="F181" s="379">
        <v>24123.600000000002</v>
      </c>
      <c r="G181" s="379">
        <v>15357.300000000001</v>
      </c>
      <c r="H181" s="379">
        <v>1442.2</v>
      </c>
      <c r="I181" s="379">
        <v>0</v>
      </c>
      <c r="J181" s="379">
        <v>0</v>
      </c>
      <c r="K181" s="379">
        <v>0</v>
      </c>
      <c r="L181" s="379">
        <v>0</v>
      </c>
      <c r="M181" s="379">
        <v>0</v>
      </c>
      <c r="N181" s="379">
        <v>0</v>
      </c>
      <c r="O181" s="379">
        <v>24123.600000000002</v>
      </c>
    </row>
    <row r="182" spans="1:15" s="156" customFormat="1" ht="25.5" x14ac:dyDescent="0.2">
      <c r="A182" s="151"/>
      <c r="B182" s="159" t="s">
        <v>205</v>
      </c>
      <c r="C182" s="159" t="s">
        <v>96</v>
      </c>
      <c r="D182" s="160" t="s">
        <v>1113</v>
      </c>
      <c r="E182" s="379">
        <v>4316.3999999999996</v>
      </c>
      <c r="F182" s="379">
        <v>0</v>
      </c>
      <c r="G182" s="379">
        <v>0</v>
      </c>
      <c r="H182" s="379">
        <v>0</v>
      </c>
      <c r="I182" s="379">
        <v>4316.3999999999996</v>
      </c>
      <c r="J182" s="379">
        <v>5200</v>
      </c>
      <c r="K182" s="379">
        <v>0</v>
      </c>
      <c r="L182" s="379">
        <v>0</v>
      </c>
      <c r="M182" s="379">
        <v>0</v>
      </c>
      <c r="N182" s="379">
        <v>5200</v>
      </c>
      <c r="O182" s="379">
        <v>9516.4</v>
      </c>
    </row>
    <row r="183" spans="1:15" s="156" customFormat="1" ht="76.5" x14ac:dyDescent="0.2">
      <c r="A183" s="151"/>
      <c r="B183" s="159" t="s">
        <v>1114</v>
      </c>
      <c r="C183" s="159" t="s">
        <v>1115</v>
      </c>
      <c r="D183" s="160" t="s">
        <v>1098</v>
      </c>
      <c r="E183" s="379">
        <v>79911.5</v>
      </c>
      <c r="F183" s="379">
        <v>79911.5</v>
      </c>
      <c r="G183" s="379">
        <v>48853.200000000004</v>
      </c>
      <c r="H183" s="379">
        <v>5957.7</v>
      </c>
      <c r="I183" s="379">
        <v>0</v>
      </c>
      <c r="J183" s="379">
        <v>1237.5</v>
      </c>
      <c r="K183" s="379">
        <v>1206.5</v>
      </c>
      <c r="L183" s="379">
        <v>436.90000000000003</v>
      </c>
      <c r="M183" s="379">
        <v>68.599999999999994</v>
      </c>
      <c r="N183" s="379">
        <v>31</v>
      </c>
      <c r="O183" s="379">
        <v>81149</v>
      </c>
    </row>
    <row r="184" spans="1:15" s="156" customFormat="1" ht="38.25" x14ac:dyDescent="0.2">
      <c r="A184" s="151"/>
      <c r="B184" s="159" t="s">
        <v>1099</v>
      </c>
      <c r="C184" s="159" t="s">
        <v>1100</v>
      </c>
      <c r="D184" s="160" t="s">
        <v>1101</v>
      </c>
      <c r="E184" s="379">
        <v>17141.400000000001</v>
      </c>
      <c r="F184" s="379">
        <v>17141.400000000001</v>
      </c>
      <c r="G184" s="379">
        <v>0</v>
      </c>
      <c r="H184" s="379">
        <v>0</v>
      </c>
      <c r="I184" s="379">
        <v>0</v>
      </c>
      <c r="J184" s="379">
        <v>6904</v>
      </c>
      <c r="K184" s="379">
        <v>6704</v>
      </c>
      <c r="L184" s="379">
        <v>0</v>
      </c>
      <c r="M184" s="379">
        <v>0</v>
      </c>
      <c r="N184" s="379">
        <v>200</v>
      </c>
      <c r="O184" s="379">
        <v>24045.4</v>
      </c>
    </row>
    <row r="185" spans="1:15" s="156" customFormat="1" ht="69.599999999999994" customHeight="1" x14ac:dyDescent="0.2">
      <c r="A185" s="151"/>
      <c r="B185" s="159" t="s">
        <v>1102</v>
      </c>
      <c r="C185" s="159" t="s">
        <v>2277</v>
      </c>
      <c r="D185" s="160" t="s">
        <v>1103</v>
      </c>
      <c r="E185" s="379">
        <v>480503.5</v>
      </c>
      <c r="F185" s="379">
        <v>480503.5</v>
      </c>
      <c r="G185" s="379">
        <v>619.6</v>
      </c>
      <c r="H185" s="379">
        <v>0</v>
      </c>
      <c r="I185" s="379">
        <v>0</v>
      </c>
      <c r="J185" s="379">
        <v>133831.70000000001</v>
      </c>
      <c r="K185" s="379">
        <v>125807.2</v>
      </c>
      <c r="L185" s="379">
        <v>0</v>
      </c>
      <c r="M185" s="379">
        <v>0</v>
      </c>
      <c r="N185" s="379">
        <v>8024.5</v>
      </c>
      <c r="O185" s="379">
        <v>614335.20000000007</v>
      </c>
    </row>
    <row r="186" spans="1:15" s="156" customFormat="1" ht="89.25" x14ac:dyDescent="0.2">
      <c r="A186" s="151"/>
      <c r="B186" s="159" t="s">
        <v>1104</v>
      </c>
      <c r="C186" s="159" t="s">
        <v>1485</v>
      </c>
      <c r="D186" s="160" t="s">
        <v>1105</v>
      </c>
      <c r="E186" s="379">
        <v>10875.6</v>
      </c>
      <c r="F186" s="379">
        <v>10875.6</v>
      </c>
      <c r="G186" s="379">
        <v>6729.5</v>
      </c>
      <c r="H186" s="379">
        <v>67.5</v>
      </c>
      <c r="I186" s="379">
        <v>0</v>
      </c>
      <c r="J186" s="379">
        <v>32250.7</v>
      </c>
      <c r="K186" s="379">
        <v>32190.5</v>
      </c>
      <c r="L186" s="379">
        <v>19951.400000000001</v>
      </c>
      <c r="M186" s="379">
        <v>2017.1000000000001</v>
      </c>
      <c r="N186" s="379">
        <v>60.2</v>
      </c>
      <c r="O186" s="379">
        <v>43126.3</v>
      </c>
    </row>
    <row r="187" spans="1:15" s="156" customFormat="1" ht="59.85" customHeight="1" x14ac:dyDescent="0.2">
      <c r="A187" s="151"/>
      <c r="B187" s="159" t="s">
        <v>1106</v>
      </c>
      <c r="C187" s="159" t="s">
        <v>1497</v>
      </c>
      <c r="D187" s="160" t="s">
        <v>1107</v>
      </c>
      <c r="E187" s="161">
        <v>6185.3</v>
      </c>
      <c r="F187" s="161">
        <v>6185.3</v>
      </c>
      <c r="G187" s="161">
        <v>0</v>
      </c>
      <c r="H187" s="161">
        <v>0</v>
      </c>
      <c r="I187" s="161">
        <v>0</v>
      </c>
      <c r="J187" s="161">
        <v>0</v>
      </c>
      <c r="K187" s="161">
        <v>0</v>
      </c>
      <c r="L187" s="161">
        <v>0</v>
      </c>
      <c r="M187" s="161">
        <v>0</v>
      </c>
      <c r="N187" s="161">
        <v>0</v>
      </c>
      <c r="O187" s="161">
        <f>J187+E187</f>
        <v>6185.3</v>
      </c>
    </row>
    <row r="188" spans="1:15" s="156" customFormat="1" ht="25.5" x14ac:dyDescent="0.2">
      <c r="A188" s="151"/>
      <c r="B188" s="159" t="s">
        <v>1108</v>
      </c>
      <c r="C188" s="159" t="s">
        <v>1109</v>
      </c>
      <c r="D188" s="160" t="s">
        <v>1110</v>
      </c>
      <c r="E188" s="379">
        <v>541189.6</v>
      </c>
      <c r="F188" s="379">
        <v>541189.6</v>
      </c>
      <c r="G188" s="379">
        <v>0</v>
      </c>
      <c r="H188" s="379">
        <v>0</v>
      </c>
      <c r="I188" s="379">
        <v>0</v>
      </c>
      <c r="J188" s="379">
        <v>0</v>
      </c>
      <c r="K188" s="379">
        <v>0</v>
      </c>
      <c r="L188" s="379">
        <v>0</v>
      </c>
      <c r="M188" s="379">
        <v>0</v>
      </c>
      <c r="N188" s="379">
        <v>0</v>
      </c>
      <c r="O188" s="379">
        <v>541189.6</v>
      </c>
    </row>
    <row r="189" spans="1:15" s="156" customFormat="1" ht="66.75" customHeight="1" x14ac:dyDescent="0.2">
      <c r="A189" s="151"/>
      <c r="B189" s="159" t="s">
        <v>1111</v>
      </c>
      <c r="C189" s="159" t="s">
        <v>1112</v>
      </c>
      <c r="D189" s="160" t="s">
        <v>314</v>
      </c>
      <c r="E189" s="379">
        <v>328016.40000000002</v>
      </c>
      <c r="F189" s="379">
        <v>328016.40000000002</v>
      </c>
      <c r="G189" s="379">
        <v>0</v>
      </c>
      <c r="H189" s="379">
        <v>0</v>
      </c>
      <c r="I189" s="379">
        <v>0</v>
      </c>
      <c r="J189" s="379">
        <v>0</v>
      </c>
      <c r="K189" s="379">
        <v>0</v>
      </c>
      <c r="L189" s="379">
        <v>0</v>
      </c>
      <c r="M189" s="379">
        <v>0</v>
      </c>
      <c r="N189" s="379">
        <v>0</v>
      </c>
      <c r="O189" s="379">
        <v>328016.40000000002</v>
      </c>
    </row>
    <row r="190" spans="1:15" s="156" customFormat="1" ht="81.75" customHeight="1" x14ac:dyDescent="0.2">
      <c r="A190" s="151"/>
      <c r="B190" s="159" t="s">
        <v>315</v>
      </c>
      <c r="C190" s="159" t="s">
        <v>1497</v>
      </c>
      <c r="D190" s="160" t="s">
        <v>1196</v>
      </c>
      <c r="E190" s="161">
        <v>8577</v>
      </c>
      <c r="F190" s="161">
        <v>8577</v>
      </c>
      <c r="G190" s="161">
        <v>0</v>
      </c>
      <c r="H190" s="161">
        <v>0</v>
      </c>
      <c r="I190" s="161">
        <v>0</v>
      </c>
      <c r="J190" s="161">
        <v>0</v>
      </c>
      <c r="K190" s="161">
        <v>0</v>
      </c>
      <c r="L190" s="161">
        <v>0</v>
      </c>
      <c r="M190" s="161">
        <v>0</v>
      </c>
      <c r="N190" s="161">
        <v>0</v>
      </c>
      <c r="O190" s="161">
        <f>J190+E190</f>
        <v>8577</v>
      </c>
    </row>
    <row r="191" spans="1:15" s="156" customFormat="1" ht="181.35" customHeight="1" x14ac:dyDescent="0.2">
      <c r="A191" s="151"/>
      <c r="B191" s="159" t="s">
        <v>1197</v>
      </c>
      <c r="C191" s="159" t="s">
        <v>1497</v>
      </c>
      <c r="D191" s="175" t="s">
        <v>756</v>
      </c>
      <c r="E191" s="161">
        <v>41651.5</v>
      </c>
      <c r="F191" s="161">
        <v>11850</v>
      </c>
      <c r="G191" s="161">
        <v>0</v>
      </c>
      <c r="H191" s="161">
        <v>0</v>
      </c>
      <c r="I191" s="161">
        <v>29801.5</v>
      </c>
      <c r="J191" s="161">
        <v>0</v>
      </c>
      <c r="K191" s="161">
        <v>0</v>
      </c>
      <c r="L191" s="161">
        <v>0</v>
      </c>
      <c r="M191" s="161">
        <v>0</v>
      </c>
      <c r="N191" s="161">
        <v>0</v>
      </c>
      <c r="O191" s="161">
        <f>J191+E191</f>
        <v>41651.5</v>
      </c>
    </row>
    <row r="192" spans="1:15" s="156" customFormat="1" ht="38.25" x14ac:dyDescent="0.2">
      <c r="A192" s="151"/>
      <c r="B192" s="159" t="s">
        <v>1198</v>
      </c>
      <c r="C192" s="159" t="s">
        <v>1199</v>
      </c>
      <c r="D192" s="160" t="s">
        <v>1200</v>
      </c>
      <c r="E192" s="379">
        <v>294207.09999999998</v>
      </c>
      <c r="F192" s="379">
        <v>294207.09999999998</v>
      </c>
      <c r="G192" s="379">
        <v>191822.2</v>
      </c>
      <c r="H192" s="379">
        <v>19358.3</v>
      </c>
      <c r="I192" s="379">
        <v>0</v>
      </c>
      <c r="J192" s="379">
        <v>19261.400000000001</v>
      </c>
      <c r="K192" s="379">
        <v>15648.5</v>
      </c>
      <c r="L192" s="379">
        <v>3060.2000000000003</v>
      </c>
      <c r="M192" s="379">
        <v>606.5</v>
      </c>
      <c r="N192" s="379">
        <v>3612.9</v>
      </c>
      <c r="O192" s="379">
        <v>313468.49999999994</v>
      </c>
    </row>
    <row r="193" spans="1:15" s="156" customFormat="1" ht="156.94999999999999" customHeight="1" x14ac:dyDescent="0.2">
      <c r="A193" s="151"/>
      <c r="B193" s="159" t="s">
        <v>1201</v>
      </c>
      <c r="C193" s="159" t="s">
        <v>1497</v>
      </c>
      <c r="D193" s="160" t="s">
        <v>757</v>
      </c>
      <c r="E193" s="161">
        <v>900</v>
      </c>
      <c r="F193" s="161">
        <v>900</v>
      </c>
      <c r="G193" s="161">
        <v>0</v>
      </c>
      <c r="H193" s="161">
        <v>0</v>
      </c>
      <c r="I193" s="161">
        <v>0</v>
      </c>
      <c r="J193" s="161">
        <v>0</v>
      </c>
      <c r="K193" s="161">
        <v>0</v>
      </c>
      <c r="L193" s="161">
        <v>0</v>
      </c>
      <c r="M193" s="161">
        <v>0</v>
      </c>
      <c r="N193" s="161">
        <v>0</v>
      </c>
      <c r="O193" s="161">
        <f>J193+E193</f>
        <v>900</v>
      </c>
    </row>
    <row r="194" spans="1:15" s="156" customFormat="1" ht="76.5" x14ac:dyDescent="0.2">
      <c r="A194" s="151"/>
      <c r="B194" s="159" t="s">
        <v>1202</v>
      </c>
      <c r="C194" s="159" t="s">
        <v>1494</v>
      </c>
      <c r="D194" s="160" t="s">
        <v>1177</v>
      </c>
      <c r="E194" s="161">
        <v>7431.4</v>
      </c>
      <c r="F194" s="161">
        <v>7431.4</v>
      </c>
      <c r="G194" s="161">
        <v>0</v>
      </c>
      <c r="H194" s="161">
        <v>0</v>
      </c>
      <c r="I194" s="161">
        <v>0</v>
      </c>
      <c r="J194" s="161">
        <v>0</v>
      </c>
      <c r="K194" s="161">
        <v>0</v>
      </c>
      <c r="L194" s="161">
        <v>0</v>
      </c>
      <c r="M194" s="161">
        <v>0</v>
      </c>
      <c r="N194" s="161">
        <v>0</v>
      </c>
      <c r="O194" s="161">
        <f>J194+E194</f>
        <v>7431.4</v>
      </c>
    </row>
    <row r="195" spans="1:15" s="156" customFormat="1" ht="25.5" x14ac:dyDescent="0.2">
      <c r="A195" s="151"/>
      <c r="B195" s="159" t="s">
        <v>1178</v>
      </c>
      <c r="C195" s="159" t="s">
        <v>96</v>
      </c>
      <c r="D195" s="160" t="s">
        <v>1179</v>
      </c>
      <c r="E195" s="161"/>
      <c r="F195" s="161"/>
      <c r="G195" s="161"/>
      <c r="H195" s="161"/>
      <c r="I195" s="161">
        <v>0</v>
      </c>
      <c r="J195" s="161">
        <v>0</v>
      </c>
      <c r="K195" s="161">
        <v>0</v>
      </c>
      <c r="L195" s="161">
        <v>0</v>
      </c>
      <c r="M195" s="161">
        <v>0</v>
      </c>
      <c r="N195" s="161">
        <v>0</v>
      </c>
      <c r="O195" s="161">
        <f>J195+E195</f>
        <v>0</v>
      </c>
    </row>
    <row r="196" spans="1:15" s="156" customFormat="1" ht="38.25" x14ac:dyDescent="0.2">
      <c r="A196" s="151"/>
      <c r="B196" s="159" t="s">
        <v>1180</v>
      </c>
      <c r="C196" s="159" t="s">
        <v>1497</v>
      </c>
      <c r="D196" s="160" t="s">
        <v>1181</v>
      </c>
      <c r="E196" s="161">
        <v>3000</v>
      </c>
      <c r="F196" s="161">
        <v>3000</v>
      </c>
      <c r="G196" s="161">
        <v>0</v>
      </c>
      <c r="H196" s="161">
        <v>0</v>
      </c>
      <c r="I196" s="161">
        <v>0</v>
      </c>
      <c r="J196" s="161">
        <v>0</v>
      </c>
      <c r="K196" s="161">
        <v>0</v>
      </c>
      <c r="L196" s="161">
        <v>0</v>
      </c>
      <c r="M196" s="161">
        <v>0</v>
      </c>
      <c r="N196" s="161">
        <v>0</v>
      </c>
      <c r="O196" s="161">
        <f>J196+E196</f>
        <v>3000</v>
      </c>
    </row>
    <row r="197" spans="1:15" s="156" customFormat="1" ht="114.75" x14ac:dyDescent="0.2">
      <c r="A197" s="151"/>
      <c r="B197" s="159" t="s">
        <v>1182</v>
      </c>
      <c r="C197" s="159" t="s">
        <v>1183</v>
      </c>
      <c r="D197" s="160" t="s">
        <v>1234</v>
      </c>
      <c r="E197" s="379">
        <v>177788.7</v>
      </c>
      <c r="F197" s="379">
        <v>177788.7</v>
      </c>
      <c r="G197" s="379">
        <v>114190</v>
      </c>
      <c r="H197" s="379">
        <v>10374.200000000001</v>
      </c>
      <c r="I197" s="379">
        <v>0</v>
      </c>
      <c r="J197" s="379">
        <v>33357.5</v>
      </c>
      <c r="K197" s="379">
        <v>32499.100000000002</v>
      </c>
      <c r="L197" s="379">
        <v>11998.2</v>
      </c>
      <c r="M197" s="379">
        <v>2912.8</v>
      </c>
      <c r="N197" s="379">
        <v>858.4</v>
      </c>
      <c r="O197" s="379">
        <v>211146.2</v>
      </c>
    </row>
    <row r="198" spans="1:15" s="156" customFormat="1" ht="27" x14ac:dyDescent="0.2">
      <c r="A198" s="151"/>
      <c r="B198" s="153" t="s">
        <v>1235</v>
      </c>
      <c r="C198" s="153"/>
      <c r="D198" s="157" t="s">
        <v>1236</v>
      </c>
      <c r="E198" s="378">
        <v>174361.60000000001</v>
      </c>
      <c r="F198" s="378">
        <v>174361.60000000001</v>
      </c>
      <c r="G198" s="378">
        <v>2853.2000000000003</v>
      </c>
      <c r="H198" s="378">
        <v>97.2</v>
      </c>
      <c r="I198" s="378">
        <v>0</v>
      </c>
      <c r="J198" s="378">
        <v>1500</v>
      </c>
      <c r="K198" s="378">
        <v>1450</v>
      </c>
      <c r="L198" s="378">
        <v>0</v>
      </c>
      <c r="M198" s="378">
        <v>0</v>
      </c>
      <c r="N198" s="378">
        <v>50</v>
      </c>
      <c r="O198" s="378">
        <v>175861.6</v>
      </c>
    </row>
    <row r="199" spans="1:15" s="156" customFormat="1" ht="25.5" x14ac:dyDescent="0.2">
      <c r="A199" s="151"/>
      <c r="B199" s="159" t="s">
        <v>1237</v>
      </c>
      <c r="C199" s="159" t="s">
        <v>1238</v>
      </c>
      <c r="D199" s="160" t="s">
        <v>919</v>
      </c>
      <c r="E199" s="379">
        <v>4097</v>
      </c>
      <c r="F199" s="379">
        <v>4097</v>
      </c>
      <c r="G199" s="379">
        <v>2853.2000000000003</v>
      </c>
      <c r="H199" s="379">
        <v>97.2</v>
      </c>
      <c r="I199" s="379">
        <v>0</v>
      </c>
      <c r="J199" s="379">
        <v>0</v>
      </c>
      <c r="K199" s="379">
        <v>0</v>
      </c>
      <c r="L199" s="379">
        <v>0</v>
      </c>
      <c r="M199" s="379">
        <v>0</v>
      </c>
      <c r="N199" s="379">
        <v>0</v>
      </c>
      <c r="O199" s="379">
        <v>4097</v>
      </c>
    </row>
    <row r="200" spans="1:15" s="156" customFormat="1" ht="73.349999999999994" customHeight="1" x14ac:dyDescent="0.2">
      <c r="A200" s="151"/>
      <c r="B200" s="159" t="s">
        <v>920</v>
      </c>
      <c r="C200" s="159" t="s">
        <v>1238</v>
      </c>
      <c r="D200" s="160" t="s">
        <v>921</v>
      </c>
      <c r="E200" s="379">
        <v>166820.9</v>
      </c>
      <c r="F200" s="379">
        <v>166820.9</v>
      </c>
      <c r="G200" s="379">
        <v>0</v>
      </c>
      <c r="H200" s="379">
        <v>0</v>
      </c>
      <c r="I200" s="379">
        <v>0</v>
      </c>
      <c r="J200" s="379">
        <v>1500</v>
      </c>
      <c r="K200" s="379">
        <v>1450</v>
      </c>
      <c r="L200" s="379">
        <v>0</v>
      </c>
      <c r="M200" s="379">
        <v>0</v>
      </c>
      <c r="N200" s="379">
        <v>50</v>
      </c>
      <c r="O200" s="379">
        <v>168320.9</v>
      </c>
    </row>
    <row r="201" spans="1:15" s="156" customFormat="1" ht="63.75" x14ac:dyDescent="0.2">
      <c r="A201" s="151"/>
      <c r="B201" s="159" t="s">
        <v>922</v>
      </c>
      <c r="C201" s="159" t="s">
        <v>1497</v>
      </c>
      <c r="D201" s="160" t="s">
        <v>2566</v>
      </c>
      <c r="E201" s="161">
        <v>2893.7</v>
      </c>
      <c r="F201" s="161">
        <v>2893.7</v>
      </c>
      <c r="G201" s="161">
        <v>0</v>
      </c>
      <c r="H201" s="161">
        <v>0</v>
      </c>
      <c r="I201" s="161">
        <v>0</v>
      </c>
      <c r="J201" s="161">
        <v>0</v>
      </c>
      <c r="K201" s="161">
        <v>0</v>
      </c>
      <c r="L201" s="161">
        <v>0</v>
      </c>
      <c r="M201" s="161">
        <v>0</v>
      </c>
      <c r="N201" s="161">
        <v>0</v>
      </c>
      <c r="O201" s="161">
        <f>J201+E201</f>
        <v>2893.7</v>
      </c>
    </row>
    <row r="202" spans="1:15" s="156" customFormat="1" ht="72.75" customHeight="1" x14ac:dyDescent="0.2">
      <c r="A202" s="151"/>
      <c r="B202" s="172" t="s">
        <v>2567</v>
      </c>
      <c r="C202" s="172" t="s">
        <v>1497</v>
      </c>
      <c r="D202" s="173" t="s">
        <v>2568</v>
      </c>
      <c r="E202" s="174">
        <v>550</v>
      </c>
      <c r="F202" s="174">
        <v>550</v>
      </c>
      <c r="G202" s="174">
        <v>0</v>
      </c>
      <c r="H202" s="174">
        <v>0</v>
      </c>
      <c r="I202" s="174">
        <v>0</v>
      </c>
      <c r="J202" s="174">
        <v>0</v>
      </c>
      <c r="K202" s="174">
        <v>0</v>
      </c>
      <c r="L202" s="174">
        <v>0</v>
      </c>
      <c r="M202" s="174">
        <v>0</v>
      </c>
      <c r="N202" s="174">
        <v>0</v>
      </c>
      <c r="O202" s="174">
        <f>J202+E202</f>
        <v>550</v>
      </c>
    </row>
    <row r="203" spans="1:15" s="156" customFormat="1" ht="27" x14ac:dyDescent="0.2">
      <c r="A203" s="151"/>
      <c r="B203" s="278">
        <v>1809000</v>
      </c>
      <c r="C203" s="222"/>
      <c r="D203" s="279" t="s">
        <v>793</v>
      </c>
      <c r="E203" s="378">
        <v>8723.1</v>
      </c>
      <c r="F203" s="378">
        <v>8723.1</v>
      </c>
      <c r="G203" s="378">
        <v>3909.5</v>
      </c>
      <c r="H203" s="378">
        <v>145.4</v>
      </c>
      <c r="I203" s="378">
        <v>0</v>
      </c>
      <c r="J203" s="378">
        <v>0</v>
      </c>
      <c r="K203" s="378">
        <v>0</v>
      </c>
      <c r="L203" s="378">
        <v>0</v>
      </c>
      <c r="M203" s="378">
        <v>0</v>
      </c>
      <c r="N203" s="378">
        <v>0</v>
      </c>
      <c r="O203" s="378">
        <v>8723.1</v>
      </c>
    </row>
    <row r="204" spans="1:15" s="156" customFormat="1" ht="38.25" x14ac:dyDescent="0.2">
      <c r="A204" s="151"/>
      <c r="B204" s="172">
        <v>1809010</v>
      </c>
      <c r="C204" s="222" t="s">
        <v>1497</v>
      </c>
      <c r="D204" s="224" t="s">
        <v>2766</v>
      </c>
      <c r="E204" s="379">
        <v>5723.1</v>
      </c>
      <c r="F204" s="379">
        <v>5723.1</v>
      </c>
      <c r="G204" s="379">
        <v>3909.5</v>
      </c>
      <c r="H204" s="379">
        <v>145.4</v>
      </c>
      <c r="I204" s="379">
        <v>0</v>
      </c>
      <c r="J204" s="379">
        <v>0</v>
      </c>
      <c r="K204" s="379">
        <v>0</v>
      </c>
      <c r="L204" s="379">
        <v>0</v>
      </c>
      <c r="M204" s="379">
        <v>0</v>
      </c>
      <c r="N204" s="379">
        <v>0</v>
      </c>
      <c r="O204" s="379">
        <v>5723.1</v>
      </c>
    </row>
    <row r="205" spans="1:15" s="156" customFormat="1" ht="38.25" x14ac:dyDescent="0.2">
      <c r="A205" s="151"/>
      <c r="B205" s="172">
        <v>1809020</v>
      </c>
      <c r="C205" s="222" t="s">
        <v>1497</v>
      </c>
      <c r="D205" s="224" t="s">
        <v>2767</v>
      </c>
      <c r="E205" s="223">
        <v>3000</v>
      </c>
      <c r="F205" s="174">
        <v>3000</v>
      </c>
      <c r="G205" s="174"/>
      <c r="H205" s="174"/>
      <c r="I205" s="174"/>
      <c r="J205" s="174"/>
      <c r="K205" s="174"/>
      <c r="L205" s="174"/>
      <c r="M205" s="174"/>
      <c r="N205" s="174"/>
      <c r="O205" s="174">
        <f>E205+J205</f>
        <v>3000</v>
      </c>
    </row>
    <row r="206" spans="1:15" s="156" customFormat="1" ht="13.5" x14ac:dyDescent="0.2">
      <c r="A206" s="151"/>
      <c r="B206" s="152" t="s">
        <v>2569</v>
      </c>
      <c r="C206" s="153"/>
      <c r="D206" s="154" t="s">
        <v>2570</v>
      </c>
      <c r="E206" s="461">
        <v>45007772.400000006</v>
      </c>
      <c r="F206" s="461">
        <v>34655219.200000003</v>
      </c>
      <c r="G206" s="461">
        <v>17664753.5</v>
      </c>
      <c r="H206" s="461">
        <v>1471865.1</v>
      </c>
      <c r="I206" s="461">
        <v>10352553.199999999</v>
      </c>
      <c r="J206" s="461">
        <v>819552.89999999991</v>
      </c>
      <c r="K206" s="461">
        <v>534830.80000000005</v>
      </c>
      <c r="L206" s="461">
        <v>125721.5</v>
      </c>
      <c r="M206" s="461">
        <v>55127.9</v>
      </c>
      <c r="N206" s="461">
        <v>284722.10000000003</v>
      </c>
      <c r="O206" s="461">
        <v>45827325.300000004</v>
      </c>
    </row>
    <row r="207" spans="1:15" s="156" customFormat="1" ht="27" x14ac:dyDescent="0.2">
      <c r="A207" s="151"/>
      <c r="B207" s="153" t="s">
        <v>2571</v>
      </c>
      <c r="C207" s="153"/>
      <c r="D207" s="157" t="s">
        <v>2572</v>
      </c>
      <c r="E207" s="306">
        <v>45007772.400000006</v>
      </c>
      <c r="F207" s="306">
        <v>34655219.200000003</v>
      </c>
      <c r="G207" s="306">
        <v>17664753.5</v>
      </c>
      <c r="H207" s="306">
        <v>1471865.1</v>
      </c>
      <c r="I207" s="306">
        <v>10352553.199999999</v>
      </c>
      <c r="J207" s="306">
        <v>819552.89999999991</v>
      </c>
      <c r="K207" s="306">
        <v>534830.80000000005</v>
      </c>
      <c r="L207" s="306">
        <v>125721.5</v>
      </c>
      <c r="M207" s="306">
        <v>55127.9</v>
      </c>
      <c r="N207" s="306">
        <v>284722.10000000003</v>
      </c>
      <c r="O207" s="306">
        <v>45827325.300000004</v>
      </c>
    </row>
    <row r="208" spans="1:15" s="156" customFormat="1" ht="25.5" x14ac:dyDescent="0.2">
      <c r="A208" s="151"/>
      <c r="B208" s="159" t="s">
        <v>2573</v>
      </c>
      <c r="C208" s="159" t="s">
        <v>2574</v>
      </c>
      <c r="D208" s="160" t="s">
        <v>2575</v>
      </c>
      <c r="E208" s="161">
        <v>276417.8</v>
      </c>
      <c r="F208" s="161">
        <v>276417.8</v>
      </c>
      <c r="G208" s="161">
        <v>206341.3</v>
      </c>
      <c r="H208" s="161">
        <v>4767.8</v>
      </c>
      <c r="I208" s="161">
        <v>0</v>
      </c>
      <c r="J208" s="161">
        <v>500</v>
      </c>
      <c r="K208" s="161">
        <v>0</v>
      </c>
      <c r="L208" s="161">
        <v>0</v>
      </c>
      <c r="M208" s="161">
        <v>0</v>
      </c>
      <c r="N208" s="161">
        <v>500</v>
      </c>
      <c r="O208" s="161">
        <f>J208+E208</f>
        <v>276917.8</v>
      </c>
    </row>
    <row r="209" spans="1:15" s="156" customFormat="1" ht="25.5" x14ac:dyDescent="0.2">
      <c r="A209" s="151"/>
      <c r="B209" s="159" t="s">
        <v>2576</v>
      </c>
      <c r="C209" s="159" t="s">
        <v>2574</v>
      </c>
      <c r="D209" s="160" t="s">
        <v>2577</v>
      </c>
      <c r="E209" s="282">
        <v>36686197.600000001</v>
      </c>
      <c r="F209" s="462">
        <v>32033026.100000001</v>
      </c>
      <c r="G209" s="282">
        <v>16015075</v>
      </c>
      <c r="H209" s="282">
        <v>1456648.5</v>
      </c>
      <c r="I209" s="282">
        <v>4653171.5</v>
      </c>
      <c r="J209" s="282">
        <v>310990.59999999998</v>
      </c>
      <c r="K209" s="282">
        <v>264183.5</v>
      </c>
      <c r="L209" s="282">
        <v>41335.800000000003</v>
      </c>
      <c r="M209" s="282">
        <v>47800</v>
      </c>
      <c r="N209" s="282">
        <v>46807.1</v>
      </c>
      <c r="O209" s="282">
        <v>36997188.200000003</v>
      </c>
    </row>
    <row r="210" spans="1:15" s="156" customFormat="1" ht="68.45" customHeight="1" x14ac:dyDescent="0.2">
      <c r="A210" s="151"/>
      <c r="B210" s="159" t="s">
        <v>2578</v>
      </c>
      <c r="C210" s="159" t="s">
        <v>2579</v>
      </c>
      <c r="D210" s="160" t="s">
        <v>2580</v>
      </c>
      <c r="E210" s="379">
        <v>1076545.2</v>
      </c>
      <c r="F210" s="379">
        <v>1068199.5</v>
      </c>
      <c r="G210" s="379">
        <v>629702.80000000005</v>
      </c>
      <c r="H210" s="379">
        <v>10448.799999999999</v>
      </c>
      <c r="I210" s="379">
        <v>8345.7000000000007</v>
      </c>
      <c r="J210" s="379">
        <v>187344.4</v>
      </c>
      <c r="K210" s="379">
        <v>152685.9</v>
      </c>
      <c r="L210" s="379">
        <v>39095.800000000003</v>
      </c>
      <c r="M210" s="379">
        <v>7327.9000000000005</v>
      </c>
      <c r="N210" s="379">
        <v>34658.5</v>
      </c>
      <c r="O210" s="379">
        <v>1263889.6000000001</v>
      </c>
    </row>
    <row r="211" spans="1:15" s="156" customFormat="1" ht="93" customHeight="1" x14ac:dyDescent="0.2">
      <c r="A211" s="151"/>
      <c r="B211" s="159" t="s">
        <v>2581</v>
      </c>
      <c r="C211" s="159" t="s">
        <v>2582</v>
      </c>
      <c r="D211" s="160" t="s">
        <v>2583</v>
      </c>
      <c r="E211" s="379">
        <v>1364567.2</v>
      </c>
      <c r="F211" s="379">
        <v>1264567.2</v>
      </c>
      <c r="G211" s="379">
        <v>813634.4</v>
      </c>
      <c r="H211" s="379">
        <v>0</v>
      </c>
      <c r="I211" s="379">
        <v>100000</v>
      </c>
      <c r="J211" s="379">
        <v>124839.2</v>
      </c>
      <c r="K211" s="379">
        <v>113461.40000000001</v>
      </c>
      <c r="L211" s="379">
        <v>45289.9</v>
      </c>
      <c r="M211" s="379">
        <v>0</v>
      </c>
      <c r="N211" s="379">
        <v>11377.800000000001</v>
      </c>
      <c r="O211" s="379">
        <v>1489406.4000000001</v>
      </c>
    </row>
    <row r="212" spans="1:15" s="156" customFormat="1" ht="25.5" x14ac:dyDescent="0.2">
      <c r="A212" s="151"/>
      <c r="B212" s="159" t="s">
        <v>2584</v>
      </c>
      <c r="C212" s="159" t="s">
        <v>2574</v>
      </c>
      <c r="D212" s="160" t="s">
        <v>2585</v>
      </c>
      <c r="E212" s="282">
        <v>4746500</v>
      </c>
      <c r="F212" s="282">
        <v>1350</v>
      </c>
      <c r="G212" s="282"/>
      <c r="H212" s="282"/>
      <c r="I212" s="282">
        <v>4745150</v>
      </c>
      <c r="J212" s="282">
        <v>0</v>
      </c>
      <c r="K212" s="282"/>
      <c r="L212" s="282"/>
      <c r="M212" s="282"/>
      <c r="N212" s="282"/>
      <c r="O212" s="282">
        <v>4746500</v>
      </c>
    </row>
    <row r="213" spans="1:15" s="156" customFormat="1" ht="41.45" customHeight="1" x14ac:dyDescent="0.2">
      <c r="A213" s="151"/>
      <c r="B213" s="159" t="s">
        <v>900</v>
      </c>
      <c r="C213" s="159" t="s">
        <v>4293</v>
      </c>
      <c r="D213" s="160" t="s">
        <v>901</v>
      </c>
      <c r="E213" s="308">
        <v>800000</v>
      </c>
      <c r="F213" s="308"/>
      <c r="G213" s="308"/>
      <c r="H213" s="308"/>
      <c r="I213" s="308">
        <v>800000</v>
      </c>
      <c r="J213" s="308">
        <v>140517.70000000001</v>
      </c>
      <c r="K213" s="308"/>
      <c r="L213" s="308"/>
      <c r="M213" s="308"/>
      <c r="N213" s="308">
        <v>140517.70000000001</v>
      </c>
      <c r="O213" s="308">
        <v>940517.7</v>
      </c>
    </row>
    <row r="214" spans="1:15" s="156" customFormat="1" ht="71.45" customHeight="1" x14ac:dyDescent="0.2">
      <c r="A214" s="151"/>
      <c r="B214" s="159" t="s">
        <v>902</v>
      </c>
      <c r="C214" s="159" t="s">
        <v>903</v>
      </c>
      <c r="D214" s="160" t="s">
        <v>904</v>
      </c>
      <c r="E214" s="234">
        <v>57544.6</v>
      </c>
      <c r="F214" s="234">
        <v>11658.6</v>
      </c>
      <c r="G214" s="234">
        <v>0</v>
      </c>
      <c r="H214" s="234">
        <v>0</v>
      </c>
      <c r="I214" s="234">
        <v>45886</v>
      </c>
      <c r="J214" s="234">
        <v>55361</v>
      </c>
      <c r="K214" s="234">
        <v>4500</v>
      </c>
      <c r="L214" s="234">
        <v>0</v>
      </c>
      <c r="M214" s="234">
        <v>0</v>
      </c>
      <c r="N214" s="234">
        <v>50861</v>
      </c>
      <c r="O214" s="234">
        <f>J214+E214</f>
        <v>112905.60000000001</v>
      </c>
    </row>
    <row r="215" spans="1:15" s="156" customFormat="1" ht="13.5" x14ac:dyDescent="0.2">
      <c r="A215" s="151"/>
      <c r="B215" s="152" t="s">
        <v>905</v>
      </c>
      <c r="C215" s="153"/>
      <c r="D215" s="154" t="s">
        <v>906</v>
      </c>
      <c r="E215" s="377">
        <v>16846734.699999999</v>
      </c>
      <c r="F215" s="377">
        <v>16041580.700000001</v>
      </c>
      <c r="G215" s="377">
        <v>309165.2</v>
      </c>
      <c r="H215" s="377">
        <v>34847.4</v>
      </c>
      <c r="I215" s="377">
        <v>805154</v>
      </c>
      <c r="J215" s="377">
        <v>8624030.0999999996</v>
      </c>
      <c r="K215" s="377">
        <v>7722839.1000000006</v>
      </c>
      <c r="L215" s="377">
        <v>16852</v>
      </c>
      <c r="M215" s="377">
        <v>7448.3</v>
      </c>
      <c r="N215" s="377">
        <v>901191</v>
      </c>
      <c r="O215" s="377">
        <v>25470764.800000001</v>
      </c>
    </row>
    <row r="216" spans="1:15" s="156" customFormat="1" ht="27" x14ac:dyDescent="0.2">
      <c r="A216" s="151"/>
      <c r="B216" s="153" t="s">
        <v>907</v>
      </c>
      <c r="C216" s="153"/>
      <c r="D216" s="157" t="s">
        <v>908</v>
      </c>
      <c r="E216" s="378">
        <v>16843027.399999999</v>
      </c>
      <c r="F216" s="378">
        <v>16037873.4</v>
      </c>
      <c r="G216" s="378">
        <v>306677.5</v>
      </c>
      <c r="H216" s="378">
        <v>34658.400000000001</v>
      </c>
      <c r="I216" s="378">
        <v>805154</v>
      </c>
      <c r="J216" s="378">
        <v>8624030.0999999996</v>
      </c>
      <c r="K216" s="378">
        <v>7722839.1000000006</v>
      </c>
      <c r="L216" s="378">
        <v>16852</v>
      </c>
      <c r="M216" s="378">
        <v>7448.3</v>
      </c>
      <c r="N216" s="378">
        <v>901191</v>
      </c>
      <c r="O216" s="378">
        <v>25467057.5</v>
      </c>
    </row>
    <row r="217" spans="1:15" s="156" customFormat="1" ht="25.5" x14ac:dyDescent="0.2">
      <c r="A217" s="151"/>
      <c r="B217" s="159" t="s">
        <v>909</v>
      </c>
      <c r="C217" s="159" t="s">
        <v>910</v>
      </c>
      <c r="D217" s="160" t="s">
        <v>911</v>
      </c>
      <c r="E217" s="379">
        <v>35362.6</v>
      </c>
      <c r="F217" s="379">
        <v>35362.6</v>
      </c>
      <c r="G217" s="379">
        <v>21708</v>
      </c>
      <c r="H217" s="379">
        <v>3096.8</v>
      </c>
      <c r="I217" s="379">
        <v>0</v>
      </c>
      <c r="J217" s="379">
        <v>60</v>
      </c>
      <c r="K217" s="379">
        <v>60</v>
      </c>
      <c r="L217" s="379">
        <v>0</v>
      </c>
      <c r="M217" s="379">
        <v>0</v>
      </c>
      <c r="N217" s="379">
        <v>0</v>
      </c>
      <c r="O217" s="379">
        <v>35422.6</v>
      </c>
    </row>
    <row r="218" spans="1:15" s="156" customFormat="1" ht="38.25" x14ac:dyDescent="0.2">
      <c r="A218" s="151"/>
      <c r="B218" s="159" t="s">
        <v>912</v>
      </c>
      <c r="C218" s="159" t="s">
        <v>910</v>
      </c>
      <c r="D218" s="160" t="s">
        <v>954</v>
      </c>
      <c r="E218" s="161">
        <v>800</v>
      </c>
      <c r="F218" s="161">
        <v>800</v>
      </c>
      <c r="G218" s="161">
        <v>400</v>
      </c>
      <c r="H218" s="161">
        <v>254.8</v>
      </c>
      <c r="I218" s="161">
        <v>0</v>
      </c>
      <c r="J218" s="161">
        <v>100</v>
      </c>
      <c r="K218" s="161">
        <v>100</v>
      </c>
      <c r="L218" s="161">
        <v>73.400000000000006</v>
      </c>
      <c r="M218" s="161">
        <v>4.7</v>
      </c>
      <c r="N218" s="161">
        <v>0</v>
      </c>
      <c r="O218" s="161">
        <f>J218+E218</f>
        <v>900</v>
      </c>
    </row>
    <row r="219" spans="1:15" s="156" customFormat="1" ht="144" customHeight="1" x14ac:dyDescent="0.2">
      <c r="A219" s="151"/>
      <c r="B219" s="159" t="s">
        <v>955</v>
      </c>
      <c r="C219" s="159" t="s">
        <v>956</v>
      </c>
      <c r="D219" s="160" t="s">
        <v>3610</v>
      </c>
      <c r="E219" s="379">
        <v>358847.8</v>
      </c>
      <c r="F219" s="379">
        <v>10674.800000000001</v>
      </c>
      <c r="G219" s="379">
        <v>3978.3</v>
      </c>
      <c r="H219" s="379">
        <v>279.10000000000002</v>
      </c>
      <c r="I219" s="379">
        <v>348173</v>
      </c>
      <c r="J219" s="379">
        <v>206094.2</v>
      </c>
      <c r="K219" s="379">
        <v>3361.3</v>
      </c>
      <c r="L219" s="379">
        <v>135</v>
      </c>
      <c r="M219" s="379">
        <v>7</v>
      </c>
      <c r="N219" s="379">
        <v>202732.9</v>
      </c>
      <c r="O219" s="379">
        <v>564942</v>
      </c>
    </row>
    <row r="220" spans="1:15" s="156" customFormat="1" ht="59.25" customHeight="1" x14ac:dyDescent="0.2">
      <c r="A220" s="151"/>
      <c r="B220" s="159" t="s">
        <v>957</v>
      </c>
      <c r="C220" s="159" t="s">
        <v>840</v>
      </c>
      <c r="D220" s="160" t="s">
        <v>958</v>
      </c>
      <c r="E220" s="379">
        <v>16006.2</v>
      </c>
      <c r="F220" s="379">
        <v>16006.2</v>
      </c>
      <c r="G220" s="379">
        <v>125.3</v>
      </c>
      <c r="H220" s="379">
        <v>0</v>
      </c>
      <c r="I220" s="379">
        <v>0</v>
      </c>
      <c r="J220" s="379">
        <v>0</v>
      </c>
      <c r="K220" s="379">
        <v>0</v>
      </c>
      <c r="L220" s="379">
        <v>0</v>
      </c>
      <c r="M220" s="379">
        <v>0</v>
      </c>
      <c r="N220" s="379">
        <v>0</v>
      </c>
      <c r="O220" s="379">
        <v>16006.2</v>
      </c>
    </row>
    <row r="221" spans="1:15" s="156" customFormat="1" ht="99" customHeight="1" x14ac:dyDescent="0.2">
      <c r="A221" s="151"/>
      <c r="B221" s="159" t="s">
        <v>959</v>
      </c>
      <c r="C221" s="159" t="s">
        <v>960</v>
      </c>
      <c r="D221" s="175" t="s">
        <v>739</v>
      </c>
      <c r="E221" s="379">
        <v>100299.8</v>
      </c>
      <c r="F221" s="379">
        <v>100299.8</v>
      </c>
      <c r="G221" s="379">
        <v>44032.4</v>
      </c>
      <c r="H221" s="379">
        <v>14880.6</v>
      </c>
      <c r="I221" s="379">
        <v>0</v>
      </c>
      <c r="J221" s="379">
        <v>4456.8999999999996</v>
      </c>
      <c r="K221" s="379">
        <v>3431.9</v>
      </c>
      <c r="L221" s="379">
        <v>158.5</v>
      </c>
      <c r="M221" s="379">
        <v>1356</v>
      </c>
      <c r="N221" s="379">
        <v>1025</v>
      </c>
      <c r="O221" s="379">
        <v>104756.7</v>
      </c>
    </row>
    <row r="222" spans="1:15" s="156" customFormat="1" ht="89.25" x14ac:dyDescent="0.2">
      <c r="A222" s="151"/>
      <c r="B222" s="159" t="s">
        <v>961</v>
      </c>
      <c r="C222" s="159" t="s">
        <v>600</v>
      </c>
      <c r="D222" s="160" t="s">
        <v>601</v>
      </c>
      <c r="E222" s="379">
        <v>31662.7</v>
      </c>
      <c r="F222" s="379">
        <v>31662.7</v>
      </c>
      <c r="G222" s="379">
        <v>16270.5</v>
      </c>
      <c r="H222" s="379">
        <v>2358.1</v>
      </c>
      <c r="I222" s="379">
        <v>0</v>
      </c>
      <c r="J222" s="379">
        <v>3651.4</v>
      </c>
      <c r="K222" s="379">
        <v>3321.4</v>
      </c>
      <c r="L222" s="379">
        <v>775</v>
      </c>
      <c r="M222" s="379">
        <v>756.6</v>
      </c>
      <c r="N222" s="379">
        <v>330</v>
      </c>
      <c r="O222" s="379">
        <v>35314.1</v>
      </c>
    </row>
    <row r="223" spans="1:15" s="156" customFormat="1" ht="58.5" customHeight="1" x14ac:dyDescent="0.2">
      <c r="A223" s="151"/>
      <c r="B223" s="159" t="s">
        <v>602</v>
      </c>
      <c r="C223" s="159" t="s">
        <v>603</v>
      </c>
      <c r="D223" s="160" t="s">
        <v>1974</v>
      </c>
      <c r="E223" s="379">
        <v>130706.40000000001</v>
      </c>
      <c r="F223" s="379">
        <v>130706.40000000001</v>
      </c>
      <c r="G223" s="379">
        <v>91757.1</v>
      </c>
      <c r="H223" s="379">
        <v>3976.8</v>
      </c>
      <c r="I223" s="379">
        <v>0</v>
      </c>
      <c r="J223" s="379">
        <v>5009.6000000000004</v>
      </c>
      <c r="K223" s="379">
        <v>4654.8999999999996</v>
      </c>
      <c r="L223" s="379">
        <v>1422.4</v>
      </c>
      <c r="M223" s="379">
        <v>512.70000000000005</v>
      </c>
      <c r="N223" s="379">
        <v>354.7</v>
      </c>
      <c r="O223" s="379">
        <v>135716</v>
      </c>
    </row>
    <row r="224" spans="1:15" s="156" customFormat="1" ht="53.25" customHeight="1" x14ac:dyDescent="0.2">
      <c r="A224" s="151"/>
      <c r="B224" s="159" t="s">
        <v>1975</v>
      </c>
      <c r="C224" s="159" t="s">
        <v>1100</v>
      </c>
      <c r="D224" s="160" t="s">
        <v>1976</v>
      </c>
      <c r="E224" s="379">
        <v>3803978.5</v>
      </c>
      <c r="F224" s="379">
        <v>3803978.5</v>
      </c>
      <c r="G224" s="379">
        <v>0</v>
      </c>
      <c r="H224" s="379">
        <v>0</v>
      </c>
      <c r="I224" s="379">
        <v>0</v>
      </c>
      <c r="J224" s="379">
        <v>1040775</v>
      </c>
      <c r="K224" s="379">
        <v>989138.3</v>
      </c>
      <c r="L224" s="379">
        <v>0</v>
      </c>
      <c r="M224" s="379">
        <v>0</v>
      </c>
      <c r="N224" s="379">
        <v>51636.700000000004</v>
      </c>
      <c r="O224" s="379">
        <v>4844753.5</v>
      </c>
    </row>
    <row r="225" spans="1:15" s="156" customFormat="1" ht="51" x14ac:dyDescent="0.2">
      <c r="A225" s="151"/>
      <c r="B225" s="159" t="s">
        <v>1977</v>
      </c>
      <c r="C225" s="159" t="s">
        <v>2277</v>
      </c>
      <c r="D225" s="160" t="s">
        <v>685</v>
      </c>
      <c r="E225" s="379">
        <v>11047670.4</v>
      </c>
      <c r="F225" s="379">
        <v>11047670.4</v>
      </c>
      <c r="G225" s="379">
        <v>0</v>
      </c>
      <c r="H225" s="379">
        <v>0</v>
      </c>
      <c r="I225" s="379">
        <v>0</v>
      </c>
      <c r="J225" s="379">
        <v>6965910.6000000006</v>
      </c>
      <c r="K225" s="379">
        <v>6370533.5</v>
      </c>
      <c r="L225" s="379">
        <v>0</v>
      </c>
      <c r="M225" s="379">
        <v>0</v>
      </c>
      <c r="N225" s="379">
        <v>595377.1</v>
      </c>
      <c r="O225" s="379">
        <v>18013581</v>
      </c>
    </row>
    <row r="226" spans="1:15" s="156" customFormat="1" ht="38.25" x14ac:dyDescent="0.2">
      <c r="A226" s="151"/>
      <c r="B226" s="159" t="s">
        <v>686</v>
      </c>
      <c r="C226" s="159" t="s">
        <v>687</v>
      </c>
      <c r="D226" s="160" t="s">
        <v>688</v>
      </c>
      <c r="E226" s="379">
        <v>406387.60000000003</v>
      </c>
      <c r="F226" s="379">
        <v>76479.100000000006</v>
      </c>
      <c r="G226" s="379">
        <v>28972.5</v>
      </c>
      <c r="H226" s="379">
        <v>1519.8</v>
      </c>
      <c r="I226" s="379">
        <v>329908.5</v>
      </c>
      <c r="J226" s="379">
        <v>16127.800000000001</v>
      </c>
      <c r="K226" s="379">
        <v>15922.800000000001</v>
      </c>
      <c r="L226" s="379">
        <v>1431.3</v>
      </c>
      <c r="M226" s="379">
        <v>730</v>
      </c>
      <c r="N226" s="379">
        <v>205</v>
      </c>
      <c r="O226" s="379">
        <v>422515.4</v>
      </c>
    </row>
    <row r="227" spans="1:15" s="156" customFormat="1" ht="51" x14ac:dyDescent="0.2">
      <c r="A227" s="151"/>
      <c r="B227" s="159" t="s">
        <v>689</v>
      </c>
      <c r="C227" s="159" t="s">
        <v>910</v>
      </c>
      <c r="D227" s="160" t="s">
        <v>690</v>
      </c>
      <c r="E227" s="161">
        <v>3000</v>
      </c>
      <c r="F227" s="161">
        <v>3000</v>
      </c>
      <c r="G227" s="161">
        <v>0</v>
      </c>
      <c r="H227" s="161">
        <v>0</v>
      </c>
      <c r="I227" s="161">
        <v>0</v>
      </c>
      <c r="J227" s="161">
        <v>0</v>
      </c>
      <c r="K227" s="161">
        <v>0</v>
      </c>
      <c r="L227" s="161">
        <v>0</v>
      </c>
      <c r="M227" s="161">
        <v>0</v>
      </c>
      <c r="N227" s="161">
        <v>0</v>
      </c>
      <c r="O227" s="161">
        <f>J227+E227</f>
        <v>3000</v>
      </c>
    </row>
    <row r="228" spans="1:15" s="156" customFormat="1" ht="59.85" customHeight="1" x14ac:dyDescent="0.2">
      <c r="A228" s="151"/>
      <c r="B228" s="159" t="s">
        <v>691</v>
      </c>
      <c r="C228" s="159" t="s">
        <v>910</v>
      </c>
      <c r="D228" s="160" t="s">
        <v>692</v>
      </c>
      <c r="E228" s="161">
        <v>18000</v>
      </c>
      <c r="F228" s="161">
        <v>18000</v>
      </c>
      <c r="G228" s="161">
        <v>0</v>
      </c>
      <c r="H228" s="161">
        <v>0</v>
      </c>
      <c r="I228" s="161">
        <v>0</v>
      </c>
      <c r="J228" s="161">
        <v>0</v>
      </c>
      <c r="K228" s="161">
        <v>0</v>
      </c>
      <c r="L228" s="161">
        <v>0</v>
      </c>
      <c r="M228" s="161">
        <v>0</v>
      </c>
      <c r="N228" s="161">
        <v>0</v>
      </c>
      <c r="O228" s="161">
        <f>J228+E228</f>
        <v>18000</v>
      </c>
    </row>
    <row r="229" spans="1:15" s="156" customFormat="1" ht="127.5" x14ac:dyDescent="0.2">
      <c r="A229" s="151"/>
      <c r="B229" s="159" t="s">
        <v>693</v>
      </c>
      <c r="C229" s="159" t="s">
        <v>1485</v>
      </c>
      <c r="D229" s="160" t="s">
        <v>3611</v>
      </c>
      <c r="E229" s="379">
        <v>13394.6</v>
      </c>
      <c r="F229" s="379">
        <v>13394.6</v>
      </c>
      <c r="G229" s="379">
        <v>9289.2999999999993</v>
      </c>
      <c r="H229" s="379">
        <v>637.4</v>
      </c>
      <c r="I229" s="379">
        <v>0</v>
      </c>
      <c r="J229" s="379">
        <v>12508.6</v>
      </c>
      <c r="K229" s="379">
        <v>11188.6</v>
      </c>
      <c r="L229" s="379">
        <v>4152.8999999999996</v>
      </c>
      <c r="M229" s="379">
        <v>2021.1000000000001</v>
      </c>
      <c r="N229" s="379">
        <v>1320</v>
      </c>
      <c r="O229" s="379">
        <v>25903.200000000001</v>
      </c>
    </row>
    <row r="230" spans="1:15" s="156" customFormat="1" ht="41.45" customHeight="1" x14ac:dyDescent="0.2">
      <c r="A230" s="151"/>
      <c r="B230" s="159" t="s">
        <v>694</v>
      </c>
      <c r="C230" s="159" t="s">
        <v>2277</v>
      </c>
      <c r="D230" s="160" t="s">
        <v>695</v>
      </c>
      <c r="E230" s="379">
        <v>580795</v>
      </c>
      <c r="F230" s="379">
        <v>580795</v>
      </c>
      <c r="G230" s="379">
        <v>0</v>
      </c>
      <c r="H230" s="379">
        <v>0</v>
      </c>
      <c r="I230" s="379">
        <v>0</v>
      </c>
      <c r="J230" s="379">
        <v>326746</v>
      </c>
      <c r="K230" s="379">
        <v>299181.7</v>
      </c>
      <c r="L230" s="379">
        <v>0</v>
      </c>
      <c r="M230" s="379">
        <v>0</v>
      </c>
      <c r="N230" s="379">
        <v>27564.3</v>
      </c>
      <c r="O230" s="379">
        <v>907541</v>
      </c>
    </row>
    <row r="231" spans="1:15" s="156" customFormat="1" ht="63.75" x14ac:dyDescent="0.2">
      <c r="A231" s="151"/>
      <c r="B231" s="159" t="s">
        <v>696</v>
      </c>
      <c r="C231" s="159" t="s">
        <v>956</v>
      </c>
      <c r="D231" s="160" t="s">
        <v>697</v>
      </c>
      <c r="E231" s="379">
        <v>68756.7</v>
      </c>
      <c r="F231" s="379">
        <v>32.200000000000003</v>
      </c>
      <c r="G231" s="379">
        <v>0</v>
      </c>
      <c r="H231" s="379">
        <v>0</v>
      </c>
      <c r="I231" s="379">
        <v>68724.5</v>
      </c>
      <c r="J231" s="379">
        <v>18909.5</v>
      </c>
      <c r="K231" s="379">
        <v>0</v>
      </c>
      <c r="L231" s="379">
        <v>0</v>
      </c>
      <c r="M231" s="379">
        <v>0</v>
      </c>
      <c r="N231" s="379">
        <v>18909.5</v>
      </c>
      <c r="O231" s="379">
        <v>87666.2</v>
      </c>
    </row>
    <row r="232" spans="1:15" s="156" customFormat="1" ht="25.5" x14ac:dyDescent="0.2">
      <c r="A232" s="151"/>
      <c r="B232" s="159" t="s">
        <v>698</v>
      </c>
      <c r="C232" s="159" t="s">
        <v>734</v>
      </c>
      <c r="D232" s="160" t="s">
        <v>699</v>
      </c>
      <c r="E232" s="379">
        <v>56693.5</v>
      </c>
      <c r="F232" s="379">
        <v>56693.5</v>
      </c>
      <c r="G232" s="379">
        <v>30784.5</v>
      </c>
      <c r="H232" s="379">
        <v>6163</v>
      </c>
      <c r="I232" s="379">
        <v>0</v>
      </c>
      <c r="J232" s="379">
        <v>5988</v>
      </c>
      <c r="K232" s="379">
        <v>4641</v>
      </c>
      <c r="L232" s="379">
        <v>844.4</v>
      </c>
      <c r="M232" s="379">
        <v>1565.2</v>
      </c>
      <c r="N232" s="379">
        <v>1347</v>
      </c>
      <c r="O232" s="379">
        <v>62681.5</v>
      </c>
    </row>
    <row r="233" spans="1:15" s="156" customFormat="1" ht="38.25" x14ac:dyDescent="0.2">
      <c r="A233" s="151"/>
      <c r="B233" s="159" t="s">
        <v>1982</v>
      </c>
      <c r="C233" s="159" t="s">
        <v>840</v>
      </c>
      <c r="D233" s="160" t="s">
        <v>2286</v>
      </c>
      <c r="E233" s="379">
        <v>18138.900000000001</v>
      </c>
      <c r="F233" s="379">
        <v>12315.7</v>
      </c>
      <c r="G233" s="379">
        <v>81.3</v>
      </c>
      <c r="H233" s="379">
        <v>178.20000000000002</v>
      </c>
      <c r="I233" s="379">
        <v>5823.2</v>
      </c>
      <c r="J233" s="379">
        <v>0</v>
      </c>
      <c r="K233" s="379">
        <v>0</v>
      </c>
      <c r="L233" s="379">
        <v>0</v>
      </c>
      <c r="M233" s="379">
        <v>0</v>
      </c>
      <c r="N233" s="379">
        <v>0</v>
      </c>
      <c r="O233" s="379">
        <v>18138.900000000001</v>
      </c>
    </row>
    <row r="234" spans="1:15" s="156" customFormat="1" ht="25.5" x14ac:dyDescent="0.2">
      <c r="A234" s="151"/>
      <c r="B234" s="159" t="s">
        <v>2287</v>
      </c>
      <c r="C234" s="159" t="s">
        <v>1428</v>
      </c>
      <c r="D234" s="160" t="s">
        <v>2288</v>
      </c>
      <c r="E234" s="379">
        <v>42524.800000000003</v>
      </c>
      <c r="F234" s="379">
        <v>0</v>
      </c>
      <c r="G234" s="379">
        <v>0</v>
      </c>
      <c r="H234" s="379">
        <v>0</v>
      </c>
      <c r="I234" s="379">
        <v>42524.800000000003</v>
      </c>
      <c r="J234" s="379">
        <v>15</v>
      </c>
      <c r="K234" s="379">
        <v>0</v>
      </c>
      <c r="L234" s="379">
        <v>0</v>
      </c>
      <c r="M234" s="379">
        <v>0</v>
      </c>
      <c r="N234" s="379">
        <v>15</v>
      </c>
      <c r="O234" s="379">
        <v>42539.8</v>
      </c>
    </row>
    <row r="235" spans="1:15" s="156" customFormat="1" ht="63.75" x14ac:dyDescent="0.2">
      <c r="A235" s="151"/>
      <c r="B235" s="159" t="s">
        <v>2289</v>
      </c>
      <c r="C235" s="159" t="s">
        <v>910</v>
      </c>
      <c r="D235" s="160" t="s">
        <v>2290</v>
      </c>
      <c r="E235" s="379">
        <v>110001.90000000001</v>
      </c>
      <c r="F235" s="379">
        <v>100001.90000000001</v>
      </c>
      <c r="G235" s="379">
        <v>59278.3</v>
      </c>
      <c r="H235" s="379">
        <v>1313.8</v>
      </c>
      <c r="I235" s="379">
        <v>10000</v>
      </c>
      <c r="J235" s="379">
        <v>13177.5</v>
      </c>
      <c r="K235" s="379">
        <v>12950.7</v>
      </c>
      <c r="L235" s="379">
        <v>5589.2</v>
      </c>
      <c r="M235" s="379">
        <v>149</v>
      </c>
      <c r="N235" s="379">
        <v>226.8</v>
      </c>
      <c r="O235" s="379">
        <v>123179.40000000001</v>
      </c>
    </row>
    <row r="236" spans="1:15" s="156" customFormat="1" ht="51" x14ac:dyDescent="0.2">
      <c r="A236" s="151"/>
      <c r="B236" s="159" t="s">
        <v>2291</v>
      </c>
      <c r="C236" s="159" t="s">
        <v>910</v>
      </c>
      <c r="D236" s="160" t="s">
        <v>2292</v>
      </c>
      <c r="E236" s="161"/>
      <c r="F236" s="161"/>
      <c r="G236" s="161"/>
      <c r="H236" s="161">
        <v>0</v>
      </c>
      <c r="I236" s="161">
        <v>0</v>
      </c>
      <c r="J236" s="161">
        <v>4500</v>
      </c>
      <c r="K236" s="161">
        <v>4353</v>
      </c>
      <c r="L236" s="161">
        <v>2269.9</v>
      </c>
      <c r="M236" s="161">
        <v>346</v>
      </c>
      <c r="N236" s="161">
        <v>147</v>
      </c>
      <c r="O236" s="161">
        <f>J236+E236</f>
        <v>4500</v>
      </c>
    </row>
    <row r="237" spans="1:15" s="156" customFormat="1" ht="27" x14ac:dyDescent="0.2">
      <c r="A237" s="151"/>
      <c r="B237" s="153" t="s">
        <v>2293</v>
      </c>
      <c r="C237" s="153"/>
      <c r="D237" s="157" t="s">
        <v>2294</v>
      </c>
      <c r="E237" s="378">
        <v>3707.3</v>
      </c>
      <c r="F237" s="378">
        <v>3707.3</v>
      </c>
      <c r="G237" s="378">
        <v>2487.6999999999998</v>
      </c>
      <c r="H237" s="378">
        <v>189</v>
      </c>
      <c r="I237" s="378">
        <v>0</v>
      </c>
      <c r="J237" s="378">
        <v>0</v>
      </c>
      <c r="K237" s="378">
        <v>0</v>
      </c>
      <c r="L237" s="378">
        <v>0</v>
      </c>
      <c r="M237" s="378">
        <v>0</v>
      </c>
      <c r="N237" s="378">
        <v>0</v>
      </c>
      <c r="O237" s="378">
        <v>3707.3</v>
      </c>
    </row>
    <row r="238" spans="1:15" s="156" customFormat="1" ht="25.5" x14ac:dyDescent="0.2">
      <c r="A238" s="151"/>
      <c r="B238" s="159" t="s">
        <v>2295</v>
      </c>
      <c r="C238" s="159" t="s">
        <v>910</v>
      </c>
      <c r="D238" s="160" t="s">
        <v>2296</v>
      </c>
      <c r="E238" s="379">
        <v>3707.3</v>
      </c>
      <c r="F238" s="379">
        <v>3707.3</v>
      </c>
      <c r="G238" s="379">
        <v>2487.6999999999998</v>
      </c>
      <c r="H238" s="379">
        <v>189</v>
      </c>
      <c r="I238" s="379">
        <v>0</v>
      </c>
      <c r="J238" s="379">
        <v>0</v>
      </c>
      <c r="K238" s="379">
        <v>0</v>
      </c>
      <c r="L238" s="379">
        <v>0</v>
      </c>
      <c r="M238" s="379">
        <v>0</v>
      </c>
      <c r="N238" s="379">
        <v>0</v>
      </c>
      <c r="O238" s="379">
        <v>3707.3</v>
      </c>
    </row>
    <row r="239" spans="1:15" s="156" customFormat="1" ht="41.25" customHeight="1" x14ac:dyDescent="0.2">
      <c r="A239" s="151"/>
      <c r="B239" s="152" t="s">
        <v>2297</v>
      </c>
      <c r="C239" s="153"/>
      <c r="D239" s="154" t="s">
        <v>2298</v>
      </c>
      <c r="E239" s="377">
        <v>49451354.5</v>
      </c>
      <c r="F239" s="377">
        <v>49451354.5</v>
      </c>
      <c r="G239" s="377">
        <v>0</v>
      </c>
      <c r="H239" s="377">
        <v>0</v>
      </c>
      <c r="I239" s="377">
        <v>0</v>
      </c>
      <c r="J239" s="377">
        <v>0</v>
      </c>
      <c r="K239" s="377">
        <v>0</v>
      </c>
      <c r="L239" s="377">
        <v>0</v>
      </c>
      <c r="M239" s="377">
        <v>0</v>
      </c>
      <c r="N239" s="377">
        <v>0</v>
      </c>
      <c r="O239" s="377">
        <v>49451354.5</v>
      </c>
    </row>
    <row r="240" spans="1:15" s="156" customFormat="1" ht="40.5" x14ac:dyDescent="0.2">
      <c r="A240" s="151"/>
      <c r="B240" s="153" t="s">
        <v>2299</v>
      </c>
      <c r="C240" s="153"/>
      <c r="D240" s="157" t="s">
        <v>2298</v>
      </c>
      <c r="E240" s="378">
        <v>49451354.5</v>
      </c>
      <c r="F240" s="378">
        <v>49451354.5</v>
      </c>
      <c r="G240" s="378">
        <v>0</v>
      </c>
      <c r="H240" s="378">
        <v>0</v>
      </c>
      <c r="I240" s="378">
        <v>0</v>
      </c>
      <c r="J240" s="378">
        <v>0</v>
      </c>
      <c r="K240" s="378">
        <v>0</v>
      </c>
      <c r="L240" s="378">
        <v>0</v>
      </c>
      <c r="M240" s="378">
        <v>0</v>
      </c>
      <c r="N240" s="378">
        <v>0</v>
      </c>
      <c r="O240" s="378">
        <v>49451354.5</v>
      </c>
    </row>
    <row r="241" spans="1:15" s="156" customFormat="1" ht="38.25" x14ac:dyDescent="0.2">
      <c r="A241" s="151"/>
      <c r="B241" s="159" t="s">
        <v>2300</v>
      </c>
      <c r="C241" s="159" t="s">
        <v>1449</v>
      </c>
      <c r="D241" s="160" t="s">
        <v>2301</v>
      </c>
      <c r="E241" s="379">
        <v>6008126.2000000002</v>
      </c>
      <c r="F241" s="379">
        <v>6008126.2000000002</v>
      </c>
      <c r="G241" s="379">
        <v>0</v>
      </c>
      <c r="H241" s="379">
        <v>0</v>
      </c>
      <c r="I241" s="379">
        <v>0</v>
      </c>
      <c r="J241" s="379">
        <v>0</v>
      </c>
      <c r="K241" s="379">
        <v>0</v>
      </c>
      <c r="L241" s="379">
        <v>0</v>
      </c>
      <c r="M241" s="379">
        <v>0</v>
      </c>
      <c r="N241" s="379">
        <v>0</v>
      </c>
      <c r="O241" s="379">
        <v>6008126.2000000002</v>
      </c>
    </row>
    <row r="242" spans="1:15" s="156" customFormat="1" ht="25.5" x14ac:dyDescent="0.2">
      <c r="A242" s="151"/>
      <c r="B242" s="159" t="s">
        <v>2302</v>
      </c>
      <c r="C242" s="159" t="s">
        <v>1449</v>
      </c>
      <c r="D242" s="160" t="s">
        <v>2303</v>
      </c>
      <c r="E242" s="379">
        <v>43443228.300000004</v>
      </c>
      <c r="F242" s="379">
        <v>43443228.300000004</v>
      </c>
      <c r="G242" s="379">
        <v>0</v>
      </c>
      <c r="H242" s="379">
        <v>0</v>
      </c>
      <c r="I242" s="379">
        <v>0</v>
      </c>
      <c r="J242" s="379">
        <v>0</v>
      </c>
      <c r="K242" s="379">
        <v>0</v>
      </c>
      <c r="L242" s="379">
        <v>0</v>
      </c>
      <c r="M242" s="379">
        <v>0</v>
      </c>
      <c r="N242" s="379">
        <v>0</v>
      </c>
      <c r="O242" s="379">
        <v>43443228.300000004</v>
      </c>
    </row>
    <row r="243" spans="1:15" s="156" customFormat="1" ht="25.5" x14ac:dyDescent="0.2">
      <c r="A243" s="151"/>
      <c r="B243" s="152" t="s">
        <v>2304</v>
      </c>
      <c r="C243" s="153"/>
      <c r="D243" s="154" t="s">
        <v>2305</v>
      </c>
      <c r="E243" s="377">
        <v>9202919.5999999996</v>
      </c>
      <c r="F243" s="377">
        <v>8466193</v>
      </c>
      <c r="G243" s="377">
        <v>1583771.2</v>
      </c>
      <c r="H243" s="377">
        <v>242977.30000000002</v>
      </c>
      <c r="I243" s="377">
        <v>736726.6</v>
      </c>
      <c r="J243" s="377">
        <v>2208110.7000000002</v>
      </c>
      <c r="K243" s="377">
        <v>1967558.6</v>
      </c>
      <c r="L243" s="377">
        <v>137117.6</v>
      </c>
      <c r="M243" s="377">
        <v>64227.6</v>
      </c>
      <c r="N243" s="377">
        <v>240552.1</v>
      </c>
      <c r="O243" s="377">
        <v>11411030.300000001</v>
      </c>
    </row>
    <row r="244" spans="1:15" s="156" customFormat="1" ht="27" x14ac:dyDescent="0.2">
      <c r="A244" s="151"/>
      <c r="B244" s="153" t="s">
        <v>2306</v>
      </c>
      <c r="C244" s="153"/>
      <c r="D244" s="157" t="s">
        <v>2307</v>
      </c>
      <c r="E244" s="378">
        <v>8247516.7000000002</v>
      </c>
      <c r="F244" s="378">
        <v>7510972.7000000002</v>
      </c>
      <c r="G244" s="378">
        <v>936227.6</v>
      </c>
      <c r="H244" s="378">
        <v>194262.5</v>
      </c>
      <c r="I244" s="378">
        <v>736544</v>
      </c>
      <c r="J244" s="378">
        <v>1872602.7</v>
      </c>
      <c r="K244" s="378">
        <v>1655019.3</v>
      </c>
      <c r="L244" s="378">
        <v>46854</v>
      </c>
      <c r="M244" s="378">
        <v>16349.4</v>
      </c>
      <c r="N244" s="378">
        <v>217583.4</v>
      </c>
      <c r="O244" s="378">
        <v>10120119.4</v>
      </c>
    </row>
    <row r="245" spans="1:15" s="156" customFormat="1" ht="25.5" x14ac:dyDescent="0.2">
      <c r="A245" s="151"/>
      <c r="B245" s="159" t="s">
        <v>2308</v>
      </c>
      <c r="C245" s="159" t="s">
        <v>2309</v>
      </c>
      <c r="D245" s="160" t="s">
        <v>2310</v>
      </c>
      <c r="E245" s="379">
        <v>25772.100000000002</v>
      </c>
      <c r="F245" s="379">
        <v>25772.100000000002</v>
      </c>
      <c r="G245" s="379">
        <v>16550.7</v>
      </c>
      <c r="H245" s="379">
        <v>1543.7</v>
      </c>
      <c r="I245" s="379">
        <v>0</v>
      </c>
      <c r="J245" s="379">
        <v>1140.2</v>
      </c>
      <c r="K245" s="379">
        <v>1140.2</v>
      </c>
      <c r="L245" s="379">
        <v>0</v>
      </c>
      <c r="M245" s="379">
        <v>640.20000000000005</v>
      </c>
      <c r="N245" s="379">
        <v>0</v>
      </c>
      <c r="O245" s="379">
        <v>26912.3</v>
      </c>
    </row>
    <row r="246" spans="1:15" s="156" customFormat="1" ht="133.5" customHeight="1" x14ac:dyDescent="0.2">
      <c r="A246" s="151"/>
      <c r="B246" s="159" t="s">
        <v>2311</v>
      </c>
      <c r="C246" s="159" t="s">
        <v>840</v>
      </c>
      <c r="D246" s="160" t="s">
        <v>3612</v>
      </c>
      <c r="E246" s="379">
        <v>36544</v>
      </c>
      <c r="F246" s="379">
        <v>0</v>
      </c>
      <c r="G246" s="379">
        <v>0</v>
      </c>
      <c r="H246" s="379">
        <v>0</v>
      </c>
      <c r="I246" s="379">
        <v>36544</v>
      </c>
      <c r="J246" s="379">
        <v>34522.6</v>
      </c>
      <c r="K246" s="379">
        <v>0</v>
      </c>
      <c r="L246" s="379">
        <v>0</v>
      </c>
      <c r="M246" s="379">
        <v>0</v>
      </c>
      <c r="N246" s="379">
        <v>34522.6</v>
      </c>
      <c r="O246" s="379">
        <v>71066.600000000006</v>
      </c>
    </row>
    <row r="247" spans="1:15" s="156" customFormat="1" ht="69.95" customHeight="1" x14ac:dyDescent="0.2">
      <c r="A247" s="151"/>
      <c r="B247" s="159" t="s">
        <v>2312</v>
      </c>
      <c r="C247" s="159" t="s">
        <v>2277</v>
      </c>
      <c r="D247" s="160" t="s">
        <v>2313</v>
      </c>
      <c r="E247" s="379">
        <v>744132.5</v>
      </c>
      <c r="F247" s="379">
        <v>744132.5</v>
      </c>
      <c r="G247" s="379">
        <v>0</v>
      </c>
      <c r="H247" s="379">
        <v>0</v>
      </c>
      <c r="I247" s="379">
        <v>0</v>
      </c>
      <c r="J247" s="379">
        <v>1628511.5</v>
      </c>
      <c r="K247" s="379">
        <v>1462684.6</v>
      </c>
      <c r="L247" s="379">
        <v>0</v>
      </c>
      <c r="M247" s="379">
        <v>0</v>
      </c>
      <c r="N247" s="379">
        <v>165826.9</v>
      </c>
      <c r="O247" s="379">
        <v>2372644</v>
      </c>
    </row>
    <row r="248" spans="1:15" s="156" customFormat="1" ht="69.75" customHeight="1" x14ac:dyDescent="0.2">
      <c r="A248" s="151"/>
      <c r="B248" s="159" t="s">
        <v>2314</v>
      </c>
      <c r="C248" s="159" t="s">
        <v>1485</v>
      </c>
      <c r="D248" s="160" t="s">
        <v>2315</v>
      </c>
      <c r="E248" s="379">
        <v>151267.20000000001</v>
      </c>
      <c r="F248" s="379">
        <v>151267.20000000001</v>
      </c>
      <c r="G248" s="379">
        <v>101321.60000000001</v>
      </c>
      <c r="H248" s="379">
        <v>3914.4</v>
      </c>
      <c r="I248" s="379">
        <v>0</v>
      </c>
      <c r="J248" s="379">
        <v>67286.7</v>
      </c>
      <c r="K248" s="379">
        <v>64115.8</v>
      </c>
      <c r="L248" s="379">
        <v>32596.5</v>
      </c>
      <c r="M248" s="379">
        <v>8941.7000000000007</v>
      </c>
      <c r="N248" s="379">
        <v>3170.9</v>
      </c>
      <c r="O248" s="379">
        <v>218553.9</v>
      </c>
    </row>
    <row r="249" spans="1:15" s="156" customFormat="1" ht="58.5" customHeight="1" x14ac:dyDescent="0.2">
      <c r="A249" s="151"/>
      <c r="B249" s="159" t="s">
        <v>2316</v>
      </c>
      <c r="C249" s="159" t="s">
        <v>910</v>
      </c>
      <c r="D249" s="160" t="s">
        <v>2317</v>
      </c>
      <c r="E249" s="379">
        <v>1275.5999999999999</v>
      </c>
      <c r="F249" s="379">
        <v>1275.5999999999999</v>
      </c>
      <c r="G249" s="379">
        <v>936.2</v>
      </c>
      <c r="H249" s="379">
        <v>0</v>
      </c>
      <c r="I249" s="379">
        <v>0</v>
      </c>
      <c r="J249" s="379">
        <v>0</v>
      </c>
      <c r="K249" s="379">
        <v>0</v>
      </c>
      <c r="L249" s="379">
        <v>0</v>
      </c>
      <c r="M249" s="379">
        <v>0</v>
      </c>
      <c r="N249" s="379">
        <v>0</v>
      </c>
      <c r="O249" s="379">
        <v>1275.5999999999999</v>
      </c>
    </row>
    <row r="250" spans="1:15" s="156" customFormat="1" ht="74.25" customHeight="1" x14ac:dyDescent="0.2">
      <c r="A250" s="151"/>
      <c r="B250" s="159" t="s">
        <v>2318</v>
      </c>
      <c r="C250" s="159" t="s">
        <v>2319</v>
      </c>
      <c r="D250" s="160" t="s">
        <v>3597</v>
      </c>
      <c r="E250" s="379">
        <v>738562.6</v>
      </c>
      <c r="F250" s="379">
        <v>738562.6</v>
      </c>
      <c r="G250" s="379">
        <v>330014.7</v>
      </c>
      <c r="H250" s="379">
        <v>70941.3</v>
      </c>
      <c r="I250" s="379">
        <v>0</v>
      </c>
      <c r="J250" s="379">
        <v>9878.2000000000007</v>
      </c>
      <c r="K250" s="379">
        <v>9043.9</v>
      </c>
      <c r="L250" s="379">
        <v>2281.1999999999998</v>
      </c>
      <c r="M250" s="379">
        <v>1342.5</v>
      </c>
      <c r="N250" s="379">
        <v>834.30000000000007</v>
      </c>
      <c r="O250" s="379">
        <v>748440.8</v>
      </c>
    </row>
    <row r="251" spans="1:15" s="156" customFormat="1" ht="57.75" customHeight="1" x14ac:dyDescent="0.2">
      <c r="A251" s="151"/>
      <c r="B251" s="159" t="s">
        <v>3598</v>
      </c>
      <c r="C251" s="159" t="s">
        <v>1100</v>
      </c>
      <c r="D251" s="160" t="s">
        <v>3599</v>
      </c>
      <c r="E251" s="379">
        <v>4842.2</v>
      </c>
      <c r="F251" s="379">
        <v>4842.2</v>
      </c>
      <c r="G251" s="379">
        <v>0</v>
      </c>
      <c r="H251" s="379">
        <v>0</v>
      </c>
      <c r="I251" s="379">
        <v>0</v>
      </c>
      <c r="J251" s="379">
        <v>50646.1</v>
      </c>
      <c r="K251" s="379">
        <v>48559.1</v>
      </c>
      <c r="L251" s="379">
        <v>0</v>
      </c>
      <c r="M251" s="379">
        <v>0</v>
      </c>
      <c r="N251" s="379">
        <v>2087</v>
      </c>
      <c r="O251" s="379">
        <v>55488.3</v>
      </c>
    </row>
    <row r="252" spans="1:15" s="156" customFormat="1" ht="103.5" customHeight="1" x14ac:dyDescent="0.2">
      <c r="A252" s="151"/>
      <c r="B252" s="159" t="s">
        <v>3600</v>
      </c>
      <c r="C252" s="159" t="s">
        <v>2319</v>
      </c>
      <c r="D252" s="160" t="s">
        <v>3601</v>
      </c>
      <c r="E252" s="379">
        <v>767008.20000000007</v>
      </c>
      <c r="F252" s="379">
        <v>767008.20000000007</v>
      </c>
      <c r="G252" s="379">
        <v>270525.90000000002</v>
      </c>
      <c r="H252" s="379">
        <v>60502.400000000001</v>
      </c>
      <c r="I252" s="379">
        <v>0</v>
      </c>
      <c r="J252" s="379">
        <v>18138.8</v>
      </c>
      <c r="K252" s="379">
        <v>15599.7</v>
      </c>
      <c r="L252" s="379">
        <v>3398.1</v>
      </c>
      <c r="M252" s="379">
        <v>1325</v>
      </c>
      <c r="N252" s="379">
        <v>2539.1</v>
      </c>
      <c r="O252" s="379">
        <v>785147</v>
      </c>
    </row>
    <row r="253" spans="1:15" s="156" customFormat="1" ht="38.25" x14ac:dyDescent="0.2">
      <c r="A253" s="151"/>
      <c r="B253" s="159" t="s">
        <v>3602</v>
      </c>
      <c r="C253" s="159" t="s">
        <v>837</v>
      </c>
      <c r="D253" s="160" t="s">
        <v>2203</v>
      </c>
      <c r="E253" s="379">
        <v>300336.5</v>
      </c>
      <c r="F253" s="379">
        <v>300336.5</v>
      </c>
      <c r="G253" s="379">
        <v>123184.40000000001</v>
      </c>
      <c r="H253" s="379">
        <v>48407.700000000004</v>
      </c>
      <c r="I253" s="379">
        <v>0</v>
      </c>
      <c r="J253" s="379">
        <v>11274</v>
      </c>
      <c r="K253" s="379">
        <v>9776.7000000000007</v>
      </c>
      <c r="L253" s="379">
        <v>601.70000000000005</v>
      </c>
      <c r="M253" s="379">
        <v>2008.1000000000001</v>
      </c>
      <c r="N253" s="379">
        <v>1497.3</v>
      </c>
      <c r="O253" s="379">
        <v>311610.5</v>
      </c>
    </row>
    <row r="254" spans="1:15" s="156" customFormat="1" ht="95.25" customHeight="1" x14ac:dyDescent="0.2">
      <c r="A254" s="151"/>
      <c r="B254" s="159" t="s">
        <v>2204</v>
      </c>
      <c r="C254" s="159" t="s">
        <v>2205</v>
      </c>
      <c r="D254" s="160" t="s">
        <v>2206</v>
      </c>
      <c r="E254" s="379">
        <v>82967.7</v>
      </c>
      <c r="F254" s="379">
        <v>82967.7</v>
      </c>
      <c r="G254" s="379">
        <v>54421</v>
      </c>
      <c r="H254" s="379">
        <v>5179.8999999999996</v>
      </c>
      <c r="I254" s="379">
        <v>0</v>
      </c>
      <c r="J254" s="379">
        <v>13905.2</v>
      </c>
      <c r="K254" s="379">
        <v>13514.800000000001</v>
      </c>
      <c r="L254" s="379">
        <v>7153.9000000000005</v>
      </c>
      <c r="M254" s="379">
        <v>949.5</v>
      </c>
      <c r="N254" s="379">
        <v>390.40000000000003</v>
      </c>
      <c r="O254" s="379">
        <v>96872.900000000009</v>
      </c>
    </row>
    <row r="255" spans="1:15" s="156" customFormat="1" ht="125.25" customHeight="1" x14ac:dyDescent="0.2">
      <c r="A255" s="151"/>
      <c r="B255" s="159" t="s">
        <v>2207</v>
      </c>
      <c r="C255" s="159" t="s">
        <v>2309</v>
      </c>
      <c r="D255" s="160" t="s">
        <v>2208</v>
      </c>
      <c r="E255" s="161">
        <v>436039.5</v>
      </c>
      <c r="F255" s="161">
        <v>436039.5</v>
      </c>
      <c r="G255" s="161">
        <v>0</v>
      </c>
      <c r="H255" s="161">
        <v>0</v>
      </c>
      <c r="I255" s="161">
        <v>0</v>
      </c>
      <c r="J255" s="161">
        <v>0</v>
      </c>
      <c r="K255" s="161">
        <v>0</v>
      </c>
      <c r="L255" s="161">
        <v>0</v>
      </c>
      <c r="M255" s="161">
        <v>0</v>
      </c>
      <c r="N255" s="161">
        <v>0</v>
      </c>
      <c r="O255" s="161">
        <f>J255+E255</f>
        <v>436039.5</v>
      </c>
    </row>
    <row r="256" spans="1:15" s="156" customFormat="1" ht="39.6" customHeight="1" x14ac:dyDescent="0.2">
      <c r="A256" s="151"/>
      <c r="B256" s="159" t="s">
        <v>3591</v>
      </c>
      <c r="C256" s="159" t="s">
        <v>2309</v>
      </c>
      <c r="D256" s="160" t="s">
        <v>3592</v>
      </c>
      <c r="E256" s="379">
        <v>125861.90000000001</v>
      </c>
      <c r="F256" s="379">
        <v>125861.90000000001</v>
      </c>
      <c r="G256" s="379">
        <v>26242.400000000001</v>
      </c>
      <c r="H256" s="379">
        <v>2688.7000000000003</v>
      </c>
      <c r="I256" s="379">
        <v>0</v>
      </c>
      <c r="J256" s="379">
        <v>2961</v>
      </c>
      <c r="K256" s="379">
        <v>2961</v>
      </c>
      <c r="L256" s="379">
        <v>622.6</v>
      </c>
      <c r="M256" s="379">
        <v>958.4</v>
      </c>
      <c r="N256" s="379">
        <v>0</v>
      </c>
      <c r="O256" s="379">
        <v>128822.90000000001</v>
      </c>
    </row>
    <row r="257" spans="1:15" s="156" customFormat="1" ht="25.5" x14ac:dyDescent="0.2">
      <c r="A257" s="151"/>
      <c r="B257" s="159" t="s">
        <v>3593</v>
      </c>
      <c r="C257" s="159" t="s">
        <v>2309</v>
      </c>
      <c r="D257" s="160" t="s">
        <v>3594</v>
      </c>
      <c r="E257" s="161">
        <v>203948.9</v>
      </c>
      <c r="F257" s="161">
        <v>203948.9</v>
      </c>
      <c r="G257" s="161">
        <v>0</v>
      </c>
      <c r="H257" s="161">
        <v>0</v>
      </c>
      <c r="I257" s="161">
        <v>0</v>
      </c>
      <c r="J257" s="161">
        <v>0</v>
      </c>
      <c r="K257" s="161">
        <v>0</v>
      </c>
      <c r="L257" s="161">
        <v>0</v>
      </c>
      <c r="M257" s="161">
        <v>0</v>
      </c>
      <c r="N257" s="161">
        <v>0</v>
      </c>
      <c r="O257" s="161">
        <f>J257+E257</f>
        <v>203948.9</v>
      </c>
    </row>
    <row r="258" spans="1:15" s="156" customFormat="1" ht="56.25" customHeight="1" x14ac:dyDescent="0.2">
      <c r="A258" s="151"/>
      <c r="B258" s="159" t="s">
        <v>3595</v>
      </c>
      <c r="C258" s="159" t="s">
        <v>2309</v>
      </c>
      <c r="D258" s="175" t="s">
        <v>1401</v>
      </c>
      <c r="E258" s="379">
        <v>4098857.7</v>
      </c>
      <c r="F258" s="379">
        <v>3898857.7</v>
      </c>
      <c r="G258" s="379">
        <v>0</v>
      </c>
      <c r="H258" s="379">
        <v>0</v>
      </c>
      <c r="I258" s="379">
        <v>200000</v>
      </c>
      <c r="J258" s="379">
        <v>0</v>
      </c>
      <c r="K258" s="379">
        <v>0</v>
      </c>
      <c r="L258" s="379">
        <v>0</v>
      </c>
      <c r="M258" s="379">
        <v>0</v>
      </c>
      <c r="N258" s="379">
        <v>0</v>
      </c>
      <c r="O258" s="379">
        <v>4098857.7</v>
      </c>
    </row>
    <row r="259" spans="1:15" s="156" customFormat="1" ht="68.25" customHeight="1" x14ac:dyDescent="0.2">
      <c r="A259" s="151"/>
      <c r="B259" s="381"/>
      <c r="C259" s="381"/>
      <c r="D259" s="382" t="s">
        <v>4432</v>
      </c>
      <c r="E259" s="383">
        <v>200000</v>
      </c>
      <c r="F259" s="383">
        <v>0</v>
      </c>
      <c r="G259" s="383">
        <v>0</v>
      </c>
      <c r="H259" s="383">
        <v>0</v>
      </c>
      <c r="I259" s="383">
        <v>200000</v>
      </c>
      <c r="J259" s="383">
        <v>0</v>
      </c>
      <c r="K259" s="383">
        <v>0</v>
      </c>
      <c r="L259" s="383">
        <v>0</v>
      </c>
      <c r="M259" s="383">
        <v>0</v>
      </c>
      <c r="N259" s="383">
        <v>0</v>
      </c>
      <c r="O259" s="383">
        <v>200000</v>
      </c>
    </row>
    <row r="260" spans="1:15" s="156" customFormat="1" ht="51" x14ac:dyDescent="0.2">
      <c r="A260" s="151"/>
      <c r="B260" s="159" t="s">
        <v>3596</v>
      </c>
      <c r="C260" s="159" t="s">
        <v>1199</v>
      </c>
      <c r="D260" s="160" t="s">
        <v>3642</v>
      </c>
      <c r="E260" s="379">
        <v>18946.099999999999</v>
      </c>
      <c r="F260" s="379">
        <v>18946.099999999999</v>
      </c>
      <c r="G260" s="379">
        <v>13030.7</v>
      </c>
      <c r="H260" s="379">
        <v>1084.4000000000001</v>
      </c>
      <c r="I260" s="379">
        <v>0</v>
      </c>
      <c r="J260" s="379">
        <v>1318</v>
      </c>
      <c r="K260" s="379">
        <v>968</v>
      </c>
      <c r="L260" s="379">
        <v>200</v>
      </c>
      <c r="M260" s="379">
        <v>184</v>
      </c>
      <c r="N260" s="379">
        <v>350</v>
      </c>
      <c r="O260" s="379">
        <v>20264.099999999999</v>
      </c>
    </row>
    <row r="261" spans="1:15" s="156" customFormat="1" ht="51" x14ac:dyDescent="0.2">
      <c r="A261" s="151"/>
      <c r="B261" s="159" t="s">
        <v>3643</v>
      </c>
      <c r="C261" s="159" t="s">
        <v>2309</v>
      </c>
      <c r="D261" s="160" t="s">
        <v>3151</v>
      </c>
      <c r="E261" s="161">
        <v>11154</v>
      </c>
      <c r="F261" s="161">
        <v>11154</v>
      </c>
      <c r="G261" s="161">
        <v>0</v>
      </c>
      <c r="H261" s="161">
        <v>0</v>
      </c>
      <c r="I261" s="161">
        <v>0</v>
      </c>
      <c r="J261" s="161">
        <v>0</v>
      </c>
      <c r="K261" s="161">
        <v>0</v>
      </c>
      <c r="L261" s="161">
        <v>0</v>
      </c>
      <c r="M261" s="161">
        <v>0</v>
      </c>
      <c r="N261" s="161">
        <v>0</v>
      </c>
      <c r="O261" s="161">
        <f t="shared" ref="O261:O267" si="0">J261+E261</f>
        <v>11154</v>
      </c>
    </row>
    <row r="262" spans="1:15" s="156" customFormat="1" ht="25.5" x14ac:dyDescent="0.2">
      <c r="A262" s="151"/>
      <c r="B262" s="159" t="s">
        <v>3152</v>
      </c>
      <c r="C262" s="159" t="s">
        <v>2309</v>
      </c>
      <c r="D262" s="160" t="s">
        <v>3153</v>
      </c>
      <c r="E262" s="161">
        <v>0</v>
      </c>
      <c r="F262" s="161">
        <v>0</v>
      </c>
      <c r="G262" s="161">
        <v>0</v>
      </c>
      <c r="H262" s="161">
        <v>0</v>
      </c>
      <c r="I262" s="161">
        <v>0</v>
      </c>
      <c r="J262" s="161">
        <v>33020.400000000001</v>
      </c>
      <c r="K262" s="161">
        <v>26655.5</v>
      </c>
      <c r="L262" s="161">
        <v>0</v>
      </c>
      <c r="M262" s="161">
        <v>0</v>
      </c>
      <c r="N262" s="161">
        <v>6364.9</v>
      </c>
      <c r="O262" s="161">
        <f t="shared" si="0"/>
        <v>33020.400000000001</v>
      </c>
    </row>
    <row r="263" spans="1:15" s="156" customFormat="1" ht="51" x14ac:dyDescent="0.2">
      <c r="A263" s="151"/>
      <c r="B263" s="159" t="s">
        <v>3154</v>
      </c>
      <c r="C263" s="159" t="s">
        <v>2319</v>
      </c>
      <c r="D263" s="160" t="s">
        <v>3155</v>
      </c>
      <c r="E263" s="161">
        <v>500000</v>
      </c>
      <c r="F263" s="161">
        <v>0</v>
      </c>
      <c r="G263" s="161">
        <v>0</v>
      </c>
      <c r="H263" s="161">
        <v>0</v>
      </c>
      <c r="I263" s="161">
        <v>500000</v>
      </c>
      <c r="J263" s="161">
        <v>0</v>
      </c>
      <c r="K263" s="161">
        <v>0</v>
      </c>
      <c r="L263" s="161">
        <v>0</v>
      </c>
      <c r="M263" s="161">
        <v>0</v>
      </c>
      <c r="N263" s="161">
        <v>0</v>
      </c>
      <c r="O263" s="161">
        <f t="shared" si="0"/>
        <v>500000</v>
      </c>
    </row>
    <row r="264" spans="1:15" s="156" customFormat="1" ht="27" x14ac:dyDescent="0.2">
      <c r="A264" s="151"/>
      <c r="B264" s="153" t="s">
        <v>3156</v>
      </c>
      <c r="C264" s="153"/>
      <c r="D264" s="157" t="s">
        <v>3157</v>
      </c>
      <c r="E264" s="158">
        <v>13610.6</v>
      </c>
      <c r="F264" s="158">
        <v>13610.6</v>
      </c>
      <c r="G264" s="158">
        <v>6708</v>
      </c>
      <c r="H264" s="158">
        <v>571</v>
      </c>
      <c r="I264" s="158">
        <v>0</v>
      </c>
      <c r="J264" s="158">
        <v>0</v>
      </c>
      <c r="K264" s="158">
        <v>0</v>
      </c>
      <c r="L264" s="158">
        <v>0</v>
      </c>
      <c r="M264" s="158">
        <v>0</v>
      </c>
      <c r="N264" s="158">
        <v>0</v>
      </c>
      <c r="O264" s="158">
        <f t="shared" si="0"/>
        <v>13610.6</v>
      </c>
    </row>
    <row r="265" spans="1:15" s="156" customFormat="1" ht="25.5" x14ac:dyDescent="0.2">
      <c r="A265" s="151"/>
      <c r="B265" s="159" t="s">
        <v>3158</v>
      </c>
      <c r="C265" s="159" t="s">
        <v>2309</v>
      </c>
      <c r="D265" s="160" t="s">
        <v>267</v>
      </c>
      <c r="E265" s="161">
        <v>13610.6</v>
      </c>
      <c r="F265" s="161">
        <v>13610.6</v>
      </c>
      <c r="G265" s="161">
        <v>6708</v>
      </c>
      <c r="H265" s="161">
        <v>571</v>
      </c>
      <c r="I265" s="161">
        <v>0</v>
      </c>
      <c r="J265" s="161">
        <v>0</v>
      </c>
      <c r="K265" s="161">
        <v>0</v>
      </c>
      <c r="L265" s="161">
        <v>0</v>
      </c>
      <c r="M265" s="161">
        <v>0</v>
      </c>
      <c r="N265" s="161">
        <v>0</v>
      </c>
      <c r="O265" s="161">
        <f t="shared" si="0"/>
        <v>13610.6</v>
      </c>
    </row>
    <row r="266" spans="1:15" s="156" customFormat="1" ht="27" x14ac:dyDescent="0.2">
      <c r="A266" s="151"/>
      <c r="B266" s="153" t="s">
        <v>268</v>
      </c>
      <c r="C266" s="153"/>
      <c r="D266" s="157" t="s">
        <v>269</v>
      </c>
      <c r="E266" s="158">
        <v>2238.1999999999998</v>
      </c>
      <c r="F266" s="158">
        <v>2238.1999999999998</v>
      </c>
      <c r="G266" s="158">
        <v>1185.2</v>
      </c>
      <c r="H266" s="158">
        <v>123.3</v>
      </c>
      <c r="I266" s="158">
        <v>0</v>
      </c>
      <c r="J266" s="158">
        <v>0</v>
      </c>
      <c r="K266" s="158">
        <v>0</v>
      </c>
      <c r="L266" s="158">
        <v>0</v>
      </c>
      <c r="M266" s="158">
        <v>0</v>
      </c>
      <c r="N266" s="158">
        <v>0</v>
      </c>
      <c r="O266" s="158">
        <f t="shared" si="0"/>
        <v>2238.1999999999998</v>
      </c>
    </row>
    <row r="267" spans="1:15" s="156" customFormat="1" ht="25.5" x14ac:dyDescent="0.2">
      <c r="A267" s="151"/>
      <c r="B267" s="159" t="s">
        <v>270</v>
      </c>
      <c r="C267" s="159" t="s">
        <v>2309</v>
      </c>
      <c r="D267" s="160" t="s">
        <v>271</v>
      </c>
      <c r="E267" s="161">
        <v>2238.1999999999998</v>
      </c>
      <c r="F267" s="161">
        <v>2238.1999999999998</v>
      </c>
      <c r="G267" s="161">
        <v>1185.2</v>
      </c>
      <c r="H267" s="161">
        <v>123.3</v>
      </c>
      <c r="I267" s="161">
        <v>0</v>
      </c>
      <c r="J267" s="161">
        <v>0</v>
      </c>
      <c r="K267" s="161">
        <v>0</v>
      </c>
      <c r="L267" s="161">
        <v>0</v>
      </c>
      <c r="M267" s="161">
        <v>0</v>
      </c>
      <c r="N267" s="161">
        <v>0</v>
      </c>
      <c r="O267" s="161">
        <f t="shared" si="0"/>
        <v>2238.1999999999998</v>
      </c>
    </row>
    <row r="268" spans="1:15" s="156" customFormat="1" ht="27" x14ac:dyDescent="0.2">
      <c r="A268" s="151"/>
      <c r="B268" s="153" t="s">
        <v>272</v>
      </c>
      <c r="C268" s="153"/>
      <c r="D268" s="157" t="s">
        <v>273</v>
      </c>
      <c r="E268" s="378">
        <v>938870.4</v>
      </c>
      <c r="F268" s="378">
        <v>938687.8</v>
      </c>
      <c r="G268" s="378">
        <v>639190.19999999995</v>
      </c>
      <c r="H268" s="378">
        <v>47990.6</v>
      </c>
      <c r="I268" s="378">
        <v>182.6</v>
      </c>
      <c r="J268" s="378">
        <v>328534.2</v>
      </c>
      <c r="K268" s="378">
        <v>310145.09999999998</v>
      </c>
      <c r="L268" s="378">
        <v>89582.400000000009</v>
      </c>
      <c r="M268" s="378">
        <v>47878.200000000004</v>
      </c>
      <c r="N268" s="378">
        <v>18389.099999999999</v>
      </c>
      <c r="O268" s="378">
        <v>1267404.6000000001</v>
      </c>
    </row>
    <row r="269" spans="1:15" s="156" customFormat="1" ht="25.5" x14ac:dyDescent="0.2">
      <c r="A269" s="151"/>
      <c r="B269" s="159" t="s">
        <v>274</v>
      </c>
      <c r="C269" s="159" t="s">
        <v>2309</v>
      </c>
      <c r="D269" s="160" t="s">
        <v>275</v>
      </c>
      <c r="E269" s="161">
        <v>73796.100000000006</v>
      </c>
      <c r="F269" s="161">
        <v>73796.100000000006</v>
      </c>
      <c r="G269" s="161">
        <v>52481</v>
      </c>
      <c r="H269" s="161">
        <v>1772.1</v>
      </c>
      <c r="I269" s="161">
        <v>0</v>
      </c>
      <c r="J269" s="161">
        <v>73.5</v>
      </c>
      <c r="K269" s="161">
        <v>73.5</v>
      </c>
      <c r="L269" s="161">
        <v>0</v>
      </c>
      <c r="M269" s="161">
        <v>10.3</v>
      </c>
      <c r="N269" s="161">
        <v>0</v>
      </c>
      <c r="O269" s="161">
        <f>J269+E269</f>
        <v>73869.600000000006</v>
      </c>
    </row>
    <row r="270" spans="1:15" s="156" customFormat="1" ht="84" customHeight="1" x14ac:dyDescent="0.2">
      <c r="A270" s="151"/>
      <c r="B270" s="159" t="s">
        <v>276</v>
      </c>
      <c r="C270" s="159" t="s">
        <v>277</v>
      </c>
      <c r="D270" s="160" t="s">
        <v>278</v>
      </c>
      <c r="E270" s="379">
        <v>865074.3</v>
      </c>
      <c r="F270" s="379">
        <v>864891.70000000007</v>
      </c>
      <c r="G270" s="379">
        <v>586709.19999999995</v>
      </c>
      <c r="H270" s="379">
        <v>46218.5</v>
      </c>
      <c r="I270" s="379">
        <v>182.6</v>
      </c>
      <c r="J270" s="379">
        <v>328460.7</v>
      </c>
      <c r="K270" s="379">
        <v>310071.59999999998</v>
      </c>
      <c r="L270" s="379">
        <v>89582.400000000009</v>
      </c>
      <c r="M270" s="379">
        <v>47867.9</v>
      </c>
      <c r="N270" s="379">
        <v>18389.099999999999</v>
      </c>
      <c r="O270" s="379">
        <v>1193535</v>
      </c>
    </row>
    <row r="271" spans="1:15" s="156" customFormat="1" ht="54" x14ac:dyDescent="0.2">
      <c r="A271" s="151"/>
      <c r="B271" s="153" t="s">
        <v>279</v>
      </c>
      <c r="C271" s="153"/>
      <c r="D271" s="157" t="s">
        <v>280</v>
      </c>
      <c r="E271" s="158">
        <v>683.7</v>
      </c>
      <c r="F271" s="158">
        <v>683.7</v>
      </c>
      <c r="G271" s="158">
        <v>460.2</v>
      </c>
      <c r="H271" s="158">
        <v>29.9</v>
      </c>
      <c r="I271" s="158">
        <v>0</v>
      </c>
      <c r="J271" s="158">
        <v>6973.8</v>
      </c>
      <c r="K271" s="158">
        <v>2394.1999999999998</v>
      </c>
      <c r="L271" s="158">
        <v>681.2</v>
      </c>
      <c r="M271" s="158">
        <v>0</v>
      </c>
      <c r="N271" s="158">
        <v>4579.6000000000004</v>
      </c>
      <c r="O271" s="158">
        <f>J271+E271</f>
        <v>7657.5</v>
      </c>
    </row>
    <row r="272" spans="1:15" s="156" customFormat="1" ht="43.5" customHeight="1" x14ac:dyDescent="0.2">
      <c r="A272" s="151"/>
      <c r="B272" s="159" t="s">
        <v>281</v>
      </c>
      <c r="C272" s="159" t="s">
        <v>2309</v>
      </c>
      <c r="D272" s="160" t="s">
        <v>282</v>
      </c>
      <c r="E272" s="161">
        <v>683.7</v>
      </c>
      <c r="F272" s="161">
        <v>683.7</v>
      </c>
      <c r="G272" s="161">
        <v>460.2</v>
      </c>
      <c r="H272" s="161">
        <v>29.9</v>
      </c>
      <c r="I272" s="161">
        <v>0</v>
      </c>
      <c r="J272" s="161">
        <v>0</v>
      </c>
      <c r="K272" s="161">
        <v>0</v>
      </c>
      <c r="L272" s="161">
        <v>0</v>
      </c>
      <c r="M272" s="161">
        <v>0</v>
      </c>
      <c r="N272" s="161">
        <v>0</v>
      </c>
      <c r="O272" s="161">
        <f>J272+E272</f>
        <v>683.7</v>
      </c>
    </row>
    <row r="273" spans="1:15" s="156" customFormat="1" ht="44.85" customHeight="1" x14ac:dyDescent="0.2">
      <c r="A273" s="151"/>
      <c r="B273" s="159" t="s">
        <v>2151</v>
      </c>
      <c r="C273" s="159" t="s">
        <v>2309</v>
      </c>
      <c r="D273" s="160" t="s">
        <v>580</v>
      </c>
      <c r="E273" s="161">
        <v>0</v>
      </c>
      <c r="F273" s="161">
        <v>0</v>
      </c>
      <c r="G273" s="161">
        <v>0</v>
      </c>
      <c r="H273" s="161">
        <v>0</v>
      </c>
      <c r="I273" s="161">
        <v>0</v>
      </c>
      <c r="J273" s="161">
        <v>6973.8</v>
      </c>
      <c r="K273" s="161">
        <v>2394.1999999999998</v>
      </c>
      <c r="L273" s="161">
        <v>681.2</v>
      </c>
      <c r="M273" s="161">
        <v>0</v>
      </c>
      <c r="N273" s="161">
        <v>4579.6000000000004</v>
      </c>
      <c r="O273" s="161">
        <f>J273+E273</f>
        <v>6973.8</v>
      </c>
    </row>
    <row r="274" spans="1:15" s="156" customFormat="1" ht="39" customHeight="1" x14ac:dyDescent="0.2">
      <c r="A274" s="151"/>
      <c r="B274" s="152" t="s">
        <v>585</v>
      </c>
      <c r="C274" s="153"/>
      <c r="D274" s="154" t="s">
        <v>586</v>
      </c>
      <c r="E274" s="377">
        <v>46378988.5</v>
      </c>
      <c r="F274" s="377">
        <v>46333988.5</v>
      </c>
      <c r="G274" s="377">
        <v>0</v>
      </c>
      <c r="H274" s="377">
        <v>0</v>
      </c>
      <c r="I274" s="377">
        <v>45000</v>
      </c>
      <c r="J274" s="377">
        <v>129738.8</v>
      </c>
      <c r="K274" s="377">
        <v>56624.1</v>
      </c>
      <c r="L274" s="377">
        <v>0</v>
      </c>
      <c r="M274" s="377">
        <v>0</v>
      </c>
      <c r="N274" s="377">
        <v>73114.7</v>
      </c>
      <c r="O274" s="377">
        <v>46508727.300000004</v>
      </c>
    </row>
    <row r="275" spans="1:15" s="156" customFormat="1" ht="40.5" x14ac:dyDescent="0.2">
      <c r="A275" s="151"/>
      <c r="B275" s="153" t="s">
        <v>587</v>
      </c>
      <c r="C275" s="153"/>
      <c r="D275" s="157" t="s">
        <v>586</v>
      </c>
      <c r="E275" s="378">
        <v>46378988.5</v>
      </c>
      <c r="F275" s="378">
        <v>46333988.5</v>
      </c>
      <c r="G275" s="378">
        <v>0</v>
      </c>
      <c r="H275" s="378">
        <v>0</v>
      </c>
      <c r="I275" s="378">
        <v>45000</v>
      </c>
      <c r="J275" s="378">
        <v>129738.8</v>
      </c>
      <c r="K275" s="378">
        <v>56624.1</v>
      </c>
      <c r="L275" s="378">
        <v>0</v>
      </c>
      <c r="M275" s="378">
        <v>0</v>
      </c>
      <c r="N275" s="378">
        <v>73114.7</v>
      </c>
      <c r="O275" s="378">
        <v>46508727.300000004</v>
      </c>
    </row>
    <row r="276" spans="1:15" s="156" customFormat="1" ht="69.599999999999994" customHeight="1" x14ac:dyDescent="0.2">
      <c r="A276" s="151"/>
      <c r="B276" s="159" t="s">
        <v>588</v>
      </c>
      <c r="C276" s="159" t="s">
        <v>1449</v>
      </c>
      <c r="D276" s="160" t="s">
        <v>1402</v>
      </c>
      <c r="E276" s="161">
        <v>18972.599999999999</v>
      </c>
      <c r="F276" s="161">
        <v>18972.599999999999</v>
      </c>
      <c r="G276" s="161">
        <v>0</v>
      </c>
      <c r="H276" s="161">
        <v>0</v>
      </c>
      <c r="I276" s="161">
        <v>0</v>
      </c>
      <c r="J276" s="161">
        <v>0</v>
      </c>
      <c r="K276" s="161">
        <v>0</v>
      </c>
      <c r="L276" s="161">
        <v>0</v>
      </c>
      <c r="M276" s="161">
        <v>0</v>
      </c>
      <c r="N276" s="161">
        <v>0</v>
      </c>
      <c r="O276" s="161">
        <f>J276+E276</f>
        <v>18972.599999999999</v>
      </c>
    </row>
    <row r="277" spans="1:15" s="156" customFormat="1" ht="72" customHeight="1" x14ac:dyDescent="0.2">
      <c r="A277" s="151"/>
      <c r="B277" s="159" t="s">
        <v>1403</v>
      </c>
      <c r="C277" s="159" t="s">
        <v>1449</v>
      </c>
      <c r="D277" s="160" t="s">
        <v>1404</v>
      </c>
      <c r="E277" s="161">
        <v>137992.29999999999</v>
      </c>
      <c r="F277" s="161">
        <v>137992.29999999999</v>
      </c>
      <c r="G277" s="161">
        <v>0</v>
      </c>
      <c r="H277" s="161">
        <v>0</v>
      </c>
      <c r="I277" s="161">
        <v>0</v>
      </c>
      <c r="J277" s="161">
        <v>0</v>
      </c>
      <c r="K277" s="161">
        <v>0</v>
      </c>
      <c r="L277" s="161">
        <v>0</v>
      </c>
      <c r="M277" s="161">
        <v>0</v>
      </c>
      <c r="N277" s="161">
        <v>0</v>
      </c>
      <c r="O277" s="161">
        <f>J277+E277</f>
        <v>137992.29999999999</v>
      </c>
    </row>
    <row r="278" spans="1:15" s="156" customFormat="1" ht="30.6" customHeight="1" x14ac:dyDescent="0.2">
      <c r="A278" s="151"/>
      <c r="B278" s="159" t="s">
        <v>1405</v>
      </c>
      <c r="C278" s="159" t="s">
        <v>1449</v>
      </c>
      <c r="D278" s="160" t="s">
        <v>1406</v>
      </c>
      <c r="E278" s="379">
        <v>46177023.600000001</v>
      </c>
      <c r="F278" s="379">
        <v>46177023.600000001</v>
      </c>
      <c r="G278" s="379">
        <v>0</v>
      </c>
      <c r="H278" s="379">
        <v>0</v>
      </c>
      <c r="I278" s="379">
        <v>0</v>
      </c>
      <c r="J278" s="379">
        <v>0</v>
      </c>
      <c r="K278" s="379">
        <v>0</v>
      </c>
      <c r="L278" s="379">
        <v>0</v>
      </c>
      <c r="M278" s="379">
        <v>0</v>
      </c>
      <c r="N278" s="379">
        <v>0</v>
      </c>
      <c r="O278" s="379">
        <v>46177023.600000001</v>
      </c>
    </row>
    <row r="279" spans="1:15" s="156" customFormat="1" ht="58.15" customHeight="1" x14ac:dyDescent="0.2">
      <c r="A279" s="151"/>
      <c r="B279" s="159">
        <v>2311430</v>
      </c>
      <c r="C279" s="225" t="s">
        <v>1449</v>
      </c>
      <c r="D279" s="175" t="s">
        <v>951</v>
      </c>
      <c r="E279" s="161">
        <v>45000</v>
      </c>
      <c r="F279" s="161"/>
      <c r="G279" s="161"/>
      <c r="H279" s="161"/>
      <c r="I279" s="161">
        <v>45000</v>
      </c>
      <c r="J279" s="161"/>
      <c r="K279" s="161"/>
      <c r="L279" s="161"/>
      <c r="M279" s="161"/>
      <c r="N279" s="161"/>
      <c r="O279" s="161">
        <f>E279+J279</f>
        <v>45000</v>
      </c>
    </row>
    <row r="280" spans="1:15" s="156" customFormat="1" ht="102" x14ac:dyDescent="0.2">
      <c r="A280" s="151"/>
      <c r="B280" s="159" t="s">
        <v>1407</v>
      </c>
      <c r="C280" s="159" t="s">
        <v>1449</v>
      </c>
      <c r="D280" s="160" t="s">
        <v>1408</v>
      </c>
      <c r="E280" s="161">
        <v>0</v>
      </c>
      <c r="F280" s="161">
        <v>0</v>
      </c>
      <c r="G280" s="161">
        <v>0</v>
      </c>
      <c r="H280" s="161">
        <v>0</v>
      </c>
      <c r="I280" s="161">
        <v>0</v>
      </c>
      <c r="J280" s="161">
        <v>129738.8</v>
      </c>
      <c r="K280" s="161">
        <v>56624.1</v>
      </c>
      <c r="L280" s="161">
        <v>0</v>
      </c>
      <c r="M280" s="161">
        <v>0</v>
      </c>
      <c r="N280" s="161">
        <v>73114.7</v>
      </c>
      <c r="O280" s="161">
        <f>J280+E280</f>
        <v>129738.8</v>
      </c>
    </row>
    <row r="281" spans="1:15" s="156" customFormat="1" ht="25.5" x14ac:dyDescent="0.2">
      <c r="A281" s="151"/>
      <c r="B281" s="152" t="s">
        <v>1409</v>
      </c>
      <c r="C281" s="153"/>
      <c r="D281" s="154" t="s">
        <v>1410</v>
      </c>
      <c r="E281" s="377">
        <v>3532549</v>
      </c>
      <c r="F281" s="377">
        <v>2675692.5</v>
      </c>
      <c r="G281" s="377">
        <v>783972.3</v>
      </c>
      <c r="H281" s="377">
        <v>202575.4</v>
      </c>
      <c r="I281" s="377">
        <v>856856.5</v>
      </c>
      <c r="J281" s="377">
        <v>797732.8</v>
      </c>
      <c r="K281" s="377">
        <v>636829.20000000007</v>
      </c>
      <c r="L281" s="377">
        <v>50474.3</v>
      </c>
      <c r="M281" s="377">
        <v>315365.8</v>
      </c>
      <c r="N281" s="377">
        <v>160903.6</v>
      </c>
      <c r="O281" s="377">
        <v>4330281.8</v>
      </c>
    </row>
    <row r="282" spans="1:15" s="156" customFormat="1" ht="27" x14ac:dyDescent="0.2">
      <c r="A282" s="151"/>
      <c r="B282" s="153" t="s">
        <v>1411</v>
      </c>
      <c r="C282" s="153"/>
      <c r="D282" s="157" t="s">
        <v>1412</v>
      </c>
      <c r="E282" s="378">
        <v>558127.9</v>
      </c>
      <c r="F282" s="378">
        <v>160924.30000000002</v>
      </c>
      <c r="G282" s="378">
        <v>106460.2</v>
      </c>
      <c r="H282" s="378">
        <v>4116.8</v>
      </c>
      <c r="I282" s="378">
        <v>397203.60000000003</v>
      </c>
      <c r="J282" s="378">
        <v>54825.599999999999</v>
      </c>
      <c r="K282" s="378">
        <v>26544.400000000001</v>
      </c>
      <c r="L282" s="378">
        <v>7198.1</v>
      </c>
      <c r="M282" s="378">
        <v>3064.8</v>
      </c>
      <c r="N282" s="378">
        <v>28281.200000000001</v>
      </c>
      <c r="O282" s="378">
        <v>612953.5</v>
      </c>
    </row>
    <row r="283" spans="1:15" s="156" customFormat="1" ht="30.6" customHeight="1" x14ac:dyDescent="0.2">
      <c r="A283" s="151"/>
      <c r="B283" s="159" t="s">
        <v>1413</v>
      </c>
      <c r="C283" s="159" t="s">
        <v>1414</v>
      </c>
      <c r="D283" s="160" t="s">
        <v>1415</v>
      </c>
      <c r="E283" s="379">
        <v>19811.3</v>
      </c>
      <c r="F283" s="379">
        <v>19811.3</v>
      </c>
      <c r="G283" s="379">
        <v>14014.7</v>
      </c>
      <c r="H283" s="379">
        <v>331.7</v>
      </c>
      <c r="I283" s="379">
        <v>0</v>
      </c>
      <c r="J283" s="379">
        <v>13954.7</v>
      </c>
      <c r="K283" s="379">
        <v>13294.7</v>
      </c>
      <c r="L283" s="379">
        <v>1800</v>
      </c>
      <c r="M283" s="379">
        <v>2254.9</v>
      </c>
      <c r="N283" s="379">
        <v>660</v>
      </c>
      <c r="O283" s="379">
        <v>33766</v>
      </c>
    </row>
    <row r="284" spans="1:15" s="156" customFormat="1" ht="111" customHeight="1" x14ac:dyDescent="0.2">
      <c r="A284" s="151"/>
      <c r="B284" s="159" t="s">
        <v>1416</v>
      </c>
      <c r="C284" s="159" t="s">
        <v>13</v>
      </c>
      <c r="D284" s="160" t="s">
        <v>1417</v>
      </c>
      <c r="E284" s="379">
        <v>12732.1</v>
      </c>
      <c r="F284" s="379">
        <v>0</v>
      </c>
      <c r="G284" s="379">
        <v>0</v>
      </c>
      <c r="H284" s="379">
        <v>0</v>
      </c>
      <c r="I284" s="379">
        <v>12732.1</v>
      </c>
      <c r="J284" s="379">
        <v>10460</v>
      </c>
      <c r="K284" s="379">
        <v>0</v>
      </c>
      <c r="L284" s="379">
        <v>0</v>
      </c>
      <c r="M284" s="379">
        <v>0</v>
      </c>
      <c r="N284" s="379">
        <v>10460</v>
      </c>
      <c r="O284" s="379">
        <v>23192.100000000002</v>
      </c>
    </row>
    <row r="285" spans="1:15" s="156" customFormat="1" ht="63.75" x14ac:dyDescent="0.2">
      <c r="A285" s="151"/>
      <c r="B285" s="159" t="s">
        <v>1418</v>
      </c>
      <c r="C285" s="159" t="s">
        <v>1485</v>
      </c>
      <c r="D285" s="160" t="s">
        <v>2209</v>
      </c>
      <c r="E285" s="379">
        <v>9408.7000000000007</v>
      </c>
      <c r="F285" s="379">
        <v>9408.7000000000007</v>
      </c>
      <c r="G285" s="379">
        <v>6430.1</v>
      </c>
      <c r="H285" s="379">
        <v>516.9</v>
      </c>
      <c r="I285" s="379">
        <v>0</v>
      </c>
      <c r="J285" s="379">
        <v>7449</v>
      </c>
      <c r="K285" s="379">
        <v>5568.7</v>
      </c>
      <c r="L285" s="379">
        <v>2853.1</v>
      </c>
      <c r="M285" s="379">
        <v>443</v>
      </c>
      <c r="N285" s="379">
        <v>1880.3</v>
      </c>
      <c r="O285" s="379">
        <v>16857.7</v>
      </c>
    </row>
    <row r="286" spans="1:15" s="156" customFormat="1" ht="29.25" customHeight="1" x14ac:dyDescent="0.2">
      <c r="A286" s="151"/>
      <c r="B286" s="159" t="s">
        <v>2210</v>
      </c>
      <c r="C286" s="159" t="s">
        <v>1414</v>
      </c>
      <c r="D286" s="160" t="s">
        <v>2211</v>
      </c>
      <c r="E286" s="379">
        <v>514672.4</v>
      </c>
      <c r="F286" s="379">
        <v>130200.90000000001</v>
      </c>
      <c r="G286" s="379">
        <v>85128.5</v>
      </c>
      <c r="H286" s="379">
        <v>3220.9</v>
      </c>
      <c r="I286" s="379">
        <v>384471.5</v>
      </c>
      <c r="J286" s="379">
        <v>17961.900000000001</v>
      </c>
      <c r="K286" s="379">
        <v>7681</v>
      </c>
      <c r="L286" s="379">
        <v>2545</v>
      </c>
      <c r="M286" s="379">
        <v>366.90000000000003</v>
      </c>
      <c r="N286" s="379">
        <v>10280.9</v>
      </c>
      <c r="O286" s="379">
        <v>532634.30000000005</v>
      </c>
    </row>
    <row r="287" spans="1:15" s="156" customFormat="1" ht="58.5" customHeight="1" x14ac:dyDescent="0.2">
      <c r="A287" s="151"/>
      <c r="B287" s="159" t="s">
        <v>2212</v>
      </c>
      <c r="C287" s="159" t="s">
        <v>1414</v>
      </c>
      <c r="D287" s="160" t="s">
        <v>2213</v>
      </c>
      <c r="E287" s="161">
        <v>213.7</v>
      </c>
      <c r="F287" s="161">
        <v>213.7</v>
      </c>
      <c r="G287" s="161">
        <v>0</v>
      </c>
      <c r="H287" s="161">
        <v>0</v>
      </c>
      <c r="I287" s="161">
        <v>0</v>
      </c>
      <c r="J287" s="161">
        <v>0</v>
      </c>
      <c r="K287" s="161">
        <v>0</v>
      </c>
      <c r="L287" s="161">
        <v>0</v>
      </c>
      <c r="M287" s="161">
        <v>0</v>
      </c>
      <c r="N287" s="161">
        <v>0</v>
      </c>
      <c r="O287" s="161">
        <f>J287+E287</f>
        <v>213.7</v>
      </c>
    </row>
    <row r="288" spans="1:15" s="156" customFormat="1" ht="38.25" x14ac:dyDescent="0.2">
      <c r="A288" s="151"/>
      <c r="B288" s="159" t="s">
        <v>2214</v>
      </c>
      <c r="C288" s="159" t="s">
        <v>1414</v>
      </c>
      <c r="D288" s="160" t="s">
        <v>2223</v>
      </c>
      <c r="E288" s="379">
        <v>1289.7</v>
      </c>
      <c r="F288" s="379">
        <v>1289.7</v>
      </c>
      <c r="G288" s="379">
        <v>886.9</v>
      </c>
      <c r="H288" s="379">
        <v>47.300000000000004</v>
      </c>
      <c r="I288" s="379">
        <v>0</v>
      </c>
      <c r="J288" s="379">
        <v>0</v>
      </c>
      <c r="K288" s="379">
        <v>0</v>
      </c>
      <c r="L288" s="379">
        <v>0</v>
      </c>
      <c r="M288" s="379">
        <v>0</v>
      </c>
      <c r="N288" s="379">
        <v>0</v>
      </c>
      <c r="O288" s="379">
        <v>1289.7</v>
      </c>
    </row>
    <row r="289" spans="1:15" s="156" customFormat="1" ht="110.1" customHeight="1" x14ac:dyDescent="0.2">
      <c r="A289" s="151"/>
      <c r="B289" s="159" t="s">
        <v>2224</v>
      </c>
      <c r="C289" s="159" t="s">
        <v>10</v>
      </c>
      <c r="D289" s="160" t="s">
        <v>869</v>
      </c>
      <c r="E289" s="161">
        <v>0</v>
      </c>
      <c r="F289" s="161">
        <v>0</v>
      </c>
      <c r="G289" s="161">
        <v>0</v>
      </c>
      <c r="H289" s="161">
        <v>0</v>
      </c>
      <c r="I289" s="161">
        <v>0</v>
      </c>
      <c r="J289" s="161">
        <v>5000</v>
      </c>
      <c r="K289" s="161">
        <v>0</v>
      </c>
      <c r="L289" s="161">
        <v>0</v>
      </c>
      <c r="M289" s="161">
        <v>0</v>
      </c>
      <c r="N289" s="161">
        <v>5000</v>
      </c>
      <c r="O289" s="161">
        <f>J289+E289</f>
        <v>5000</v>
      </c>
    </row>
    <row r="290" spans="1:15" s="156" customFormat="1" ht="27" x14ac:dyDescent="0.2">
      <c r="A290" s="151"/>
      <c r="B290" s="153" t="s">
        <v>870</v>
      </c>
      <c r="C290" s="153"/>
      <c r="D290" s="157" t="s">
        <v>871</v>
      </c>
      <c r="E290" s="158">
        <v>1605.9</v>
      </c>
      <c r="F290" s="158">
        <v>1605.9</v>
      </c>
      <c r="G290" s="158">
        <v>956.3</v>
      </c>
      <c r="H290" s="158">
        <v>62.5</v>
      </c>
      <c r="I290" s="158">
        <v>0</v>
      </c>
      <c r="J290" s="158">
        <v>0</v>
      </c>
      <c r="K290" s="158">
        <v>0</v>
      </c>
      <c r="L290" s="158">
        <v>0</v>
      </c>
      <c r="M290" s="158">
        <v>0</v>
      </c>
      <c r="N290" s="158">
        <v>0</v>
      </c>
      <c r="O290" s="158">
        <f>J290+E290</f>
        <v>1605.9</v>
      </c>
    </row>
    <row r="291" spans="1:15" s="156" customFormat="1" ht="25.5" x14ac:dyDescent="0.2">
      <c r="A291" s="151"/>
      <c r="B291" s="159" t="s">
        <v>872</v>
      </c>
      <c r="C291" s="159" t="s">
        <v>1414</v>
      </c>
      <c r="D291" s="160" t="s">
        <v>873</v>
      </c>
      <c r="E291" s="161">
        <v>1605.9</v>
      </c>
      <c r="F291" s="161">
        <v>1605.9</v>
      </c>
      <c r="G291" s="161">
        <v>956.3</v>
      </c>
      <c r="H291" s="161">
        <v>62.5</v>
      </c>
      <c r="I291" s="161">
        <v>0</v>
      </c>
      <c r="J291" s="161">
        <v>0</v>
      </c>
      <c r="K291" s="161">
        <v>0</v>
      </c>
      <c r="L291" s="161">
        <v>0</v>
      </c>
      <c r="M291" s="161">
        <v>0</v>
      </c>
      <c r="N291" s="161">
        <v>0</v>
      </c>
      <c r="O291" s="161">
        <f>J291+E291</f>
        <v>1605.9</v>
      </c>
    </row>
    <row r="292" spans="1:15" s="156" customFormat="1" ht="27" x14ac:dyDescent="0.2">
      <c r="A292" s="151"/>
      <c r="B292" s="153" t="s">
        <v>874</v>
      </c>
      <c r="C292" s="153"/>
      <c r="D292" s="157" t="s">
        <v>875</v>
      </c>
      <c r="E292" s="378">
        <v>110343.8</v>
      </c>
      <c r="F292" s="378">
        <v>10343.799999999999</v>
      </c>
      <c r="G292" s="378">
        <v>7563.7</v>
      </c>
      <c r="H292" s="378">
        <v>34.4</v>
      </c>
      <c r="I292" s="378">
        <v>100000</v>
      </c>
      <c r="J292" s="378">
        <v>23100</v>
      </c>
      <c r="K292" s="378">
        <v>19700</v>
      </c>
      <c r="L292" s="378">
        <v>0</v>
      </c>
      <c r="M292" s="378">
        <v>400</v>
      </c>
      <c r="N292" s="378">
        <v>3400</v>
      </c>
      <c r="O292" s="378">
        <v>133443.79999999999</v>
      </c>
    </row>
    <row r="293" spans="1:15" s="156" customFormat="1" ht="39.6" customHeight="1" x14ac:dyDescent="0.2">
      <c r="A293" s="151"/>
      <c r="B293" s="159" t="s">
        <v>876</v>
      </c>
      <c r="C293" s="159" t="s">
        <v>1474</v>
      </c>
      <c r="D293" s="160" t="s">
        <v>877</v>
      </c>
      <c r="E293" s="379">
        <v>10343.799999999999</v>
      </c>
      <c r="F293" s="379">
        <v>10343.799999999999</v>
      </c>
      <c r="G293" s="379">
        <v>7563.7</v>
      </c>
      <c r="H293" s="379">
        <v>34.4</v>
      </c>
      <c r="I293" s="379">
        <v>0</v>
      </c>
      <c r="J293" s="379">
        <v>23100</v>
      </c>
      <c r="K293" s="379">
        <v>19700</v>
      </c>
      <c r="L293" s="379">
        <v>0</v>
      </c>
      <c r="M293" s="379">
        <v>400</v>
      </c>
      <c r="N293" s="379">
        <v>3400</v>
      </c>
      <c r="O293" s="379">
        <v>33443.800000000003</v>
      </c>
    </row>
    <row r="294" spans="1:15" s="156" customFormat="1" ht="31.5" customHeight="1" x14ac:dyDescent="0.2">
      <c r="A294" s="151"/>
      <c r="B294" s="159" t="s">
        <v>878</v>
      </c>
      <c r="C294" s="159" t="s">
        <v>879</v>
      </c>
      <c r="D294" s="160" t="s">
        <v>880</v>
      </c>
      <c r="E294" s="161">
        <v>100000</v>
      </c>
      <c r="F294" s="161">
        <v>0</v>
      </c>
      <c r="G294" s="161">
        <v>0</v>
      </c>
      <c r="H294" s="161">
        <v>0</v>
      </c>
      <c r="I294" s="161">
        <v>100000</v>
      </c>
      <c r="J294" s="161">
        <v>0</v>
      </c>
      <c r="K294" s="161">
        <v>0</v>
      </c>
      <c r="L294" s="161">
        <v>0</v>
      </c>
      <c r="M294" s="161">
        <v>0</v>
      </c>
      <c r="N294" s="161">
        <v>0</v>
      </c>
      <c r="O294" s="161">
        <f>J294+E294</f>
        <v>100000</v>
      </c>
    </row>
    <row r="295" spans="1:15" s="156" customFormat="1" ht="27" x14ac:dyDescent="0.2">
      <c r="A295" s="151"/>
      <c r="B295" s="153" t="s">
        <v>881</v>
      </c>
      <c r="C295" s="153"/>
      <c r="D295" s="157" t="s">
        <v>882</v>
      </c>
      <c r="E295" s="378">
        <v>126017.5</v>
      </c>
      <c r="F295" s="378">
        <v>126017.5</v>
      </c>
      <c r="G295" s="378">
        <v>85429.7</v>
      </c>
      <c r="H295" s="378">
        <v>4599.6000000000004</v>
      </c>
      <c r="I295" s="378">
        <v>0</v>
      </c>
      <c r="J295" s="378">
        <v>0</v>
      </c>
      <c r="K295" s="378">
        <v>0</v>
      </c>
      <c r="L295" s="378">
        <v>0</v>
      </c>
      <c r="M295" s="378">
        <v>0</v>
      </c>
      <c r="N295" s="378">
        <v>0</v>
      </c>
      <c r="O295" s="378">
        <v>126017.5</v>
      </c>
    </row>
    <row r="296" spans="1:15" s="156" customFormat="1" ht="25.5" x14ac:dyDescent="0.2">
      <c r="A296" s="151"/>
      <c r="B296" s="159" t="s">
        <v>883</v>
      </c>
      <c r="C296" s="159" t="s">
        <v>1414</v>
      </c>
      <c r="D296" s="160" t="s">
        <v>884</v>
      </c>
      <c r="E296" s="379">
        <v>126017.5</v>
      </c>
      <c r="F296" s="379">
        <v>126017.5</v>
      </c>
      <c r="G296" s="379">
        <v>85429.7</v>
      </c>
      <c r="H296" s="379">
        <v>4599.6000000000004</v>
      </c>
      <c r="I296" s="379">
        <v>0</v>
      </c>
      <c r="J296" s="379">
        <v>0</v>
      </c>
      <c r="K296" s="379">
        <v>0</v>
      </c>
      <c r="L296" s="379">
        <v>0</v>
      </c>
      <c r="M296" s="379">
        <v>0</v>
      </c>
      <c r="N296" s="379">
        <v>0</v>
      </c>
      <c r="O296" s="379">
        <v>126017.5</v>
      </c>
    </row>
    <row r="297" spans="1:15" s="156" customFormat="1" ht="27" x14ac:dyDescent="0.2">
      <c r="A297" s="151"/>
      <c r="B297" s="153" t="s">
        <v>885</v>
      </c>
      <c r="C297" s="153"/>
      <c r="D297" s="157" t="s">
        <v>886</v>
      </c>
      <c r="E297" s="378">
        <v>652.79999999999995</v>
      </c>
      <c r="F297" s="378">
        <v>652.79999999999995</v>
      </c>
      <c r="G297" s="378">
        <v>450.5</v>
      </c>
      <c r="H297" s="378">
        <v>19.7</v>
      </c>
      <c r="I297" s="378">
        <v>0</v>
      </c>
      <c r="J297" s="378">
        <v>0</v>
      </c>
      <c r="K297" s="378">
        <v>0</v>
      </c>
      <c r="L297" s="378">
        <v>0</v>
      </c>
      <c r="M297" s="378">
        <v>0</v>
      </c>
      <c r="N297" s="378">
        <v>0</v>
      </c>
      <c r="O297" s="378">
        <v>652.79999999999995</v>
      </c>
    </row>
    <row r="298" spans="1:15" s="156" customFormat="1" ht="25.5" x14ac:dyDescent="0.2">
      <c r="A298" s="151"/>
      <c r="B298" s="159" t="s">
        <v>887</v>
      </c>
      <c r="C298" s="159" t="s">
        <v>1414</v>
      </c>
      <c r="D298" s="160" t="s">
        <v>888</v>
      </c>
      <c r="E298" s="379">
        <v>652.79999999999995</v>
      </c>
      <c r="F298" s="379">
        <v>652.79999999999995</v>
      </c>
      <c r="G298" s="379">
        <v>450.5</v>
      </c>
      <c r="H298" s="379">
        <v>19.7</v>
      </c>
      <c r="I298" s="379">
        <v>0</v>
      </c>
      <c r="J298" s="379">
        <v>0</v>
      </c>
      <c r="K298" s="379">
        <v>0</v>
      </c>
      <c r="L298" s="379">
        <v>0</v>
      </c>
      <c r="M298" s="379">
        <v>0</v>
      </c>
      <c r="N298" s="379">
        <v>0</v>
      </c>
      <c r="O298" s="379">
        <v>652.79999999999995</v>
      </c>
    </row>
    <row r="299" spans="1:15" s="156" customFormat="1" ht="27" x14ac:dyDescent="0.2">
      <c r="A299" s="151"/>
      <c r="B299" s="153" t="s">
        <v>889</v>
      </c>
      <c r="C299" s="153"/>
      <c r="D299" s="157" t="s">
        <v>890</v>
      </c>
      <c r="E299" s="378">
        <v>1143121.2</v>
      </c>
      <c r="F299" s="378">
        <v>1071206.3999999999</v>
      </c>
      <c r="G299" s="378">
        <v>577339.99999999988</v>
      </c>
      <c r="H299" s="378">
        <v>193525.7</v>
      </c>
      <c r="I299" s="378">
        <v>71914.8</v>
      </c>
      <c r="J299" s="378">
        <v>584133</v>
      </c>
      <c r="K299" s="378">
        <v>522178.2</v>
      </c>
      <c r="L299" s="378">
        <v>43276.200000000004</v>
      </c>
      <c r="M299" s="378">
        <v>311900.99999999994</v>
      </c>
      <c r="N299" s="378">
        <v>61954.8</v>
      </c>
      <c r="O299" s="378">
        <v>1727254.2</v>
      </c>
    </row>
    <row r="300" spans="1:15" s="156" customFormat="1" ht="25.5" x14ac:dyDescent="0.2">
      <c r="A300" s="151"/>
      <c r="B300" s="159" t="s">
        <v>891</v>
      </c>
      <c r="C300" s="159" t="s">
        <v>892</v>
      </c>
      <c r="D300" s="160" t="s">
        <v>893</v>
      </c>
      <c r="E300" s="379">
        <v>10049.299999999999</v>
      </c>
      <c r="F300" s="379">
        <v>10049.299999999999</v>
      </c>
      <c r="G300" s="379">
        <v>7009</v>
      </c>
      <c r="H300" s="379">
        <v>237</v>
      </c>
      <c r="I300" s="379">
        <v>0</v>
      </c>
      <c r="J300" s="379">
        <v>0</v>
      </c>
      <c r="K300" s="379">
        <v>0</v>
      </c>
      <c r="L300" s="379">
        <v>0</v>
      </c>
      <c r="M300" s="379">
        <v>0</v>
      </c>
      <c r="N300" s="379">
        <v>0</v>
      </c>
      <c r="O300" s="379">
        <v>10049.299999999999</v>
      </c>
    </row>
    <row r="301" spans="1:15" s="156" customFormat="1" ht="57.2" customHeight="1" x14ac:dyDescent="0.2">
      <c r="A301" s="151"/>
      <c r="B301" s="159" t="s">
        <v>894</v>
      </c>
      <c r="C301" s="159" t="s">
        <v>895</v>
      </c>
      <c r="D301" s="160" t="s">
        <v>896</v>
      </c>
      <c r="E301" s="161">
        <v>147.80000000000001</v>
      </c>
      <c r="F301" s="161">
        <v>0</v>
      </c>
      <c r="G301" s="161">
        <v>0</v>
      </c>
      <c r="H301" s="161">
        <v>0</v>
      </c>
      <c r="I301" s="161">
        <v>147.80000000000001</v>
      </c>
      <c r="J301" s="161">
        <v>0</v>
      </c>
      <c r="K301" s="161">
        <v>0</v>
      </c>
      <c r="L301" s="161">
        <v>0</v>
      </c>
      <c r="M301" s="161">
        <v>0</v>
      </c>
      <c r="N301" s="161">
        <v>0</v>
      </c>
      <c r="O301" s="161">
        <f>J301+E301</f>
        <v>147.80000000000001</v>
      </c>
    </row>
    <row r="302" spans="1:15" s="156" customFormat="1" ht="25.5" x14ac:dyDescent="0.2">
      <c r="A302" s="151"/>
      <c r="B302" s="159" t="s">
        <v>897</v>
      </c>
      <c r="C302" s="159" t="s">
        <v>1485</v>
      </c>
      <c r="D302" s="160" t="s">
        <v>898</v>
      </c>
      <c r="E302" s="379">
        <v>2545.3000000000002</v>
      </c>
      <c r="F302" s="379">
        <v>2545.3000000000002</v>
      </c>
      <c r="G302" s="379">
        <v>1739.8</v>
      </c>
      <c r="H302" s="379">
        <v>192.70000000000002</v>
      </c>
      <c r="I302" s="379">
        <v>0</v>
      </c>
      <c r="J302" s="379">
        <v>1299.5999999999999</v>
      </c>
      <c r="K302" s="379">
        <v>1284.5999999999999</v>
      </c>
      <c r="L302" s="379">
        <v>440.3</v>
      </c>
      <c r="M302" s="379">
        <v>322.39999999999998</v>
      </c>
      <c r="N302" s="379">
        <v>15</v>
      </c>
      <c r="O302" s="379">
        <v>3844.9</v>
      </c>
    </row>
    <row r="303" spans="1:15" s="156" customFormat="1" ht="38.25" x14ac:dyDescent="0.2">
      <c r="A303" s="151"/>
      <c r="B303" s="159" t="s">
        <v>899</v>
      </c>
      <c r="C303" s="159" t="s">
        <v>892</v>
      </c>
      <c r="D303" s="160" t="s">
        <v>466</v>
      </c>
      <c r="E303" s="379">
        <v>975273.70000000007</v>
      </c>
      <c r="F303" s="379">
        <v>975203.70000000007</v>
      </c>
      <c r="G303" s="379">
        <v>568591.19999999995</v>
      </c>
      <c r="H303" s="379">
        <v>193096</v>
      </c>
      <c r="I303" s="379">
        <v>70</v>
      </c>
      <c r="J303" s="379">
        <v>582833.4</v>
      </c>
      <c r="K303" s="379">
        <v>520893.60000000003</v>
      </c>
      <c r="L303" s="379">
        <v>42835.9</v>
      </c>
      <c r="M303" s="379">
        <v>311578.59999999998</v>
      </c>
      <c r="N303" s="379">
        <v>61939.8</v>
      </c>
      <c r="O303" s="379">
        <v>1558107.1</v>
      </c>
    </row>
    <row r="304" spans="1:15" s="156" customFormat="1" ht="63.75" x14ac:dyDescent="0.2">
      <c r="A304" s="151"/>
      <c r="B304" s="159" t="s">
        <v>467</v>
      </c>
      <c r="C304" s="159" t="s">
        <v>10</v>
      </c>
      <c r="D304" s="160" t="s">
        <v>468</v>
      </c>
      <c r="E304" s="161">
        <v>71697</v>
      </c>
      <c r="F304" s="161">
        <v>0</v>
      </c>
      <c r="G304" s="161">
        <v>0</v>
      </c>
      <c r="H304" s="161">
        <v>0</v>
      </c>
      <c r="I304" s="161">
        <v>71697</v>
      </c>
      <c r="J304" s="161">
        <v>0</v>
      </c>
      <c r="K304" s="161">
        <v>0</v>
      </c>
      <c r="L304" s="161">
        <v>0</v>
      </c>
      <c r="M304" s="161">
        <v>0</v>
      </c>
      <c r="N304" s="161">
        <v>0</v>
      </c>
      <c r="O304" s="161">
        <f>J304+E304</f>
        <v>71697</v>
      </c>
    </row>
    <row r="305" spans="1:15" s="156" customFormat="1" ht="51" x14ac:dyDescent="0.2">
      <c r="A305" s="151"/>
      <c r="B305" s="159">
        <v>2407130</v>
      </c>
      <c r="C305" s="225" t="s">
        <v>10</v>
      </c>
      <c r="D305" s="175" t="s">
        <v>952</v>
      </c>
      <c r="E305" s="161">
        <v>83408.100000000006</v>
      </c>
      <c r="F305" s="161">
        <v>83408.100000000006</v>
      </c>
      <c r="G305" s="161"/>
      <c r="H305" s="161"/>
      <c r="I305" s="161"/>
      <c r="J305" s="161"/>
      <c r="K305" s="161"/>
      <c r="L305" s="161"/>
      <c r="M305" s="161"/>
      <c r="N305" s="161"/>
      <c r="O305" s="161">
        <f>E305+J305</f>
        <v>83408.100000000006</v>
      </c>
    </row>
    <row r="306" spans="1:15" s="156" customFormat="1" ht="27" x14ac:dyDescent="0.2">
      <c r="A306" s="151"/>
      <c r="B306" s="153" t="s">
        <v>469</v>
      </c>
      <c r="C306" s="153"/>
      <c r="D306" s="157" t="s">
        <v>470</v>
      </c>
      <c r="E306" s="378">
        <v>1592679.9000000001</v>
      </c>
      <c r="F306" s="378">
        <v>1304941.8</v>
      </c>
      <c r="G306" s="378">
        <v>5771.9000000000005</v>
      </c>
      <c r="H306" s="378">
        <v>216.70000000000002</v>
      </c>
      <c r="I306" s="378">
        <v>287738.10000000003</v>
      </c>
      <c r="J306" s="378">
        <v>135674.20000000001</v>
      </c>
      <c r="K306" s="378">
        <v>68406.600000000006</v>
      </c>
      <c r="L306" s="378">
        <v>0</v>
      </c>
      <c r="M306" s="378">
        <v>0</v>
      </c>
      <c r="N306" s="378">
        <v>67267.600000000006</v>
      </c>
      <c r="O306" s="378">
        <v>1728354.1</v>
      </c>
    </row>
    <row r="307" spans="1:15" s="156" customFormat="1" ht="25.5" x14ac:dyDescent="0.2">
      <c r="A307" s="151"/>
      <c r="B307" s="159" t="s">
        <v>471</v>
      </c>
      <c r="C307" s="159" t="s">
        <v>472</v>
      </c>
      <c r="D307" s="160" t="s">
        <v>473</v>
      </c>
      <c r="E307" s="379">
        <v>5442.9000000000005</v>
      </c>
      <c r="F307" s="379">
        <v>5442.9000000000005</v>
      </c>
      <c r="G307" s="379">
        <v>3859</v>
      </c>
      <c r="H307" s="379">
        <v>152.80000000000001</v>
      </c>
      <c r="I307" s="379">
        <v>0</v>
      </c>
      <c r="J307" s="379">
        <v>0</v>
      </c>
      <c r="K307" s="379">
        <v>0</v>
      </c>
      <c r="L307" s="379">
        <v>0</v>
      </c>
      <c r="M307" s="379">
        <v>0</v>
      </c>
      <c r="N307" s="379">
        <v>0</v>
      </c>
      <c r="O307" s="379">
        <v>5442.9000000000005</v>
      </c>
    </row>
    <row r="308" spans="1:15" s="156" customFormat="1" ht="38.25" x14ac:dyDescent="0.2">
      <c r="A308" s="151"/>
      <c r="B308" s="159" t="s">
        <v>474</v>
      </c>
      <c r="C308" s="159" t="s">
        <v>472</v>
      </c>
      <c r="D308" s="160" t="s">
        <v>1788</v>
      </c>
      <c r="E308" s="161">
        <v>601800</v>
      </c>
      <c r="F308" s="161">
        <v>601800</v>
      </c>
      <c r="G308" s="161">
        <v>0</v>
      </c>
      <c r="H308" s="161">
        <v>0</v>
      </c>
      <c r="I308" s="161">
        <v>0</v>
      </c>
      <c r="J308" s="161">
        <v>0</v>
      </c>
      <c r="K308" s="161">
        <v>0</v>
      </c>
      <c r="L308" s="161">
        <v>0</v>
      </c>
      <c r="M308" s="161">
        <v>0</v>
      </c>
      <c r="N308" s="161">
        <v>0</v>
      </c>
      <c r="O308" s="161">
        <f>J308+E308</f>
        <v>601800</v>
      </c>
    </row>
    <row r="309" spans="1:15" s="156" customFormat="1" ht="51" x14ac:dyDescent="0.2">
      <c r="A309" s="151"/>
      <c r="B309" s="159" t="s">
        <v>1789</v>
      </c>
      <c r="C309" s="159" t="s">
        <v>472</v>
      </c>
      <c r="D309" s="160" t="s">
        <v>1790</v>
      </c>
      <c r="E309" s="379">
        <v>2014.1000000000001</v>
      </c>
      <c r="F309" s="379">
        <v>0</v>
      </c>
      <c r="G309" s="379">
        <v>0</v>
      </c>
      <c r="H309" s="379">
        <v>0</v>
      </c>
      <c r="I309" s="379">
        <v>2014.1000000000001</v>
      </c>
      <c r="J309" s="379">
        <v>0</v>
      </c>
      <c r="K309" s="379">
        <v>0</v>
      </c>
      <c r="L309" s="379">
        <v>0</v>
      </c>
      <c r="M309" s="379">
        <v>0</v>
      </c>
      <c r="N309" s="379">
        <v>0</v>
      </c>
      <c r="O309" s="379">
        <v>2014.1000000000001</v>
      </c>
    </row>
    <row r="310" spans="1:15" s="156" customFormat="1" ht="38.25" x14ac:dyDescent="0.2">
      <c r="A310" s="151"/>
      <c r="B310" s="159" t="s">
        <v>1791</v>
      </c>
      <c r="C310" s="159" t="s">
        <v>13</v>
      </c>
      <c r="D310" s="160" t="s">
        <v>1792</v>
      </c>
      <c r="E310" s="379">
        <v>3468.7000000000003</v>
      </c>
      <c r="F310" s="379">
        <v>2925.3</v>
      </c>
      <c r="G310" s="379">
        <v>1912.9</v>
      </c>
      <c r="H310" s="379">
        <v>63.9</v>
      </c>
      <c r="I310" s="379">
        <v>543.4</v>
      </c>
      <c r="J310" s="379">
        <v>0</v>
      </c>
      <c r="K310" s="379">
        <v>0</v>
      </c>
      <c r="L310" s="379">
        <v>0</v>
      </c>
      <c r="M310" s="379">
        <v>0</v>
      </c>
      <c r="N310" s="379">
        <v>0</v>
      </c>
      <c r="O310" s="379">
        <v>3468.7000000000003</v>
      </c>
    </row>
    <row r="311" spans="1:15" s="156" customFormat="1" ht="63.75" x14ac:dyDescent="0.2">
      <c r="A311" s="151"/>
      <c r="B311" s="159" t="s">
        <v>1793</v>
      </c>
      <c r="C311" s="159" t="s">
        <v>903</v>
      </c>
      <c r="D311" s="160" t="s">
        <v>1794</v>
      </c>
      <c r="E311" s="234">
        <v>61249.4</v>
      </c>
      <c r="F311" s="234">
        <v>56049.4</v>
      </c>
      <c r="G311" s="234"/>
      <c r="H311" s="234"/>
      <c r="I311" s="234">
        <v>5200</v>
      </c>
      <c r="J311" s="234">
        <v>5976</v>
      </c>
      <c r="K311" s="234">
        <v>5976</v>
      </c>
      <c r="L311" s="234"/>
      <c r="M311" s="234"/>
      <c r="N311" s="234"/>
      <c r="O311" s="234">
        <f>J311+E311</f>
        <v>67225.399999999994</v>
      </c>
    </row>
    <row r="312" spans="1:15" s="156" customFormat="1" ht="51" x14ac:dyDescent="0.2">
      <c r="A312" s="151"/>
      <c r="B312" s="159" t="s">
        <v>1795</v>
      </c>
      <c r="C312" s="159" t="s">
        <v>472</v>
      </c>
      <c r="D312" s="160" t="s">
        <v>1796</v>
      </c>
      <c r="E312" s="234">
        <v>209016.6</v>
      </c>
      <c r="F312" s="234"/>
      <c r="G312" s="234"/>
      <c r="H312" s="234"/>
      <c r="I312" s="234">
        <v>209016.6</v>
      </c>
      <c r="J312" s="234">
        <v>33267.599999999999</v>
      </c>
      <c r="K312" s="234"/>
      <c r="L312" s="234"/>
      <c r="M312" s="234"/>
      <c r="N312" s="234">
        <v>33267.599999999999</v>
      </c>
      <c r="O312" s="234">
        <f>J312+E312</f>
        <v>242284.2</v>
      </c>
    </row>
    <row r="313" spans="1:15" s="156" customFormat="1" ht="97.5" customHeight="1" x14ac:dyDescent="0.2">
      <c r="A313" s="151"/>
      <c r="B313" s="159" t="s">
        <v>1797</v>
      </c>
      <c r="C313" s="159" t="s">
        <v>472</v>
      </c>
      <c r="D313" s="293" t="s">
        <v>797</v>
      </c>
      <c r="E313" s="280">
        <v>709688.2</v>
      </c>
      <c r="F313" s="280">
        <v>638724.19999999995</v>
      </c>
      <c r="G313" s="280"/>
      <c r="H313" s="280"/>
      <c r="I313" s="280">
        <v>70964</v>
      </c>
      <c r="J313" s="280">
        <v>96430.6</v>
      </c>
      <c r="K313" s="280">
        <v>62430.6</v>
      </c>
      <c r="L313" s="280"/>
      <c r="M313" s="280"/>
      <c r="N313" s="280">
        <v>34000</v>
      </c>
      <c r="O313" s="280">
        <f>J313+E313</f>
        <v>806118.79999999993</v>
      </c>
    </row>
    <row r="314" spans="1:15" s="156" customFormat="1" ht="25.5" x14ac:dyDescent="0.2">
      <c r="A314" s="151"/>
      <c r="B314" s="152" t="s">
        <v>913</v>
      </c>
      <c r="C314" s="153"/>
      <c r="D314" s="154" t="s">
        <v>914</v>
      </c>
      <c r="E314" s="230">
        <f>+F314+I314</f>
        <v>104881550.8</v>
      </c>
      <c r="F314" s="230">
        <v>104747225.8</v>
      </c>
      <c r="G314" s="230">
        <v>239091</v>
      </c>
      <c r="H314" s="230">
        <v>36192.9</v>
      </c>
      <c r="I314" s="230">
        <v>134325</v>
      </c>
      <c r="J314" s="230">
        <f>+K314+N314</f>
        <v>462828.1</v>
      </c>
      <c r="K314" s="230">
        <v>166240</v>
      </c>
      <c r="L314" s="230">
        <v>40655.300000000003</v>
      </c>
      <c r="M314" s="230">
        <v>12321.4</v>
      </c>
      <c r="N314" s="230">
        <v>296588.09999999998</v>
      </c>
      <c r="O314" s="230">
        <f>J314+E314</f>
        <v>105344378.89999999</v>
      </c>
    </row>
    <row r="315" spans="1:15" s="156" customFormat="1" ht="27" x14ac:dyDescent="0.2">
      <c r="A315" s="151"/>
      <c r="B315" s="153" t="s">
        <v>915</v>
      </c>
      <c r="C315" s="153"/>
      <c r="D315" s="157" t="s">
        <v>916</v>
      </c>
      <c r="E315" s="378">
        <v>8572602.8000000007</v>
      </c>
      <c r="F315" s="378">
        <v>8508397.9000000004</v>
      </c>
      <c r="G315" s="378">
        <v>77117.400000000009</v>
      </c>
      <c r="H315" s="378">
        <v>28377.7</v>
      </c>
      <c r="I315" s="378">
        <v>64204.9</v>
      </c>
      <c r="J315" s="378">
        <v>289325</v>
      </c>
      <c r="K315" s="378">
        <v>65873.8</v>
      </c>
      <c r="L315" s="378">
        <v>644.99999999999989</v>
      </c>
      <c r="M315" s="378">
        <v>2941.9</v>
      </c>
      <c r="N315" s="378">
        <v>223451.2</v>
      </c>
      <c r="O315" s="378">
        <v>8861927.8000000007</v>
      </c>
    </row>
    <row r="316" spans="1:15" s="156" customFormat="1" ht="25.5" x14ac:dyDescent="0.2">
      <c r="A316" s="151"/>
      <c r="B316" s="159" t="s">
        <v>917</v>
      </c>
      <c r="C316" s="159" t="s">
        <v>1504</v>
      </c>
      <c r="D316" s="160" t="s">
        <v>918</v>
      </c>
      <c r="E316" s="379">
        <v>57349.1</v>
      </c>
      <c r="F316" s="379">
        <v>57349.1</v>
      </c>
      <c r="G316" s="379">
        <v>38432.6</v>
      </c>
      <c r="H316" s="379">
        <v>2534.1</v>
      </c>
      <c r="I316" s="379">
        <v>0</v>
      </c>
      <c r="J316" s="379">
        <v>2359.8000000000002</v>
      </c>
      <c r="K316" s="379">
        <v>2359.8000000000002</v>
      </c>
      <c r="L316" s="379">
        <v>0</v>
      </c>
      <c r="M316" s="379">
        <v>1737.7</v>
      </c>
      <c r="N316" s="379">
        <v>0</v>
      </c>
      <c r="O316" s="379">
        <v>59708.9</v>
      </c>
    </row>
    <row r="317" spans="1:15" s="156" customFormat="1" ht="63.75" x14ac:dyDescent="0.2">
      <c r="A317" s="151"/>
      <c r="B317" s="159" t="s">
        <v>2216</v>
      </c>
      <c r="C317" s="159" t="s">
        <v>2217</v>
      </c>
      <c r="D317" s="160" t="s">
        <v>2218</v>
      </c>
      <c r="E317" s="379">
        <v>11787.300000000001</v>
      </c>
      <c r="F317" s="379">
        <v>2.6</v>
      </c>
      <c r="G317" s="379">
        <v>0</v>
      </c>
      <c r="H317" s="379">
        <v>0</v>
      </c>
      <c r="I317" s="379">
        <v>11784.7</v>
      </c>
      <c r="J317" s="379">
        <v>6849</v>
      </c>
      <c r="K317" s="379">
        <v>0</v>
      </c>
      <c r="L317" s="379">
        <v>0</v>
      </c>
      <c r="M317" s="379">
        <v>0</v>
      </c>
      <c r="N317" s="379">
        <v>6849</v>
      </c>
      <c r="O317" s="379">
        <v>18636.3</v>
      </c>
    </row>
    <row r="318" spans="1:15" s="156" customFormat="1" ht="63.75" x14ac:dyDescent="0.2">
      <c r="A318" s="151"/>
      <c r="B318" s="159" t="s">
        <v>2219</v>
      </c>
      <c r="C318" s="159" t="s">
        <v>1485</v>
      </c>
      <c r="D318" s="160" t="s">
        <v>730</v>
      </c>
      <c r="E318" s="379">
        <v>1671.6000000000001</v>
      </c>
      <c r="F318" s="379">
        <v>1671.6000000000001</v>
      </c>
      <c r="G318" s="379">
        <v>833.7</v>
      </c>
      <c r="H318" s="379">
        <v>220.3</v>
      </c>
      <c r="I318" s="379">
        <v>0</v>
      </c>
      <c r="J318" s="379">
        <v>105.5</v>
      </c>
      <c r="K318" s="379">
        <v>105.5</v>
      </c>
      <c r="L318" s="379">
        <v>44.2</v>
      </c>
      <c r="M318" s="379">
        <v>16.8</v>
      </c>
      <c r="N318" s="379">
        <v>0</v>
      </c>
      <c r="O318" s="379">
        <v>1777.1000000000001</v>
      </c>
    </row>
    <row r="319" spans="1:15" s="156" customFormat="1" ht="76.5" x14ac:dyDescent="0.2">
      <c r="A319" s="151"/>
      <c r="B319" s="159" t="s">
        <v>731</v>
      </c>
      <c r="C319" s="159" t="s">
        <v>2319</v>
      </c>
      <c r="D319" s="160" t="s">
        <v>156</v>
      </c>
      <c r="E319" s="379">
        <v>14282.1</v>
      </c>
      <c r="F319" s="379">
        <v>12889.300000000001</v>
      </c>
      <c r="G319" s="379">
        <v>5743.6</v>
      </c>
      <c r="H319" s="379">
        <v>3051.3</v>
      </c>
      <c r="I319" s="379">
        <v>1392.8</v>
      </c>
      <c r="J319" s="379">
        <v>75</v>
      </c>
      <c r="K319" s="379">
        <v>55</v>
      </c>
      <c r="L319" s="379">
        <v>0</v>
      </c>
      <c r="M319" s="379">
        <v>14</v>
      </c>
      <c r="N319" s="379">
        <v>20</v>
      </c>
      <c r="O319" s="379">
        <v>14357.1</v>
      </c>
    </row>
    <row r="320" spans="1:15" s="156" customFormat="1" ht="89.25" x14ac:dyDescent="0.2">
      <c r="A320" s="151"/>
      <c r="B320" s="159" t="s">
        <v>157</v>
      </c>
      <c r="C320" s="159" t="s">
        <v>981</v>
      </c>
      <c r="D320" s="175" t="s">
        <v>188</v>
      </c>
      <c r="E320" s="161">
        <v>52633</v>
      </c>
      <c r="F320" s="161">
        <v>3793</v>
      </c>
      <c r="G320" s="161">
        <v>0</v>
      </c>
      <c r="H320" s="161">
        <v>0</v>
      </c>
      <c r="I320" s="161">
        <v>48840</v>
      </c>
      <c r="J320" s="161">
        <v>0</v>
      </c>
      <c r="K320" s="161">
        <v>0</v>
      </c>
      <c r="L320" s="161">
        <v>0</v>
      </c>
      <c r="M320" s="161">
        <v>0</v>
      </c>
      <c r="N320" s="161">
        <v>0</v>
      </c>
      <c r="O320" s="161">
        <f t="shared" ref="O320:O330" si="1">J320+E320</f>
        <v>52633</v>
      </c>
    </row>
    <row r="321" spans="1:15" s="156" customFormat="1" ht="51" x14ac:dyDescent="0.2">
      <c r="A321" s="151"/>
      <c r="B321" s="159" t="s">
        <v>189</v>
      </c>
      <c r="C321" s="159" t="s">
        <v>190</v>
      </c>
      <c r="D321" s="160" t="s">
        <v>191</v>
      </c>
      <c r="E321" s="161">
        <v>791.6</v>
      </c>
      <c r="F321" s="161">
        <v>791.6</v>
      </c>
      <c r="G321" s="161">
        <v>0</v>
      </c>
      <c r="H321" s="161">
        <v>0</v>
      </c>
      <c r="I321" s="161">
        <v>0</v>
      </c>
      <c r="J321" s="161">
        <v>0</v>
      </c>
      <c r="K321" s="161">
        <v>0</v>
      </c>
      <c r="L321" s="161">
        <v>0</v>
      </c>
      <c r="M321" s="161">
        <v>0</v>
      </c>
      <c r="N321" s="161">
        <v>0</v>
      </c>
      <c r="O321" s="161">
        <f t="shared" si="1"/>
        <v>791.6</v>
      </c>
    </row>
    <row r="322" spans="1:15" s="156" customFormat="1" ht="76.5" x14ac:dyDescent="0.2">
      <c r="A322" s="151"/>
      <c r="B322" s="159" t="s">
        <v>192</v>
      </c>
      <c r="C322" s="159" t="s">
        <v>193</v>
      </c>
      <c r="D322" s="160" t="s">
        <v>18</v>
      </c>
      <c r="E322" s="161">
        <v>68789.7</v>
      </c>
      <c r="F322" s="161">
        <v>68789.7</v>
      </c>
      <c r="G322" s="161">
        <v>0</v>
      </c>
      <c r="H322" s="161">
        <v>0</v>
      </c>
      <c r="I322" s="161">
        <v>0</v>
      </c>
      <c r="J322" s="161">
        <v>0</v>
      </c>
      <c r="K322" s="161">
        <v>0</v>
      </c>
      <c r="L322" s="161">
        <v>0</v>
      </c>
      <c r="M322" s="161">
        <v>0</v>
      </c>
      <c r="N322" s="161">
        <v>0</v>
      </c>
      <c r="O322" s="161">
        <f t="shared" si="1"/>
        <v>68789.7</v>
      </c>
    </row>
    <row r="323" spans="1:15" s="156" customFormat="1" ht="38.25" x14ac:dyDescent="0.2">
      <c r="A323" s="151"/>
      <c r="B323" s="159" t="s">
        <v>19</v>
      </c>
      <c r="C323" s="159" t="s">
        <v>20</v>
      </c>
      <c r="D323" s="160" t="s">
        <v>21</v>
      </c>
      <c r="E323" s="161">
        <v>787732.5</v>
      </c>
      <c r="F323" s="161">
        <v>787732.5</v>
      </c>
      <c r="G323" s="161">
        <v>0</v>
      </c>
      <c r="H323" s="161">
        <v>0</v>
      </c>
      <c r="I323" s="161">
        <v>0</v>
      </c>
      <c r="J323" s="161">
        <v>0</v>
      </c>
      <c r="K323" s="161">
        <v>0</v>
      </c>
      <c r="L323" s="161">
        <v>0</v>
      </c>
      <c r="M323" s="161">
        <v>0</v>
      </c>
      <c r="N323" s="161">
        <v>0</v>
      </c>
      <c r="O323" s="161">
        <f t="shared" si="1"/>
        <v>787732.5</v>
      </c>
    </row>
    <row r="324" spans="1:15" s="156" customFormat="1" x14ac:dyDescent="0.2">
      <c r="A324" s="151"/>
      <c r="B324" s="159" t="s">
        <v>22</v>
      </c>
      <c r="C324" s="159" t="s">
        <v>20</v>
      </c>
      <c r="D324" s="160" t="s">
        <v>23</v>
      </c>
      <c r="E324" s="161">
        <v>3270.8</v>
      </c>
      <c r="F324" s="161">
        <v>3270.8</v>
      </c>
      <c r="G324" s="161">
        <v>0</v>
      </c>
      <c r="H324" s="161">
        <v>0</v>
      </c>
      <c r="I324" s="161">
        <v>0</v>
      </c>
      <c r="J324" s="161">
        <v>0</v>
      </c>
      <c r="K324" s="161">
        <v>0</v>
      </c>
      <c r="L324" s="161">
        <v>0</v>
      </c>
      <c r="M324" s="161">
        <v>0</v>
      </c>
      <c r="N324" s="161">
        <v>0</v>
      </c>
      <c r="O324" s="161">
        <f t="shared" si="1"/>
        <v>3270.8</v>
      </c>
    </row>
    <row r="325" spans="1:15" s="156" customFormat="1" ht="38.25" x14ac:dyDescent="0.2">
      <c r="A325" s="151"/>
      <c r="B325" s="159" t="s">
        <v>24</v>
      </c>
      <c r="C325" s="159" t="s">
        <v>190</v>
      </c>
      <c r="D325" s="160" t="s">
        <v>25</v>
      </c>
      <c r="E325" s="161">
        <v>2109853.5</v>
      </c>
      <c r="F325" s="161">
        <v>2109853.5</v>
      </c>
      <c r="G325" s="161">
        <v>0</v>
      </c>
      <c r="H325" s="161">
        <v>0</v>
      </c>
      <c r="I325" s="161">
        <v>0</v>
      </c>
      <c r="J325" s="161">
        <v>0</v>
      </c>
      <c r="K325" s="161">
        <v>0</v>
      </c>
      <c r="L325" s="161">
        <v>0</v>
      </c>
      <c r="M325" s="161">
        <v>0</v>
      </c>
      <c r="N325" s="161">
        <v>0</v>
      </c>
      <c r="O325" s="161">
        <f t="shared" si="1"/>
        <v>2109853.5</v>
      </c>
    </row>
    <row r="326" spans="1:15" s="156" customFormat="1" ht="82.15" customHeight="1" x14ac:dyDescent="0.2">
      <c r="A326" s="151"/>
      <c r="B326" s="159" t="s">
        <v>26</v>
      </c>
      <c r="C326" s="159" t="s">
        <v>20</v>
      </c>
      <c r="D326" s="160" t="s">
        <v>27</v>
      </c>
      <c r="E326" s="161">
        <v>71134.100000000006</v>
      </c>
      <c r="F326" s="161">
        <v>71134.100000000006</v>
      </c>
      <c r="G326" s="161">
        <v>0</v>
      </c>
      <c r="H326" s="161">
        <v>0</v>
      </c>
      <c r="I326" s="161">
        <v>0</v>
      </c>
      <c r="J326" s="161">
        <v>0</v>
      </c>
      <c r="K326" s="161">
        <v>0</v>
      </c>
      <c r="L326" s="161">
        <v>0</v>
      </c>
      <c r="M326" s="161">
        <v>0</v>
      </c>
      <c r="N326" s="161">
        <v>0</v>
      </c>
      <c r="O326" s="161">
        <f t="shared" si="1"/>
        <v>71134.100000000006</v>
      </c>
    </row>
    <row r="327" spans="1:15" s="156" customFormat="1" ht="59.85" customHeight="1" x14ac:dyDescent="0.2">
      <c r="A327" s="151"/>
      <c r="B327" s="159"/>
      <c r="C327" s="153"/>
      <c r="D327" s="162" t="s">
        <v>28</v>
      </c>
      <c r="E327" s="163">
        <v>43341.5</v>
      </c>
      <c r="F327" s="163">
        <v>43341.5</v>
      </c>
      <c r="G327" s="163">
        <v>0</v>
      </c>
      <c r="H327" s="163">
        <v>0</v>
      </c>
      <c r="I327" s="163">
        <v>0</v>
      </c>
      <c r="J327" s="163">
        <v>0</v>
      </c>
      <c r="K327" s="163">
        <v>0</v>
      </c>
      <c r="L327" s="163">
        <v>0</v>
      </c>
      <c r="M327" s="163">
        <v>0</v>
      </c>
      <c r="N327" s="163">
        <v>0</v>
      </c>
      <c r="O327" s="163">
        <f t="shared" si="1"/>
        <v>43341.5</v>
      </c>
    </row>
    <row r="328" spans="1:15" s="156" customFormat="1" ht="71.45" customHeight="1" x14ac:dyDescent="0.2">
      <c r="A328" s="151"/>
      <c r="B328" s="159" t="s">
        <v>29</v>
      </c>
      <c r="C328" s="159" t="s">
        <v>2574</v>
      </c>
      <c r="D328" s="160" t="s">
        <v>4271</v>
      </c>
      <c r="E328" s="161">
        <v>1790000</v>
      </c>
      <c r="F328" s="161">
        <v>1790000</v>
      </c>
      <c r="G328" s="161">
        <v>0</v>
      </c>
      <c r="H328" s="161">
        <v>0</v>
      </c>
      <c r="I328" s="161">
        <v>0</v>
      </c>
      <c r="J328" s="161">
        <v>0</v>
      </c>
      <c r="K328" s="161">
        <v>0</v>
      </c>
      <c r="L328" s="161">
        <v>0</v>
      </c>
      <c r="M328" s="161">
        <v>0</v>
      </c>
      <c r="N328" s="161">
        <v>0</v>
      </c>
      <c r="O328" s="161">
        <f t="shared" si="1"/>
        <v>1790000</v>
      </c>
    </row>
    <row r="329" spans="1:15" s="156" customFormat="1" ht="25.5" x14ac:dyDescent="0.2">
      <c r="A329" s="151"/>
      <c r="B329" s="159" t="s">
        <v>4272</v>
      </c>
      <c r="C329" s="159" t="s">
        <v>4273</v>
      </c>
      <c r="D329" s="160" t="s">
        <v>4274</v>
      </c>
      <c r="E329" s="161">
        <v>640.70000000000005</v>
      </c>
      <c r="F329" s="161">
        <v>640.70000000000005</v>
      </c>
      <c r="G329" s="161">
        <v>0</v>
      </c>
      <c r="H329" s="161">
        <v>0</v>
      </c>
      <c r="I329" s="161">
        <v>0</v>
      </c>
      <c r="J329" s="161">
        <v>0</v>
      </c>
      <c r="K329" s="161">
        <v>0</v>
      </c>
      <c r="L329" s="161">
        <v>0</v>
      </c>
      <c r="M329" s="161">
        <v>0</v>
      </c>
      <c r="N329" s="161">
        <v>0</v>
      </c>
      <c r="O329" s="161">
        <f t="shared" si="1"/>
        <v>640.70000000000005</v>
      </c>
    </row>
    <row r="330" spans="1:15" s="156" customFormat="1" ht="51" x14ac:dyDescent="0.2">
      <c r="A330" s="151"/>
      <c r="B330" s="159" t="s">
        <v>4275</v>
      </c>
      <c r="C330" s="159" t="s">
        <v>600</v>
      </c>
      <c r="D330" s="160" t="s">
        <v>4276</v>
      </c>
      <c r="E330" s="161">
        <v>54284.7</v>
      </c>
      <c r="F330" s="161">
        <v>54284.7</v>
      </c>
      <c r="G330" s="161">
        <v>0</v>
      </c>
      <c r="H330" s="161">
        <v>0</v>
      </c>
      <c r="I330" s="161">
        <v>0</v>
      </c>
      <c r="J330" s="161">
        <v>0</v>
      </c>
      <c r="K330" s="161">
        <v>0</v>
      </c>
      <c r="L330" s="161">
        <v>0</v>
      </c>
      <c r="M330" s="161">
        <v>0</v>
      </c>
      <c r="N330" s="161">
        <v>0</v>
      </c>
      <c r="O330" s="161">
        <f t="shared" si="1"/>
        <v>54284.7</v>
      </c>
    </row>
    <row r="331" spans="1:15" s="156" customFormat="1" ht="97.5" customHeight="1" x14ac:dyDescent="0.2">
      <c r="A331" s="151"/>
      <c r="B331" s="159" t="s">
        <v>4277</v>
      </c>
      <c r="C331" s="159" t="s">
        <v>2309</v>
      </c>
      <c r="D331" s="160" t="s">
        <v>789</v>
      </c>
      <c r="E331" s="379">
        <v>60338.1</v>
      </c>
      <c r="F331" s="379">
        <v>58150.700000000004</v>
      </c>
      <c r="G331" s="379">
        <v>0</v>
      </c>
      <c r="H331" s="379">
        <v>0</v>
      </c>
      <c r="I331" s="379">
        <v>2187.4</v>
      </c>
      <c r="J331" s="379">
        <v>0</v>
      </c>
      <c r="K331" s="379">
        <v>0</v>
      </c>
      <c r="L331" s="379">
        <v>0</v>
      </c>
      <c r="M331" s="379">
        <v>0</v>
      </c>
      <c r="N331" s="379">
        <v>0</v>
      </c>
      <c r="O331" s="379">
        <v>60338.1</v>
      </c>
    </row>
    <row r="332" spans="1:15" s="156" customFormat="1" ht="96" customHeight="1" x14ac:dyDescent="0.2">
      <c r="A332" s="151"/>
      <c r="B332" s="159" t="s">
        <v>790</v>
      </c>
      <c r="C332" s="159" t="s">
        <v>837</v>
      </c>
      <c r="D332" s="160" t="s">
        <v>2616</v>
      </c>
      <c r="E332" s="379">
        <v>89744</v>
      </c>
      <c r="F332" s="379">
        <v>89744</v>
      </c>
      <c r="G332" s="379">
        <v>32107.5</v>
      </c>
      <c r="H332" s="379">
        <v>22572</v>
      </c>
      <c r="I332" s="379">
        <v>0</v>
      </c>
      <c r="J332" s="379">
        <v>5249.3</v>
      </c>
      <c r="K332" s="379">
        <v>5140.3999999999996</v>
      </c>
      <c r="L332" s="379">
        <v>600.79999999999995</v>
      </c>
      <c r="M332" s="379">
        <v>1173.4000000000001</v>
      </c>
      <c r="N332" s="379">
        <v>108.9</v>
      </c>
      <c r="O332" s="379">
        <v>94993.3</v>
      </c>
    </row>
    <row r="333" spans="1:15" s="156" customFormat="1" ht="97.15" customHeight="1" x14ac:dyDescent="0.2">
      <c r="A333" s="151"/>
      <c r="B333" s="159" t="s">
        <v>2617</v>
      </c>
      <c r="C333" s="159" t="s">
        <v>190</v>
      </c>
      <c r="D333" s="160" t="s">
        <v>2618</v>
      </c>
      <c r="E333" s="161">
        <v>3360000</v>
      </c>
      <c r="F333" s="161">
        <v>3360000</v>
      </c>
      <c r="G333" s="161">
        <v>0</v>
      </c>
      <c r="H333" s="161">
        <v>0</v>
      </c>
      <c r="I333" s="161">
        <v>0</v>
      </c>
      <c r="J333" s="161">
        <v>0</v>
      </c>
      <c r="K333" s="161">
        <v>0</v>
      </c>
      <c r="L333" s="161">
        <v>0</v>
      </c>
      <c r="M333" s="161">
        <v>0</v>
      </c>
      <c r="N333" s="161">
        <v>0</v>
      </c>
      <c r="O333" s="161">
        <f>J333+E333</f>
        <v>3360000</v>
      </c>
    </row>
    <row r="334" spans="1:15" s="156" customFormat="1" ht="38.25" x14ac:dyDescent="0.2">
      <c r="A334" s="151"/>
      <c r="B334" s="159" t="s">
        <v>2619</v>
      </c>
      <c r="C334" s="159" t="s">
        <v>190</v>
      </c>
      <c r="D334" s="160" t="s">
        <v>2620</v>
      </c>
      <c r="E334" s="161">
        <v>36900</v>
      </c>
      <c r="F334" s="161">
        <v>36900</v>
      </c>
      <c r="G334" s="161">
        <v>0</v>
      </c>
      <c r="H334" s="161">
        <v>0</v>
      </c>
      <c r="I334" s="161">
        <v>0</v>
      </c>
      <c r="J334" s="161">
        <v>0</v>
      </c>
      <c r="K334" s="161">
        <v>0</v>
      </c>
      <c r="L334" s="161">
        <v>0</v>
      </c>
      <c r="M334" s="161">
        <v>0</v>
      </c>
      <c r="N334" s="161">
        <v>0</v>
      </c>
      <c r="O334" s="161">
        <f>J334+E334</f>
        <v>36900</v>
      </c>
    </row>
    <row r="335" spans="1:15" s="156" customFormat="1" ht="63.75" x14ac:dyDescent="0.2">
      <c r="A335" s="151"/>
      <c r="B335" s="159" t="s">
        <v>2621</v>
      </c>
      <c r="C335" s="159" t="s">
        <v>981</v>
      </c>
      <c r="D335" s="160" t="s">
        <v>2622</v>
      </c>
      <c r="E335" s="161">
        <v>1400</v>
      </c>
      <c r="F335" s="161">
        <v>1400</v>
      </c>
      <c r="G335" s="161">
        <v>0</v>
      </c>
      <c r="H335" s="161">
        <v>0</v>
      </c>
      <c r="I335" s="161">
        <v>0</v>
      </c>
      <c r="J335" s="161">
        <v>0</v>
      </c>
      <c r="K335" s="161">
        <v>0</v>
      </c>
      <c r="L335" s="161">
        <v>0</v>
      </c>
      <c r="M335" s="161">
        <v>0</v>
      </c>
      <c r="N335" s="161">
        <v>0</v>
      </c>
      <c r="O335" s="161">
        <f>J335+E335</f>
        <v>1400</v>
      </c>
    </row>
    <row r="336" spans="1:15" s="156" customFormat="1" ht="25.5" x14ac:dyDescent="0.2">
      <c r="A336" s="151"/>
      <c r="B336" s="159" t="s">
        <v>2623</v>
      </c>
      <c r="C336" s="159" t="s">
        <v>981</v>
      </c>
      <c r="D336" s="160" t="s">
        <v>2624</v>
      </c>
      <c r="E336" s="161">
        <v>0</v>
      </c>
      <c r="F336" s="161">
        <v>0</v>
      </c>
      <c r="G336" s="161">
        <v>0</v>
      </c>
      <c r="H336" s="161">
        <v>0</v>
      </c>
      <c r="I336" s="161">
        <v>0</v>
      </c>
      <c r="J336" s="161">
        <v>274686.40000000002</v>
      </c>
      <c r="K336" s="161">
        <v>58213.1</v>
      </c>
      <c r="L336" s="161">
        <v>0</v>
      </c>
      <c r="M336" s="161">
        <v>0</v>
      </c>
      <c r="N336" s="161">
        <v>216473.3</v>
      </c>
      <c r="O336" s="161">
        <f>J336+E336</f>
        <v>274686.40000000002</v>
      </c>
    </row>
    <row r="337" spans="1:15" s="156" customFormat="1" ht="20.25" customHeight="1" x14ac:dyDescent="0.2">
      <c r="A337" s="151"/>
      <c r="B337" s="453" t="s">
        <v>4440</v>
      </c>
      <c r="C337" s="453"/>
      <c r="D337" s="454" t="s">
        <v>4441</v>
      </c>
      <c r="E337" s="378">
        <v>203393.6</v>
      </c>
      <c r="F337" s="378">
        <v>203393.6</v>
      </c>
      <c r="G337" s="378">
        <v>135063.1</v>
      </c>
      <c r="H337" s="378">
        <v>5965.1</v>
      </c>
      <c r="I337" s="378">
        <v>0</v>
      </c>
      <c r="J337" s="378">
        <v>1.5</v>
      </c>
      <c r="K337" s="378">
        <v>1.5</v>
      </c>
      <c r="L337" s="378">
        <v>0</v>
      </c>
      <c r="M337" s="378">
        <v>0</v>
      </c>
      <c r="N337" s="378">
        <v>0</v>
      </c>
      <c r="O337" s="378">
        <v>203395.1</v>
      </c>
    </row>
    <row r="338" spans="1:15" s="156" customFormat="1" ht="71.25" customHeight="1" x14ac:dyDescent="0.2">
      <c r="A338" s="151"/>
      <c r="B338" s="455" t="s">
        <v>4442</v>
      </c>
      <c r="C338" s="455" t="s">
        <v>1504</v>
      </c>
      <c r="D338" s="456" t="s">
        <v>4443</v>
      </c>
      <c r="E338" s="379">
        <v>203393.6</v>
      </c>
      <c r="F338" s="379">
        <v>203393.6</v>
      </c>
      <c r="G338" s="379">
        <v>135063.1</v>
      </c>
      <c r="H338" s="379">
        <v>5965.1</v>
      </c>
      <c r="I338" s="379">
        <v>0</v>
      </c>
      <c r="J338" s="379">
        <v>1.5</v>
      </c>
      <c r="K338" s="379">
        <v>1.5</v>
      </c>
      <c r="L338" s="379">
        <v>0</v>
      </c>
      <c r="M338" s="379">
        <v>0</v>
      </c>
      <c r="N338" s="379">
        <v>0</v>
      </c>
      <c r="O338" s="379">
        <v>203395.1</v>
      </c>
    </row>
    <row r="339" spans="1:15" s="156" customFormat="1" ht="27" x14ac:dyDescent="0.2">
      <c r="A339" s="151"/>
      <c r="B339" s="153" t="s">
        <v>2625</v>
      </c>
      <c r="C339" s="153"/>
      <c r="D339" s="157" t="s">
        <v>2626</v>
      </c>
      <c r="E339" s="378">
        <v>0</v>
      </c>
      <c r="F339" s="378">
        <v>0</v>
      </c>
      <c r="G339" s="378">
        <v>0</v>
      </c>
      <c r="H339" s="378">
        <v>0</v>
      </c>
      <c r="I339" s="378">
        <v>0</v>
      </c>
      <c r="J339" s="378">
        <v>0</v>
      </c>
      <c r="K339" s="378">
        <v>0</v>
      </c>
      <c r="L339" s="378">
        <v>0</v>
      </c>
      <c r="M339" s="378">
        <v>0</v>
      </c>
      <c r="N339" s="378">
        <v>0</v>
      </c>
      <c r="O339" s="378">
        <v>0</v>
      </c>
    </row>
    <row r="340" spans="1:15" s="156" customFormat="1" ht="38.25" x14ac:dyDescent="0.2">
      <c r="A340" s="151"/>
      <c r="B340" s="159" t="s">
        <v>2627</v>
      </c>
      <c r="C340" s="159" t="s">
        <v>1504</v>
      </c>
      <c r="D340" s="160" t="s">
        <v>2628</v>
      </c>
      <c r="E340" s="379">
        <v>0</v>
      </c>
      <c r="F340" s="379">
        <v>0</v>
      </c>
      <c r="G340" s="379">
        <v>0</v>
      </c>
      <c r="H340" s="379">
        <v>0</v>
      </c>
      <c r="I340" s="379">
        <v>0</v>
      </c>
      <c r="J340" s="379">
        <v>0</v>
      </c>
      <c r="K340" s="379">
        <v>0</v>
      </c>
      <c r="L340" s="379">
        <v>0</v>
      </c>
      <c r="M340" s="379">
        <v>0</v>
      </c>
      <c r="N340" s="379">
        <v>0</v>
      </c>
      <c r="O340" s="379">
        <v>0</v>
      </c>
    </row>
    <row r="341" spans="1:15" s="156" customFormat="1" ht="54" x14ac:dyDescent="0.2">
      <c r="A341" s="151"/>
      <c r="B341" s="153" t="s">
        <v>2629</v>
      </c>
      <c r="C341" s="153"/>
      <c r="D341" s="157" t="s">
        <v>2630</v>
      </c>
      <c r="E341" s="378">
        <v>331217</v>
      </c>
      <c r="F341" s="378">
        <v>261096.9</v>
      </c>
      <c r="G341" s="378">
        <v>6459.1</v>
      </c>
      <c r="H341" s="378">
        <v>834.4</v>
      </c>
      <c r="I341" s="378">
        <v>70120.100000000006</v>
      </c>
      <c r="J341" s="378">
        <v>0</v>
      </c>
      <c r="K341" s="378">
        <v>0</v>
      </c>
      <c r="L341" s="378">
        <v>0</v>
      </c>
      <c r="M341" s="378">
        <v>0</v>
      </c>
      <c r="N341" s="378">
        <v>0</v>
      </c>
      <c r="O341" s="378">
        <v>331217</v>
      </c>
    </row>
    <row r="342" spans="1:15" s="156" customFormat="1" ht="55.5" customHeight="1" x14ac:dyDescent="0.2">
      <c r="A342" s="151"/>
      <c r="B342" s="159" t="s">
        <v>2631</v>
      </c>
      <c r="C342" s="159" t="s">
        <v>2632</v>
      </c>
      <c r="D342" s="160" t="s">
        <v>946</v>
      </c>
      <c r="E342" s="379">
        <v>11648.9</v>
      </c>
      <c r="F342" s="379">
        <v>11096.9</v>
      </c>
      <c r="G342" s="379">
        <v>6459.1</v>
      </c>
      <c r="H342" s="379">
        <v>834.4</v>
      </c>
      <c r="I342" s="379">
        <v>552</v>
      </c>
      <c r="J342" s="379">
        <v>0</v>
      </c>
      <c r="K342" s="379">
        <v>0</v>
      </c>
      <c r="L342" s="379">
        <v>0</v>
      </c>
      <c r="M342" s="379">
        <v>0</v>
      </c>
      <c r="N342" s="379">
        <v>0</v>
      </c>
      <c r="O342" s="379">
        <v>11648.9</v>
      </c>
    </row>
    <row r="343" spans="1:15" s="156" customFormat="1" ht="129.19999999999999" customHeight="1" x14ac:dyDescent="0.2">
      <c r="A343" s="151"/>
      <c r="B343" s="159" t="s">
        <v>947</v>
      </c>
      <c r="C343" s="159" t="s">
        <v>20</v>
      </c>
      <c r="D343" s="160" t="s">
        <v>3896</v>
      </c>
      <c r="E343" s="161">
        <v>150000</v>
      </c>
      <c r="F343" s="161">
        <v>150000</v>
      </c>
      <c r="G343" s="161">
        <v>0</v>
      </c>
      <c r="H343" s="161">
        <v>0</v>
      </c>
      <c r="I343" s="161">
        <v>0</v>
      </c>
      <c r="J343" s="161">
        <v>0</v>
      </c>
      <c r="K343" s="161">
        <v>0</v>
      </c>
      <c r="L343" s="161">
        <v>0</v>
      </c>
      <c r="M343" s="161">
        <v>0</v>
      </c>
      <c r="N343" s="161">
        <v>0</v>
      </c>
      <c r="O343" s="161">
        <f>J343+E343</f>
        <v>150000</v>
      </c>
    </row>
    <row r="344" spans="1:15" s="156" customFormat="1" ht="60.75" customHeight="1" x14ac:dyDescent="0.2">
      <c r="A344" s="151"/>
      <c r="B344" s="159" t="s">
        <v>948</v>
      </c>
      <c r="C344" s="159" t="s">
        <v>981</v>
      </c>
      <c r="D344" s="160" t="s">
        <v>949</v>
      </c>
      <c r="E344" s="379">
        <v>5619.1</v>
      </c>
      <c r="F344" s="379">
        <v>0</v>
      </c>
      <c r="G344" s="379">
        <v>0</v>
      </c>
      <c r="H344" s="379">
        <v>0</v>
      </c>
      <c r="I344" s="379">
        <v>5619.1</v>
      </c>
      <c r="J344" s="379">
        <v>0</v>
      </c>
      <c r="K344" s="379">
        <v>0</v>
      </c>
      <c r="L344" s="379">
        <v>0</v>
      </c>
      <c r="M344" s="379">
        <v>0</v>
      </c>
      <c r="N344" s="379">
        <v>0</v>
      </c>
      <c r="O344" s="379">
        <v>5619.1</v>
      </c>
    </row>
    <row r="345" spans="1:15" s="156" customFormat="1" ht="76.5" x14ac:dyDescent="0.2">
      <c r="A345" s="151"/>
      <c r="B345" s="159" t="s">
        <v>950</v>
      </c>
      <c r="C345" s="159" t="s">
        <v>20</v>
      </c>
      <c r="D345" s="160" t="s">
        <v>589</v>
      </c>
      <c r="E345" s="161">
        <v>63949</v>
      </c>
      <c r="F345" s="161">
        <v>0</v>
      </c>
      <c r="G345" s="161">
        <v>0</v>
      </c>
      <c r="H345" s="161">
        <v>0</v>
      </c>
      <c r="I345" s="161">
        <v>63949</v>
      </c>
      <c r="J345" s="161">
        <v>0</v>
      </c>
      <c r="K345" s="161">
        <v>0</v>
      </c>
      <c r="L345" s="161">
        <v>0</v>
      </c>
      <c r="M345" s="161">
        <v>0</v>
      </c>
      <c r="N345" s="161">
        <v>0</v>
      </c>
      <c r="O345" s="161">
        <f>J345+E345</f>
        <v>63949</v>
      </c>
    </row>
    <row r="346" spans="1:15" s="156" customFormat="1" ht="38.25" x14ac:dyDescent="0.2">
      <c r="A346" s="151"/>
      <c r="B346" s="159" t="s">
        <v>590</v>
      </c>
      <c r="C346" s="159" t="s">
        <v>20</v>
      </c>
      <c r="D346" s="160" t="s">
        <v>591</v>
      </c>
      <c r="E346" s="161">
        <v>49997.2</v>
      </c>
      <c r="F346" s="161">
        <v>49997.2</v>
      </c>
      <c r="G346" s="161">
        <v>0</v>
      </c>
      <c r="H346" s="161">
        <v>0</v>
      </c>
      <c r="I346" s="161">
        <v>0</v>
      </c>
      <c r="J346" s="161">
        <v>0</v>
      </c>
      <c r="K346" s="161">
        <v>0</v>
      </c>
      <c r="L346" s="161">
        <v>0</v>
      </c>
      <c r="M346" s="161">
        <v>0</v>
      </c>
      <c r="N346" s="161">
        <v>0</v>
      </c>
      <c r="O346" s="161">
        <f>J346+E346</f>
        <v>49997.2</v>
      </c>
    </row>
    <row r="347" spans="1:15" s="156" customFormat="1" ht="38.25" x14ac:dyDescent="0.2">
      <c r="A347" s="151"/>
      <c r="B347" s="159" t="s">
        <v>592</v>
      </c>
      <c r="C347" s="159" t="s">
        <v>20</v>
      </c>
      <c r="D347" s="160" t="s">
        <v>593</v>
      </c>
      <c r="E347" s="161">
        <v>22453.8</v>
      </c>
      <c r="F347" s="161">
        <v>22453.8</v>
      </c>
      <c r="G347" s="161">
        <v>0</v>
      </c>
      <c r="H347" s="161">
        <v>0</v>
      </c>
      <c r="I347" s="161">
        <v>0</v>
      </c>
      <c r="J347" s="161">
        <v>0</v>
      </c>
      <c r="K347" s="161">
        <v>0</v>
      </c>
      <c r="L347" s="161">
        <v>0</v>
      </c>
      <c r="M347" s="161">
        <v>0</v>
      </c>
      <c r="N347" s="161">
        <v>0</v>
      </c>
      <c r="O347" s="161">
        <f>J347+E347</f>
        <v>22453.8</v>
      </c>
    </row>
    <row r="348" spans="1:15" s="156" customFormat="1" ht="63.75" x14ac:dyDescent="0.2">
      <c r="A348" s="151"/>
      <c r="B348" s="159" t="s">
        <v>594</v>
      </c>
      <c r="C348" s="159" t="s">
        <v>20</v>
      </c>
      <c r="D348" s="160" t="s">
        <v>595</v>
      </c>
      <c r="E348" s="161">
        <v>27549</v>
      </c>
      <c r="F348" s="161">
        <v>27549</v>
      </c>
      <c r="G348" s="161">
        <v>0</v>
      </c>
      <c r="H348" s="161">
        <v>0</v>
      </c>
      <c r="I348" s="161">
        <v>0</v>
      </c>
      <c r="J348" s="161">
        <v>0</v>
      </c>
      <c r="K348" s="161">
        <v>0</v>
      </c>
      <c r="L348" s="161">
        <v>0</v>
      </c>
      <c r="M348" s="161">
        <v>0</v>
      </c>
      <c r="N348" s="161">
        <v>0</v>
      </c>
      <c r="O348" s="161">
        <f>J348+E348</f>
        <v>27549</v>
      </c>
    </row>
    <row r="349" spans="1:15" s="156" customFormat="1" ht="13.5" x14ac:dyDescent="0.2">
      <c r="A349" s="151"/>
      <c r="B349" s="153" t="s">
        <v>596</v>
      </c>
      <c r="C349" s="153"/>
      <c r="D349" s="157" t="s">
        <v>597</v>
      </c>
      <c r="E349" s="230">
        <f>+F349+I349</f>
        <v>94811551.5</v>
      </c>
      <c r="F349" s="230">
        <v>94811551.5</v>
      </c>
      <c r="G349" s="230"/>
      <c r="H349" s="230"/>
      <c r="I349" s="230"/>
      <c r="J349" s="230">
        <f>+K349+N349</f>
        <v>0</v>
      </c>
      <c r="K349" s="230"/>
      <c r="L349" s="230"/>
      <c r="M349" s="230"/>
      <c r="N349" s="230"/>
      <c r="O349" s="230">
        <f>J349+E349</f>
        <v>94811551.5</v>
      </c>
    </row>
    <row r="350" spans="1:15" s="156" customFormat="1" ht="42.75" customHeight="1" x14ac:dyDescent="0.2">
      <c r="A350" s="151"/>
      <c r="B350" s="159" t="s">
        <v>598</v>
      </c>
      <c r="C350" s="159" t="s">
        <v>599</v>
      </c>
      <c r="D350" s="160" t="s">
        <v>257</v>
      </c>
      <c r="E350" s="379">
        <v>63052284.5</v>
      </c>
      <c r="F350" s="379">
        <v>63052284.5</v>
      </c>
      <c r="G350" s="379">
        <v>0</v>
      </c>
      <c r="H350" s="379">
        <v>0</v>
      </c>
      <c r="I350" s="379">
        <v>0</v>
      </c>
      <c r="J350" s="379">
        <v>0</v>
      </c>
      <c r="K350" s="379">
        <v>0</v>
      </c>
      <c r="L350" s="379">
        <v>0</v>
      </c>
      <c r="M350" s="379">
        <v>0</v>
      </c>
      <c r="N350" s="379">
        <v>0</v>
      </c>
      <c r="O350" s="379">
        <v>63052284.5</v>
      </c>
    </row>
    <row r="351" spans="1:15" s="156" customFormat="1" ht="42.75" customHeight="1" x14ac:dyDescent="0.2">
      <c r="A351" s="151"/>
      <c r="B351" s="159" t="s">
        <v>258</v>
      </c>
      <c r="C351" s="159" t="s">
        <v>599</v>
      </c>
      <c r="D351" s="160" t="s">
        <v>259</v>
      </c>
      <c r="E351" s="234">
        <f>+F351+I351</f>
        <v>31759267</v>
      </c>
      <c r="F351" s="234">
        <v>31759267</v>
      </c>
      <c r="G351" s="234"/>
      <c r="H351" s="234"/>
      <c r="I351" s="234"/>
      <c r="J351" s="234">
        <f>+K351+N351</f>
        <v>0</v>
      </c>
      <c r="K351" s="234"/>
      <c r="L351" s="234"/>
      <c r="M351" s="234"/>
      <c r="N351" s="234">
        <v>0</v>
      </c>
      <c r="O351" s="234">
        <f>J351+E351</f>
        <v>31759267</v>
      </c>
    </row>
    <row r="352" spans="1:15" s="156" customFormat="1" ht="30" customHeight="1" x14ac:dyDescent="0.2">
      <c r="A352" s="151"/>
      <c r="B352" s="153" t="s">
        <v>260</v>
      </c>
      <c r="C352" s="153"/>
      <c r="D352" s="157" t="s">
        <v>261</v>
      </c>
      <c r="E352" s="378">
        <v>962785.9</v>
      </c>
      <c r="F352" s="378">
        <v>962785.9</v>
      </c>
      <c r="G352" s="378">
        <v>20451.400000000001</v>
      </c>
      <c r="H352" s="378">
        <v>1015.7</v>
      </c>
      <c r="I352" s="378">
        <v>0</v>
      </c>
      <c r="J352" s="378">
        <v>173501.6</v>
      </c>
      <c r="K352" s="378">
        <v>100364.7</v>
      </c>
      <c r="L352" s="378">
        <v>40010.300000000003</v>
      </c>
      <c r="M352" s="378">
        <v>9379.5</v>
      </c>
      <c r="N352" s="378">
        <v>73136.899999999994</v>
      </c>
      <c r="O352" s="378">
        <v>1136287.5</v>
      </c>
    </row>
    <row r="353" spans="1:15" s="156" customFormat="1" ht="25.5" x14ac:dyDescent="0.2">
      <c r="A353" s="151"/>
      <c r="B353" s="159" t="s">
        <v>262</v>
      </c>
      <c r="C353" s="159" t="s">
        <v>2632</v>
      </c>
      <c r="D353" s="160" t="s">
        <v>2725</v>
      </c>
      <c r="E353" s="161">
        <v>931856.5</v>
      </c>
      <c r="F353" s="161">
        <v>931856.5</v>
      </c>
      <c r="G353" s="161">
        <v>0</v>
      </c>
      <c r="H353" s="161">
        <v>0</v>
      </c>
      <c r="I353" s="161">
        <v>0</v>
      </c>
      <c r="J353" s="161">
        <v>173462.9</v>
      </c>
      <c r="K353" s="161">
        <v>100326</v>
      </c>
      <c r="L353" s="161">
        <v>40010.300000000003</v>
      </c>
      <c r="M353" s="161">
        <v>9377.4</v>
      </c>
      <c r="N353" s="161">
        <v>73136.899999999994</v>
      </c>
      <c r="O353" s="161">
        <f>J353+E353</f>
        <v>1105319.3999999999</v>
      </c>
    </row>
    <row r="354" spans="1:15" s="156" customFormat="1" ht="46.5" customHeight="1" x14ac:dyDescent="0.2">
      <c r="A354" s="151"/>
      <c r="B354" s="217"/>
      <c r="C354" s="153"/>
      <c r="D354" s="218" t="s">
        <v>2726</v>
      </c>
      <c r="E354" s="219">
        <v>0</v>
      </c>
      <c r="F354" s="219">
        <v>0</v>
      </c>
      <c r="G354" s="219">
        <v>0</v>
      </c>
      <c r="H354" s="219">
        <v>0</v>
      </c>
      <c r="I354" s="219">
        <v>0</v>
      </c>
      <c r="J354" s="219">
        <v>15000</v>
      </c>
      <c r="K354" s="219">
        <v>0</v>
      </c>
      <c r="L354" s="219">
        <v>0</v>
      </c>
      <c r="M354" s="219">
        <v>0</v>
      </c>
      <c r="N354" s="219">
        <v>15000</v>
      </c>
      <c r="O354" s="219">
        <f>J354+E354</f>
        <v>15000</v>
      </c>
    </row>
    <row r="355" spans="1:15" s="156" customFormat="1" ht="25.5" x14ac:dyDescent="0.2">
      <c r="A355" s="151"/>
      <c r="B355" s="159" t="s">
        <v>2727</v>
      </c>
      <c r="C355" s="159" t="s">
        <v>2632</v>
      </c>
      <c r="D355" s="160" t="s">
        <v>2728</v>
      </c>
      <c r="E355" s="379">
        <v>30254.400000000001</v>
      </c>
      <c r="F355" s="379">
        <v>30254.400000000001</v>
      </c>
      <c r="G355" s="379">
        <v>20451.400000000001</v>
      </c>
      <c r="H355" s="379">
        <v>1015.7</v>
      </c>
      <c r="I355" s="379">
        <v>0</v>
      </c>
      <c r="J355" s="379">
        <v>38.700000000000003</v>
      </c>
      <c r="K355" s="379">
        <v>38.700000000000003</v>
      </c>
      <c r="L355" s="379">
        <v>0</v>
      </c>
      <c r="M355" s="379">
        <v>2.1</v>
      </c>
      <c r="N355" s="379">
        <v>0</v>
      </c>
      <c r="O355" s="379">
        <v>30293.100000000002</v>
      </c>
    </row>
    <row r="356" spans="1:15" s="156" customFormat="1" ht="19.5" customHeight="1" x14ac:dyDescent="0.2">
      <c r="A356" s="151"/>
      <c r="B356" s="159" t="s">
        <v>2729</v>
      </c>
      <c r="C356" s="159" t="s">
        <v>2632</v>
      </c>
      <c r="D356" s="160" t="s">
        <v>2730</v>
      </c>
      <c r="E356" s="161">
        <v>675</v>
      </c>
      <c r="F356" s="161">
        <v>675</v>
      </c>
      <c r="G356" s="161">
        <v>0</v>
      </c>
      <c r="H356" s="161">
        <v>0</v>
      </c>
      <c r="I356" s="161">
        <v>0</v>
      </c>
      <c r="J356" s="161">
        <v>0</v>
      </c>
      <c r="K356" s="161">
        <v>0</v>
      </c>
      <c r="L356" s="161">
        <v>0</v>
      </c>
      <c r="M356" s="161">
        <v>0</v>
      </c>
      <c r="N356" s="161">
        <v>0</v>
      </c>
      <c r="O356" s="161">
        <f>J356+E356</f>
        <v>675</v>
      </c>
    </row>
    <row r="357" spans="1:15" s="156" customFormat="1" ht="40.5" x14ac:dyDescent="0.2">
      <c r="A357" s="151"/>
      <c r="B357" s="153" t="s">
        <v>2731</v>
      </c>
      <c r="C357" s="153"/>
      <c r="D357" s="157" t="s">
        <v>2732</v>
      </c>
      <c r="E357" s="378">
        <v>0</v>
      </c>
      <c r="F357" s="378">
        <v>0</v>
      </c>
      <c r="G357" s="378">
        <v>0</v>
      </c>
      <c r="H357" s="378">
        <v>0</v>
      </c>
      <c r="I357" s="378">
        <v>0</v>
      </c>
      <c r="J357" s="378">
        <v>0</v>
      </c>
      <c r="K357" s="378">
        <v>0</v>
      </c>
      <c r="L357" s="378">
        <v>0</v>
      </c>
      <c r="M357" s="378">
        <v>0</v>
      </c>
      <c r="N357" s="378">
        <v>0</v>
      </c>
      <c r="O357" s="378">
        <v>0</v>
      </c>
    </row>
    <row r="358" spans="1:15" s="156" customFormat="1" ht="38.25" x14ac:dyDescent="0.2">
      <c r="A358" s="151"/>
      <c r="B358" s="159" t="s">
        <v>2733</v>
      </c>
      <c r="C358" s="159" t="s">
        <v>1504</v>
      </c>
      <c r="D358" s="160" t="s">
        <v>2734</v>
      </c>
      <c r="E358" s="379">
        <v>0</v>
      </c>
      <c r="F358" s="379">
        <v>0</v>
      </c>
      <c r="G358" s="379">
        <v>0</v>
      </c>
      <c r="H358" s="379">
        <v>0</v>
      </c>
      <c r="I358" s="379">
        <v>0</v>
      </c>
      <c r="J358" s="379">
        <v>0</v>
      </c>
      <c r="K358" s="379">
        <v>0</v>
      </c>
      <c r="L358" s="379">
        <v>0</v>
      </c>
      <c r="M358" s="379">
        <v>0</v>
      </c>
      <c r="N358" s="379">
        <v>0</v>
      </c>
      <c r="O358" s="379">
        <v>0</v>
      </c>
    </row>
    <row r="359" spans="1:15" s="156" customFormat="1" ht="41.25" customHeight="1" x14ac:dyDescent="0.2">
      <c r="A359" s="151"/>
      <c r="B359" s="152" t="s">
        <v>2735</v>
      </c>
      <c r="C359" s="153"/>
      <c r="D359" s="154" t="s">
        <v>2736</v>
      </c>
      <c r="E359" s="377">
        <v>900118.3</v>
      </c>
      <c r="F359" s="377">
        <v>600118.30000000005</v>
      </c>
      <c r="G359" s="377">
        <v>0</v>
      </c>
      <c r="H359" s="377">
        <v>0</v>
      </c>
      <c r="I359" s="377">
        <v>300000</v>
      </c>
      <c r="J359" s="377">
        <v>0</v>
      </c>
      <c r="K359" s="377">
        <v>0</v>
      </c>
      <c r="L359" s="377">
        <v>0</v>
      </c>
      <c r="M359" s="377">
        <v>0</v>
      </c>
      <c r="N359" s="377">
        <v>0</v>
      </c>
      <c r="O359" s="377">
        <v>900118.3</v>
      </c>
    </row>
    <row r="360" spans="1:15" s="156" customFormat="1" ht="40.5" x14ac:dyDescent="0.2">
      <c r="A360" s="151"/>
      <c r="B360" s="153" t="s">
        <v>2737</v>
      </c>
      <c r="C360" s="153"/>
      <c r="D360" s="157" t="s">
        <v>2736</v>
      </c>
      <c r="E360" s="378">
        <v>900118.3</v>
      </c>
      <c r="F360" s="378">
        <v>600118.30000000005</v>
      </c>
      <c r="G360" s="378">
        <v>0</v>
      </c>
      <c r="H360" s="378">
        <v>0</v>
      </c>
      <c r="I360" s="378">
        <v>300000</v>
      </c>
      <c r="J360" s="378">
        <v>0</v>
      </c>
      <c r="K360" s="378">
        <v>0</v>
      </c>
      <c r="L360" s="378">
        <v>0</v>
      </c>
      <c r="M360" s="378">
        <v>0</v>
      </c>
      <c r="N360" s="378">
        <v>0</v>
      </c>
      <c r="O360" s="378">
        <v>900118.3</v>
      </c>
    </row>
    <row r="361" spans="1:15" s="156" customFormat="1" ht="154.5" customHeight="1" x14ac:dyDescent="0.2">
      <c r="A361" s="151"/>
      <c r="B361" s="159" t="s">
        <v>2738</v>
      </c>
      <c r="C361" s="159" t="s">
        <v>1449</v>
      </c>
      <c r="D361" s="160" t="s">
        <v>3897</v>
      </c>
      <c r="E361" s="379">
        <v>600118.30000000005</v>
      </c>
      <c r="F361" s="379">
        <v>600118.30000000005</v>
      </c>
      <c r="G361" s="379">
        <v>0</v>
      </c>
      <c r="H361" s="379">
        <v>0</v>
      </c>
      <c r="I361" s="379">
        <v>0</v>
      </c>
      <c r="J361" s="379">
        <v>0</v>
      </c>
      <c r="K361" s="379">
        <v>0</v>
      </c>
      <c r="L361" s="379">
        <v>0</v>
      </c>
      <c r="M361" s="379">
        <v>0</v>
      </c>
      <c r="N361" s="379">
        <v>0</v>
      </c>
      <c r="O361" s="379">
        <v>600118.30000000005</v>
      </c>
    </row>
    <row r="362" spans="1:15" s="156" customFormat="1" ht="144.75" customHeight="1" x14ac:dyDescent="0.2">
      <c r="A362" s="151"/>
      <c r="B362" s="159">
        <v>2511120</v>
      </c>
      <c r="C362" s="226" t="s">
        <v>1449</v>
      </c>
      <c r="D362" s="175" t="s">
        <v>0</v>
      </c>
      <c r="E362" s="161">
        <v>300000</v>
      </c>
      <c r="F362" s="161"/>
      <c r="G362" s="161"/>
      <c r="H362" s="161"/>
      <c r="I362" s="161">
        <v>300000</v>
      </c>
      <c r="J362" s="161"/>
      <c r="K362" s="161"/>
      <c r="L362" s="161"/>
      <c r="M362" s="161"/>
      <c r="N362" s="161"/>
      <c r="O362" s="161">
        <f>E362+J362</f>
        <v>300000</v>
      </c>
    </row>
    <row r="363" spans="1:15" s="156" customFormat="1" ht="54" customHeight="1" x14ac:dyDescent="0.2">
      <c r="A363" s="151"/>
      <c r="B363" s="152" t="s">
        <v>2739</v>
      </c>
      <c r="C363" s="153"/>
      <c r="D363" s="154" t="s">
        <v>2740</v>
      </c>
      <c r="E363" s="377">
        <v>1337682.2</v>
      </c>
      <c r="F363" s="377">
        <v>826900.3</v>
      </c>
      <c r="G363" s="377">
        <v>401309.7</v>
      </c>
      <c r="H363" s="377">
        <v>33884.5</v>
      </c>
      <c r="I363" s="377">
        <v>510781.9</v>
      </c>
      <c r="J363" s="377">
        <v>462077</v>
      </c>
      <c r="K363" s="377">
        <v>60751.700000000004</v>
      </c>
      <c r="L363" s="377">
        <v>1081</v>
      </c>
      <c r="M363" s="377">
        <v>81.099999999999994</v>
      </c>
      <c r="N363" s="377">
        <v>401325.3</v>
      </c>
      <c r="O363" s="377">
        <v>1799759.2</v>
      </c>
    </row>
    <row r="364" spans="1:15" s="156" customFormat="1" ht="67.5" x14ac:dyDescent="0.2">
      <c r="A364" s="151"/>
      <c r="B364" s="153" t="s">
        <v>2741</v>
      </c>
      <c r="C364" s="153"/>
      <c r="D364" s="157" t="s">
        <v>2742</v>
      </c>
      <c r="E364" s="378">
        <v>665716.30000000005</v>
      </c>
      <c r="F364" s="378">
        <v>202883.7</v>
      </c>
      <c r="G364" s="378">
        <v>29845</v>
      </c>
      <c r="H364" s="378">
        <v>3668.1</v>
      </c>
      <c r="I364" s="378">
        <v>462832.60000000003</v>
      </c>
      <c r="J364" s="378">
        <v>461933.2</v>
      </c>
      <c r="K364" s="378">
        <v>60643.9</v>
      </c>
      <c r="L364" s="378">
        <v>1081</v>
      </c>
      <c r="M364" s="378">
        <v>1</v>
      </c>
      <c r="N364" s="378">
        <v>401289.3</v>
      </c>
      <c r="O364" s="378">
        <v>1127649.5</v>
      </c>
    </row>
    <row r="365" spans="1:15" s="156" customFormat="1" ht="51" x14ac:dyDescent="0.2">
      <c r="A365" s="151"/>
      <c r="B365" s="159" t="s">
        <v>2743</v>
      </c>
      <c r="C365" s="159" t="s">
        <v>2744</v>
      </c>
      <c r="D365" s="160" t="s">
        <v>2745</v>
      </c>
      <c r="E365" s="379">
        <v>47256.200000000004</v>
      </c>
      <c r="F365" s="379">
        <v>47256.200000000004</v>
      </c>
      <c r="G365" s="379">
        <v>27218.2</v>
      </c>
      <c r="H365" s="379">
        <v>3017.7000000000003</v>
      </c>
      <c r="I365" s="379">
        <v>0</v>
      </c>
      <c r="J365" s="379">
        <v>0</v>
      </c>
      <c r="K365" s="379">
        <v>0</v>
      </c>
      <c r="L365" s="379">
        <v>0</v>
      </c>
      <c r="M365" s="379">
        <v>0</v>
      </c>
      <c r="N365" s="379">
        <v>0</v>
      </c>
      <c r="O365" s="379">
        <v>47256.200000000004</v>
      </c>
    </row>
    <row r="366" spans="1:15" s="156" customFormat="1" ht="170.45" customHeight="1" x14ac:dyDescent="0.2">
      <c r="A366" s="151"/>
      <c r="B366" s="159" t="s">
        <v>2746</v>
      </c>
      <c r="C366" s="159" t="s">
        <v>2747</v>
      </c>
      <c r="D366" s="160" t="s">
        <v>3898</v>
      </c>
      <c r="E366" s="379">
        <v>4503.5</v>
      </c>
      <c r="F366" s="379">
        <v>963.9</v>
      </c>
      <c r="G366" s="379">
        <v>512.4</v>
      </c>
      <c r="H366" s="379">
        <v>235.5</v>
      </c>
      <c r="I366" s="379">
        <v>3539.6</v>
      </c>
      <c r="J366" s="379">
        <v>80</v>
      </c>
      <c r="K366" s="379">
        <v>80</v>
      </c>
      <c r="L366" s="379">
        <v>40</v>
      </c>
      <c r="M366" s="379">
        <v>1</v>
      </c>
      <c r="N366" s="379">
        <v>0</v>
      </c>
      <c r="O366" s="379">
        <v>4583.5</v>
      </c>
    </row>
    <row r="367" spans="1:15" s="156" customFormat="1" ht="25.5" x14ac:dyDescent="0.2">
      <c r="A367" s="151"/>
      <c r="B367" s="159" t="s">
        <v>2748</v>
      </c>
      <c r="C367" s="159" t="s">
        <v>1199</v>
      </c>
      <c r="D367" s="160" t="s">
        <v>2849</v>
      </c>
      <c r="E367" s="379">
        <v>5304.7</v>
      </c>
      <c r="F367" s="379">
        <v>5304.7</v>
      </c>
      <c r="G367" s="379">
        <v>2114.4</v>
      </c>
      <c r="H367" s="379">
        <v>414.90000000000003</v>
      </c>
      <c r="I367" s="379">
        <v>0</v>
      </c>
      <c r="J367" s="379">
        <v>124.2</v>
      </c>
      <c r="K367" s="379">
        <v>121.7</v>
      </c>
      <c r="L367" s="379">
        <v>61.800000000000004</v>
      </c>
      <c r="M367" s="379">
        <v>0</v>
      </c>
      <c r="N367" s="379">
        <v>2.5</v>
      </c>
      <c r="O367" s="379">
        <v>5428.9000000000005</v>
      </c>
    </row>
    <row r="368" spans="1:15" s="156" customFormat="1" ht="15.75" customHeight="1" x14ac:dyDescent="0.2">
      <c r="A368" s="151"/>
      <c r="B368" s="159" t="s">
        <v>2850</v>
      </c>
      <c r="C368" s="159" t="s">
        <v>892</v>
      </c>
      <c r="D368" s="160" t="s">
        <v>2851</v>
      </c>
      <c r="E368" s="161"/>
      <c r="F368" s="161"/>
      <c r="G368" s="161">
        <v>0</v>
      </c>
      <c r="H368" s="161">
        <v>0</v>
      </c>
      <c r="I368" s="161"/>
      <c r="J368" s="161">
        <v>0</v>
      </c>
      <c r="K368" s="161">
        <v>0</v>
      </c>
      <c r="L368" s="161">
        <v>0</v>
      </c>
      <c r="M368" s="161">
        <v>0</v>
      </c>
      <c r="N368" s="161">
        <v>0</v>
      </c>
      <c r="O368" s="161">
        <f t="shared" ref="O368:O377" si="2">J368+E368</f>
        <v>0</v>
      </c>
    </row>
    <row r="369" spans="1:15" s="156" customFormat="1" ht="125.1" customHeight="1" x14ac:dyDescent="0.2">
      <c r="A369" s="151"/>
      <c r="B369" s="159" t="s">
        <v>2852</v>
      </c>
      <c r="C369" s="159" t="s">
        <v>2853</v>
      </c>
      <c r="D369" s="160" t="s">
        <v>2972</v>
      </c>
      <c r="E369" s="161">
        <v>459293</v>
      </c>
      <c r="F369" s="161">
        <v>0</v>
      </c>
      <c r="G369" s="161">
        <v>0</v>
      </c>
      <c r="H369" s="161">
        <v>0</v>
      </c>
      <c r="I369" s="161">
        <v>459293</v>
      </c>
      <c r="J369" s="161">
        <v>0</v>
      </c>
      <c r="K369" s="161">
        <v>0</v>
      </c>
      <c r="L369" s="161">
        <v>0</v>
      </c>
      <c r="M369" s="161">
        <v>0</v>
      </c>
      <c r="N369" s="161">
        <v>0</v>
      </c>
      <c r="O369" s="161">
        <f t="shared" si="2"/>
        <v>459293</v>
      </c>
    </row>
    <row r="370" spans="1:15" s="156" customFormat="1" ht="51" x14ac:dyDescent="0.2">
      <c r="A370" s="151"/>
      <c r="B370" s="159" t="s">
        <v>2973</v>
      </c>
      <c r="C370" s="159" t="s">
        <v>1459</v>
      </c>
      <c r="D370" s="160" t="s">
        <v>2974</v>
      </c>
      <c r="E370" s="161"/>
      <c r="F370" s="161">
        <v>0</v>
      </c>
      <c r="G370" s="161">
        <v>0</v>
      </c>
      <c r="H370" s="161">
        <v>0</v>
      </c>
      <c r="I370" s="161"/>
      <c r="J370" s="161">
        <v>0</v>
      </c>
      <c r="K370" s="161">
        <v>0</v>
      </c>
      <c r="L370" s="161">
        <v>0</v>
      </c>
      <c r="M370" s="161">
        <v>0</v>
      </c>
      <c r="N370" s="161">
        <v>0</v>
      </c>
      <c r="O370" s="161">
        <f t="shared" si="2"/>
        <v>0</v>
      </c>
    </row>
    <row r="371" spans="1:15" s="156" customFormat="1" ht="38.25" x14ac:dyDescent="0.2">
      <c r="A371" s="151"/>
      <c r="B371" s="159" t="s">
        <v>2975</v>
      </c>
      <c r="C371" s="159" t="s">
        <v>4293</v>
      </c>
      <c r="D371" s="160" t="s">
        <v>2976</v>
      </c>
      <c r="E371" s="161">
        <v>6850</v>
      </c>
      <c r="F371" s="161">
        <v>6850</v>
      </c>
      <c r="G371" s="161">
        <v>0</v>
      </c>
      <c r="H371" s="161">
        <v>0</v>
      </c>
      <c r="I371" s="161">
        <v>0</v>
      </c>
      <c r="J371" s="161">
        <v>0</v>
      </c>
      <c r="K371" s="161">
        <v>0</v>
      </c>
      <c r="L371" s="161">
        <v>0</v>
      </c>
      <c r="M371" s="161">
        <v>0</v>
      </c>
      <c r="N371" s="161">
        <v>0</v>
      </c>
      <c r="O371" s="161">
        <f t="shared" si="2"/>
        <v>6850</v>
      </c>
    </row>
    <row r="372" spans="1:15" s="156" customFormat="1" ht="63.75" x14ac:dyDescent="0.2">
      <c r="A372" s="151"/>
      <c r="B372" s="159" t="s">
        <v>2977</v>
      </c>
      <c r="C372" s="159" t="s">
        <v>4293</v>
      </c>
      <c r="D372" s="160" t="s">
        <v>3900</v>
      </c>
      <c r="E372" s="161">
        <v>49260.800000000003</v>
      </c>
      <c r="F372" s="161">
        <v>49260.800000000003</v>
      </c>
      <c r="G372" s="161">
        <v>0</v>
      </c>
      <c r="H372" s="161">
        <v>0</v>
      </c>
      <c r="I372" s="161">
        <v>0</v>
      </c>
      <c r="J372" s="161">
        <v>0</v>
      </c>
      <c r="K372" s="161">
        <v>0</v>
      </c>
      <c r="L372" s="161">
        <v>0</v>
      </c>
      <c r="M372" s="161">
        <v>0</v>
      </c>
      <c r="N372" s="161">
        <v>0</v>
      </c>
      <c r="O372" s="161">
        <f t="shared" si="2"/>
        <v>49260.800000000003</v>
      </c>
    </row>
    <row r="373" spans="1:15" s="156" customFormat="1" ht="102" x14ac:dyDescent="0.2">
      <c r="A373" s="151"/>
      <c r="B373" s="159" t="s">
        <v>3901</v>
      </c>
      <c r="C373" s="159" t="s">
        <v>4293</v>
      </c>
      <c r="D373" s="160" t="s">
        <v>2989</v>
      </c>
      <c r="E373" s="161">
        <v>0</v>
      </c>
      <c r="F373" s="161">
        <v>0</v>
      </c>
      <c r="G373" s="161">
        <v>0</v>
      </c>
      <c r="H373" s="161">
        <v>0</v>
      </c>
      <c r="I373" s="161">
        <v>0</v>
      </c>
      <c r="J373" s="161">
        <v>38000</v>
      </c>
      <c r="K373" s="161">
        <v>38000</v>
      </c>
      <c r="L373" s="161">
        <v>0</v>
      </c>
      <c r="M373" s="161">
        <v>0</v>
      </c>
      <c r="N373" s="161">
        <v>0</v>
      </c>
      <c r="O373" s="161">
        <f t="shared" si="2"/>
        <v>38000</v>
      </c>
    </row>
    <row r="374" spans="1:15" s="156" customFormat="1" ht="54.75" customHeight="1" x14ac:dyDescent="0.2">
      <c r="A374" s="151"/>
      <c r="B374" s="159" t="s">
        <v>2990</v>
      </c>
      <c r="C374" s="159" t="s">
        <v>4293</v>
      </c>
      <c r="D374" s="160" t="s">
        <v>2991</v>
      </c>
      <c r="E374" s="161">
        <v>93248.1</v>
      </c>
      <c r="F374" s="161">
        <v>93248.1</v>
      </c>
      <c r="G374" s="161">
        <v>0</v>
      </c>
      <c r="H374" s="161">
        <v>0</v>
      </c>
      <c r="I374" s="161">
        <v>0</v>
      </c>
      <c r="J374" s="161">
        <v>0</v>
      </c>
      <c r="K374" s="161">
        <v>0</v>
      </c>
      <c r="L374" s="161">
        <v>0</v>
      </c>
      <c r="M374" s="161">
        <v>0</v>
      </c>
      <c r="N374" s="161">
        <v>0</v>
      </c>
      <c r="O374" s="161">
        <f t="shared" si="2"/>
        <v>93248.1</v>
      </c>
    </row>
    <row r="375" spans="1:15" s="156" customFormat="1" ht="44.1" customHeight="1" x14ac:dyDescent="0.2">
      <c r="A375" s="151"/>
      <c r="B375" s="159" t="s">
        <v>2992</v>
      </c>
      <c r="C375" s="159" t="s">
        <v>2853</v>
      </c>
      <c r="D375" s="160" t="s">
        <v>2993</v>
      </c>
      <c r="E375" s="161"/>
      <c r="F375" s="161">
        <v>0</v>
      </c>
      <c r="G375" s="161">
        <v>0</v>
      </c>
      <c r="H375" s="161">
        <v>0</v>
      </c>
      <c r="I375" s="161"/>
      <c r="J375" s="161">
        <v>0</v>
      </c>
      <c r="K375" s="161">
        <v>0</v>
      </c>
      <c r="L375" s="161">
        <v>0</v>
      </c>
      <c r="M375" s="161">
        <v>0</v>
      </c>
      <c r="N375" s="161">
        <v>0</v>
      </c>
      <c r="O375" s="161">
        <f t="shared" si="2"/>
        <v>0</v>
      </c>
    </row>
    <row r="376" spans="1:15" s="156" customFormat="1" ht="76.5" x14ac:dyDescent="0.2">
      <c r="A376" s="151"/>
      <c r="B376" s="159" t="s">
        <v>2994</v>
      </c>
      <c r="C376" s="159" t="s">
        <v>2853</v>
      </c>
      <c r="D376" s="160" t="s">
        <v>2995</v>
      </c>
      <c r="E376" s="161">
        <v>0</v>
      </c>
      <c r="F376" s="161">
        <v>0</v>
      </c>
      <c r="G376" s="161">
        <v>0</v>
      </c>
      <c r="H376" s="161">
        <v>0</v>
      </c>
      <c r="I376" s="161">
        <v>0</v>
      </c>
      <c r="J376" s="161">
        <v>23729</v>
      </c>
      <c r="K376" s="161">
        <v>22442.2</v>
      </c>
      <c r="L376" s="161">
        <v>979.2</v>
      </c>
      <c r="M376" s="161">
        <v>0</v>
      </c>
      <c r="N376" s="161">
        <v>1286.8</v>
      </c>
      <c r="O376" s="161">
        <f t="shared" si="2"/>
        <v>23729</v>
      </c>
    </row>
    <row r="377" spans="1:15" s="156" customFormat="1" ht="25.5" x14ac:dyDescent="0.2">
      <c r="A377" s="151"/>
      <c r="B377" s="159" t="s">
        <v>2996</v>
      </c>
      <c r="C377" s="159" t="s">
        <v>1428</v>
      </c>
      <c r="D377" s="160" t="s">
        <v>2997</v>
      </c>
      <c r="E377" s="161">
        <v>0</v>
      </c>
      <c r="F377" s="161">
        <v>0</v>
      </c>
      <c r="G377" s="161">
        <v>0</v>
      </c>
      <c r="H377" s="161">
        <v>0</v>
      </c>
      <c r="I377" s="161">
        <v>0</v>
      </c>
      <c r="J377" s="161">
        <v>400000</v>
      </c>
      <c r="K377" s="161">
        <v>0</v>
      </c>
      <c r="L377" s="161">
        <v>0</v>
      </c>
      <c r="M377" s="161">
        <v>0</v>
      </c>
      <c r="N377" s="161">
        <v>400000</v>
      </c>
      <c r="O377" s="161">
        <f t="shared" si="2"/>
        <v>400000</v>
      </c>
    </row>
    <row r="378" spans="1:15" s="156" customFormat="1" ht="27" x14ac:dyDescent="0.2">
      <c r="A378" s="151"/>
      <c r="B378" s="153" t="s">
        <v>2998</v>
      </c>
      <c r="C378" s="153"/>
      <c r="D378" s="157" t="s">
        <v>2999</v>
      </c>
      <c r="E378" s="378">
        <v>69974.3</v>
      </c>
      <c r="F378" s="378">
        <v>69974.3</v>
      </c>
      <c r="G378" s="378">
        <v>44731.1</v>
      </c>
      <c r="H378" s="378">
        <v>3800.8</v>
      </c>
      <c r="I378" s="378">
        <v>0</v>
      </c>
      <c r="J378" s="378">
        <v>0</v>
      </c>
      <c r="K378" s="378">
        <v>0</v>
      </c>
      <c r="L378" s="378">
        <v>0</v>
      </c>
      <c r="M378" s="378">
        <v>0</v>
      </c>
      <c r="N378" s="378">
        <v>0</v>
      </c>
      <c r="O378" s="378">
        <v>69974.3</v>
      </c>
    </row>
    <row r="379" spans="1:15" s="156" customFormat="1" ht="25.5" x14ac:dyDescent="0.2">
      <c r="A379" s="151"/>
      <c r="B379" s="159" t="s">
        <v>3000</v>
      </c>
      <c r="C379" s="159" t="s">
        <v>2744</v>
      </c>
      <c r="D379" s="160" t="s">
        <v>3001</v>
      </c>
      <c r="E379" s="379">
        <v>69974.3</v>
      </c>
      <c r="F379" s="379">
        <v>69974.3</v>
      </c>
      <c r="G379" s="379">
        <v>44731.1</v>
      </c>
      <c r="H379" s="379">
        <v>3800.8</v>
      </c>
      <c r="I379" s="379">
        <v>0</v>
      </c>
      <c r="J379" s="379">
        <v>0</v>
      </c>
      <c r="K379" s="379">
        <v>0</v>
      </c>
      <c r="L379" s="379">
        <v>0</v>
      </c>
      <c r="M379" s="379">
        <v>0</v>
      </c>
      <c r="N379" s="379">
        <v>0</v>
      </c>
      <c r="O379" s="379">
        <v>69974.3</v>
      </c>
    </row>
    <row r="380" spans="1:15" s="156" customFormat="1" ht="27" x14ac:dyDescent="0.2">
      <c r="A380" s="151"/>
      <c r="B380" s="153" t="s">
        <v>3002</v>
      </c>
      <c r="C380" s="153"/>
      <c r="D380" s="157" t="s">
        <v>3003</v>
      </c>
      <c r="E380" s="378">
        <v>4842.3</v>
      </c>
      <c r="F380" s="378">
        <v>2842.3</v>
      </c>
      <c r="G380" s="378">
        <v>1883.7</v>
      </c>
      <c r="H380" s="378">
        <v>196.70000000000002</v>
      </c>
      <c r="I380" s="378">
        <v>2000</v>
      </c>
      <c r="J380" s="378">
        <v>0</v>
      </c>
      <c r="K380" s="378">
        <v>0</v>
      </c>
      <c r="L380" s="378">
        <v>0</v>
      </c>
      <c r="M380" s="378">
        <v>0</v>
      </c>
      <c r="N380" s="378">
        <v>0</v>
      </c>
      <c r="O380" s="378">
        <v>4842.3</v>
      </c>
    </row>
    <row r="381" spans="1:15" s="156" customFormat="1" ht="35.25" customHeight="1" x14ac:dyDescent="0.2">
      <c r="A381" s="151"/>
      <c r="B381" s="159" t="s">
        <v>3004</v>
      </c>
      <c r="C381" s="159" t="s">
        <v>820</v>
      </c>
      <c r="D381" s="160" t="s">
        <v>3005</v>
      </c>
      <c r="E381" s="379">
        <v>2842.3</v>
      </c>
      <c r="F381" s="379">
        <v>2842.3</v>
      </c>
      <c r="G381" s="379">
        <v>1883.7</v>
      </c>
      <c r="H381" s="379">
        <v>196.70000000000002</v>
      </c>
      <c r="I381" s="379">
        <v>0</v>
      </c>
      <c r="J381" s="379">
        <v>0</v>
      </c>
      <c r="K381" s="379">
        <v>0</v>
      </c>
      <c r="L381" s="379">
        <v>0</v>
      </c>
      <c r="M381" s="379">
        <v>0</v>
      </c>
      <c r="N381" s="379">
        <v>0</v>
      </c>
      <c r="O381" s="379">
        <v>2842.3</v>
      </c>
    </row>
    <row r="382" spans="1:15" s="156" customFormat="1" ht="42" customHeight="1" x14ac:dyDescent="0.2">
      <c r="A382" s="151"/>
      <c r="B382" s="159" t="s">
        <v>3006</v>
      </c>
      <c r="C382" s="159" t="s">
        <v>1428</v>
      </c>
      <c r="D382" s="160" t="s">
        <v>3007</v>
      </c>
      <c r="E382" s="161">
        <v>2000</v>
      </c>
      <c r="F382" s="161">
        <v>0</v>
      </c>
      <c r="G382" s="161">
        <v>0</v>
      </c>
      <c r="H382" s="161">
        <v>0</v>
      </c>
      <c r="I382" s="161">
        <v>2000</v>
      </c>
      <c r="J382" s="161">
        <v>0</v>
      </c>
      <c r="K382" s="161">
        <v>0</v>
      </c>
      <c r="L382" s="161">
        <v>0</v>
      </c>
      <c r="M382" s="161">
        <v>0</v>
      </c>
      <c r="N382" s="161">
        <v>0</v>
      </c>
      <c r="O382" s="161">
        <f>J382+E382</f>
        <v>2000</v>
      </c>
    </row>
    <row r="383" spans="1:15" s="156" customFormat="1" ht="40.5" x14ac:dyDescent="0.2">
      <c r="A383" s="151"/>
      <c r="B383" s="153" t="s">
        <v>3008</v>
      </c>
      <c r="C383" s="153"/>
      <c r="D383" s="157" t="s">
        <v>3009</v>
      </c>
      <c r="E383" s="378">
        <v>23959.600000000002</v>
      </c>
      <c r="F383" s="378">
        <v>23959.600000000002</v>
      </c>
      <c r="G383" s="378">
        <v>16890.7</v>
      </c>
      <c r="H383" s="378">
        <v>571.6</v>
      </c>
      <c r="I383" s="378">
        <v>0</v>
      </c>
      <c r="J383" s="378">
        <v>0</v>
      </c>
      <c r="K383" s="378">
        <v>0</v>
      </c>
      <c r="L383" s="378">
        <v>0</v>
      </c>
      <c r="M383" s="378">
        <v>0</v>
      </c>
      <c r="N383" s="378">
        <v>0</v>
      </c>
      <c r="O383" s="378">
        <v>23959.600000000002</v>
      </c>
    </row>
    <row r="384" spans="1:15" s="156" customFormat="1" ht="42" customHeight="1" x14ac:dyDescent="0.2">
      <c r="A384" s="151"/>
      <c r="B384" s="159" t="s">
        <v>3010</v>
      </c>
      <c r="C384" s="159" t="s">
        <v>1266</v>
      </c>
      <c r="D384" s="160" t="s">
        <v>3011</v>
      </c>
      <c r="E384" s="379">
        <v>23959.600000000002</v>
      </c>
      <c r="F384" s="379">
        <v>23959.600000000002</v>
      </c>
      <c r="G384" s="379">
        <v>16890.7</v>
      </c>
      <c r="H384" s="379">
        <v>571.6</v>
      </c>
      <c r="I384" s="379">
        <v>0</v>
      </c>
      <c r="J384" s="379">
        <v>0</v>
      </c>
      <c r="K384" s="379">
        <v>0</v>
      </c>
      <c r="L384" s="379">
        <v>0</v>
      </c>
      <c r="M384" s="379">
        <v>0</v>
      </c>
      <c r="N384" s="379">
        <v>0</v>
      </c>
      <c r="O384" s="379">
        <v>23959.600000000002</v>
      </c>
    </row>
    <row r="385" spans="1:15" s="156" customFormat="1" ht="40.5" x14ac:dyDescent="0.2">
      <c r="A385" s="151"/>
      <c r="B385" s="153" t="s">
        <v>2005</v>
      </c>
      <c r="C385" s="153"/>
      <c r="D385" s="157" t="s">
        <v>1</v>
      </c>
      <c r="E385" s="378">
        <v>573189.70000000007</v>
      </c>
      <c r="F385" s="378">
        <v>527240.4</v>
      </c>
      <c r="G385" s="378">
        <v>307959.2</v>
      </c>
      <c r="H385" s="378">
        <v>25647.3</v>
      </c>
      <c r="I385" s="378">
        <v>45949.3</v>
      </c>
      <c r="J385" s="378">
        <v>143.80000000000001</v>
      </c>
      <c r="K385" s="378">
        <v>107.8</v>
      </c>
      <c r="L385" s="378">
        <v>0</v>
      </c>
      <c r="M385" s="378">
        <v>80.099999999999994</v>
      </c>
      <c r="N385" s="378">
        <v>36</v>
      </c>
      <c r="O385" s="378">
        <v>573333.5</v>
      </c>
    </row>
    <row r="386" spans="1:15" s="156" customFormat="1" ht="25.5" x14ac:dyDescent="0.2">
      <c r="A386" s="151"/>
      <c r="B386" s="159" t="s">
        <v>2006</v>
      </c>
      <c r="C386" s="159" t="s">
        <v>892</v>
      </c>
      <c r="D386" s="175" t="s">
        <v>2</v>
      </c>
      <c r="E386" s="379">
        <v>523355.4</v>
      </c>
      <c r="F386" s="379">
        <v>523355.4</v>
      </c>
      <c r="G386" s="379">
        <v>307959.2</v>
      </c>
      <c r="H386" s="379">
        <v>25647.3</v>
      </c>
      <c r="I386" s="379">
        <v>0</v>
      </c>
      <c r="J386" s="379">
        <v>143.80000000000001</v>
      </c>
      <c r="K386" s="379">
        <v>107.8</v>
      </c>
      <c r="L386" s="379">
        <v>0</v>
      </c>
      <c r="M386" s="379">
        <v>80.099999999999994</v>
      </c>
      <c r="N386" s="379">
        <v>36</v>
      </c>
      <c r="O386" s="379">
        <v>523499.2</v>
      </c>
    </row>
    <row r="387" spans="1:15" s="156" customFormat="1" x14ac:dyDescent="0.2">
      <c r="A387" s="151"/>
      <c r="B387" s="159">
        <v>2755020</v>
      </c>
      <c r="C387" s="226" t="s">
        <v>892</v>
      </c>
      <c r="D387" s="175" t="s">
        <v>2851</v>
      </c>
      <c r="E387" s="161">
        <v>44800</v>
      </c>
      <c r="F387" s="161">
        <v>3885</v>
      </c>
      <c r="G387" s="161"/>
      <c r="H387" s="161"/>
      <c r="I387" s="161">
        <v>40915</v>
      </c>
      <c r="J387" s="161"/>
      <c r="K387" s="161"/>
      <c r="L387" s="161"/>
      <c r="M387" s="161"/>
      <c r="N387" s="161"/>
      <c r="O387" s="161">
        <f>E387+J387</f>
        <v>44800</v>
      </c>
    </row>
    <row r="388" spans="1:15" s="156" customFormat="1" ht="51" x14ac:dyDescent="0.2">
      <c r="A388" s="151"/>
      <c r="B388" s="159">
        <v>2755030</v>
      </c>
      <c r="C388" s="226" t="s">
        <v>1459</v>
      </c>
      <c r="D388" s="175" t="s">
        <v>2974</v>
      </c>
      <c r="E388" s="161">
        <v>5034.3</v>
      </c>
      <c r="F388" s="161"/>
      <c r="G388" s="161"/>
      <c r="H388" s="161"/>
      <c r="I388" s="161">
        <v>5034.3</v>
      </c>
      <c r="J388" s="161"/>
      <c r="K388" s="161"/>
      <c r="L388" s="161"/>
      <c r="M388" s="161"/>
      <c r="N388" s="161"/>
      <c r="O388" s="161">
        <f>E388+J388</f>
        <v>5034.3</v>
      </c>
    </row>
    <row r="389" spans="1:15" s="156" customFormat="1" ht="66.75" customHeight="1" x14ac:dyDescent="0.2">
      <c r="A389" s="151"/>
      <c r="B389" s="152" t="s">
        <v>2007</v>
      </c>
      <c r="C389" s="153"/>
      <c r="D389" s="154" t="s">
        <v>2008</v>
      </c>
      <c r="E389" s="377">
        <v>5200309</v>
      </c>
      <c r="F389" s="377">
        <v>4810870.9000000004</v>
      </c>
      <c r="G389" s="377">
        <v>0</v>
      </c>
      <c r="H389" s="377">
        <v>0</v>
      </c>
      <c r="I389" s="377">
        <v>389438.10000000003</v>
      </c>
      <c r="J389" s="377">
        <v>800000</v>
      </c>
      <c r="K389" s="377">
        <v>800000</v>
      </c>
      <c r="L389" s="377">
        <v>0</v>
      </c>
      <c r="M389" s="377">
        <v>0</v>
      </c>
      <c r="N389" s="377">
        <v>0</v>
      </c>
      <c r="O389" s="377">
        <v>6000309</v>
      </c>
    </row>
    <row r="390" spans="1:15" s="156" customFormat="1" ht="67.5" x14ac:dyDescent="0.2">
      <c r="A390" s="151"/>
      <c r="B390" s="153" t="s">
        <v>2009</v>
      </c>
      <c r="C390" s="153"/>
      <c r="D390" s="157" t="s">
        <v>2008</v>
      </c>
      <c r="E390" s="378">
        <v>5200309</v>
      </c>
      <c r="F390" s="378">
        <v>4810870.9000000004</v>
      </c>
      <c r="G390" s="378">
        <v>0</v>
      </c>
      <c r="H390" s="378">
        <v>0</v>
      </c>
      <c r="I390" s="378">
        <v>389438.10000000003</v>
      </c>
      <c r="J390" s="378">
        <v>800000</v>
      </c>
      <c r="K390" s="378">
        <v>800000</v>
      </c>
      <c r="L390" s="378">
        <v>0</v>
      </c>
      <c r="M390" s="378">
        <v>0</v>
      </c>
      <c r="N390" s="378">
        <v>0</v>
      </c>
      <c r="O390" s="378">
        <v>6000309</v>
      </c>
    </row>
    <row r="391" spans="1:15" s="156" customFormat="1" ht="76.5" x14ac:dyDescent="0.2">
      <c r="A391" s="151"/>
      <c r="B391" s="159" t="s">
        <v>2010</v>
      </c>
      <c r="C391" s="159" t="s">
        <v>1449</v>
      </c>
      <c r="D391" s="160" t="s">
        <v>2011</v>
      </c>
      <c r="E391" s="161">
        <v>108709</v>
      </c>
      <c r="F391" s="161">
        <v>10870.9</v>
      </c>
      <c r="G391" s="161">
        <v>0</v>
      </c>
      <c r="H391" s="161">
        <v>0</v>
      </c>
      <c r="I391" s="161">
        <v>97838.1</v>
      </c>
      <c r="J391" s="161">
        <v>0</v>
      </c>
      <c r="K391" s="161">
        <v>0</v>
      </c>
      <c r="L391" s="161">
        <v>0</v>
      </c>
      <c r="M391" s="161">
        <v>0</v>
      </c>
      <c r="N391" s="161">
        <v>0</v>
      </c>
      <c r="O391" s="161">
        <f>J391+E391</f>
        <v>108709</v>
      </c>
    </row>
    <row r="392" spans="1:15" s="156" customFormat="1" ht="306.75" customHeight="1" x14ac:dyDescent="0.2">
      <c r="A392" s="151"/>
      <c r="B392" s="159">
        <v>2761520</v>
      </c>
      <c r="C392" s="226" t="s">
        <v>1449</v>
      </c>
      <c r="D392" s="456" t="s">
        <v>3</v>
      </c>
      <c r="E392" s="379">
        <v>4800000</v>
      </c>
      <c r="F392" s="379">
        <v>4800000</v>
      </c>
      <c r="G392" s="379">
        <v>0</v>
      </c>
      <c r="H392" s="379">
        <v>0</v>
      </c>
      <c r="I392" s="379">
        <v>0</v>
      </c>
      <c r="J392" s="379">
        <v>800000</v>
      </c>
      <c r="K392" s="379">
        <v>800000</v>
      </c>
      <c r="L392" s="379">
        <v>0</v>
      </c>
      <c r="M392" s="379">
        <v>0</v>
      </c>
      <c r="N392" s="379">
        <v>0</v>
      </c>
      <c r="O392" s="379">
        <v>5600000</v>
      </c>
    </row>
    <row r="393" spans="1:15" s="156" customFormat="1" ht="63.75" x14ac:dyDescent="0.2">
      <c r="A393" s="151"/>
      <c r="B393" s="159">
        <v>2761560</v>
      </c>
      <c r="C393" s="226" t="s">
        <v>1449</v>
      </c>
      <c r="D393" s="175" t="s">
        <v>4</v>
      </c>
      <c r="E393" s="161">
        <v>291600</v>
      </c>
      <c r="F393" s="161"/>
      <c r="G393" s="161"/>
      <c r="H393" s="161"/>
      <c r="I393" s="161">
        <v>291600</v>
      </c>
      <c r="J393" s="161"/>
      <c r="K393" s="161"/>
      <c r="L393" s="161"/>
      <c r="M393" s="161"/>
      <c r="N393" s="161"/>
      <c r="O393" s="161">
        <f>E393+J393</f>
        <v>291600</v>
      </c>
    </row>
    <row r="394" spans="1:15" s="156" customFormat="1" ht="25.5" x14ac:dyDescent="0.2">
      <c r="A394" s="151"/>
      <c r="B394" s="152" t="s">
        <v>2012</v>
      </c>
      <c r="C394" s="153"/>
      <c r="D394" s="154" t="s">
        <v>2013</v>
      </c>
      <c r="E394" s="377">
        <v>1658474.4000000001</v>
      </c>
      <c r="F394" s="377">
        <v>716940</v>
      </c>
      <c r="G394" s="377">
        <v>434695.3</v>
      </c>
      <c r="H394" s="377">
        <v>19867.900000000001</v>
      </c>
      <c r="I394" s="377">
        <v>941534.4</v>
      </c>
      <c r="J394" s="377">
        <v>530247.19999999995</v>
      </c>
      <c r="K394" s="377">
        <v>402995.8</v>
      </c>
      <c r="L394" s="377">
        <v>125260.40000000001</v>
      </c>
      <c r="M394" s="377">
        <v>17704.2</v>
      </c>
      <c r="N394" s="377">
        <v>127251.40000000001</v>
      </c>
      <c r="O394" s="377">
        <v>2188721.6</v>
      </c>
    </row>
    <row r="395" spans="1:15" s="156" customFormat="1" ht="40.5" x14ac:dyDescent="0.2">
      <c r="A395" s="151"/>
      <c r="B395" s="153" t="s">
        <v>2014</v>
      </c>
      <c r="C395" s="153"/>
      <c r="D395" s="157" t="s">
        <v>2015</v>
      </c>
      <c r="E395" s="378">
        <v>674602.70000000007</v>
      </c>
      <c r="F395" s="378">
        <v>78055.400000000009</v>
      </c>
      <c r="G395" s="378">
        <v>37556</v>
      </c>
      <c r="H395" s="378">
        <v>2792.5</v>
      </c>
      <c r="I395" s="378">
        <v>596547.30000000005</v>
      </c>
      <c r="J395" s="378">
        <v>200887</v>
      </c>
      <c r="K395" s="378">
        <v>106467</v>
      </c>
      <c r="L395" s="378">
        <v>2250</v>
      </c>
      <c r="M395" s="378">
        <v>1000</v>
      </c>
      <c r="N395" s="378">
        <v>94420</v>
      </c>
      <c r="O395" s="378">
        <v>875489.70000000007</v>
      </c>
    </row>
    <row r="396" spans="1:15" s="156" customFormat="1" ht="25.5" x14ac:dyDescent="0.2">
      <c r="A396" s="151"/>
      <c r="B396" s="159" t="s">
        <v>2016</v>
      </c>
      <c r="C396" s="159" t="s">
        <v>892</v>
      </c>
      <c r="D396" s="160" t="s">
        <v>2017</v>
      </c>
      <c r="E396" s="379">
        <v>45707.9</v>
      </c>
      <c r="F396" s="379">
        <v>45707.9</v>
      </c>
      <c r="G396" s="379">
        <v>23816.100000000002</v>
      </c>
      <c r="H396" s="379">
        <v>1622.6000000000001</v>
      </c>
      <c r="I396" s="379">
        <v>0</v>
      </c>
      <c r="J396" s="379">
        <v>0</v>
      </c>
      <c r="K396" s="379">
        <v>0</v>
      </c>
      <c r="L396" s="379">
        <v>0</v>
      </c>
      <c r="M396" s="379">
        <v>0</v>
      </c>
      <c r="N396" s="379">
        <v>0</v>
      </c>
      <c r="O396" s="379">
        <v>45707.9</v>
      </c>
    </row>
    <row r="397" spans="1:15" s="156" customFormat="1" ht="42" customHeight="1" x14ac:dyDescent="0.2">
      <c r="A397" s="151"/>
      <c r="B397" s="159">
        <v>2801030</v>
      </c>
      <c r="C397" s="226" t="s">
        <v>892</v>
      </c>
      <c r="D397" s="175" t="s">
        <v>5</v>
      </c>
      <c r="E397" s="161">
        <v>300000</v>
      </c>
      <c r="F397" s="161"/>
      <c r="G397" s="161"/>
      <c r="H397" s="161"/>
      <c r="I397" s="161">
        <v>300000</v>
      </c>
      <c r="J397" s="161"/>
      <c r="K397" s="161"/>
      <c r="L397" s="161"/>
      <c r="M397" s="161"/>
      <c r="N397" s="161"/>
      <c r="O397" s="161">
        <f>E397+J397</f>
        <v>300000</v>
      </c>
    </row>
    <row r="398" spans="1:15" s="156" customFormat="1" ht="156" customHeight="1" x14ac:dyDescent="0.2">
      <c r="A398" s="151"/>
      <c r="B398" s="159" t="s">
        <v>2018</v>
      </c>
      <c r="C398" s="159" t="s">
        <v>895</v>
      </c>
      <c r="D398" s="160" t="s">
        <v>3899</v>
      </c>
      <c r="E398" s="379">
        <v>46547.3</v>
      </c>
      <c r="F398" s="379">
        <v>0</v>
      </c>
      <c r="G398" s="379">
        <v>0</v>
      </c>
      <c r="H398" s="379">
        <v>0</v>
      </c>
      <c r="I398" s="379">
        <v>46547.3</v>
      </c>
      <c r="J398" s="379">
        <v>35320</v>
      </c>
      <c r="K398" s="379">
        <v>0</v>
      </c>
      <c r="L398" s="379">
        <v>0</v>
      </c>
      <c r="M398" s="379">
        <v>0</v>
      </c>
      <c r="N398" s="379">
        <v>35320</v>
      </c>
      <c r="O398" s="379">
        <v>81867.3</v>
      </c>
    </row>
    <row r="399" spans="1:15" s="156" customFormat="1" ht="25.5" x14ac:dyDescent="0.2">
      <c r="A399" s="151"/>
      <c r="B399" s="159" t="s">
        <v>2019</v>
      </c>
      <c r="C399" s="159" t="s">
        <v>1485</v>
      </c>
      <c r="D399" s="160" t="s">
        <v>2020</v>
      </c>
      <c r="E399" s="379">
        <v>8031.9000000000005</v>
      </c>
      <c r="F399" s="379">
        <v>8031.9000000000005</v>
      </c>
      <c r="G399" s="379">
        <v>2922.1</v>
      </c>
      <c r="H399" s="379">
        <v>595.4</v>
      </c>
      <c r="I399" s="379">
        <v>0</v>
      </c>
      <c r="J399" s="379">
        <v>6567</v>
      </c>
      <c r="K399" s="379">
        <v>6467</v>
      </c>
      <c r="L399" s="379">
        <v>2250</v>
      </c>
      <c r="M399" s="379">
        <v>1000</v>
      </c>
      <c r="N399" s="379">
        <v>100</v>
      </c>
      <c r="O399" s="379">
        <v>14598.9</v>
      </c>
    </row>
    <row r="400" spans="1:15" s="156" customFormat="1" ht="87" customHeight="1" x14ac:dyDescent="0.2">
      <c r="A400" s="151"/>
      <c r="B400" s="159" t="s">
        <v>2021</v>
      </c>
      <c r="C400" s="159" t="s">
        <v>472</v>
      </c>
      <c r="D400" s="160" t="s">
        <v>2022</v>
      </c>
      <c r="E400" s="161">
        <v>2700</v>
      </c>
      <c r="F400" s="161">
        <v>2700</v>
      </c>
      <c r="G400" s="161">
        <v>0</v>
      </c>
      <c r="H400" s="161">
        <v>0</v>
      </c>
      <c r="I400" s="161">
        <v>0</v>
      </c>
      <c r="J400" s="161">
        <v>0</v>
      </c>
      <c r="K400" s="161">
        <v>0</v>
      </c>
      <c r="L400" s="161">
        <v>0</v>
      </c>
      <c r="M400" s="161">
        <v>0</v>
      </c>
      <c r="N400" s="161">
        <v>0</v>
      </c>
      <c r="O400" s="161">
        <f>J400+E400</f>
        <v>2700</v>
      </c>
    </row>
    <row r="401" spans="1:15" s="156" customFormat="1" ht="25.5" x14ac:dyDescent="0.2">
      <c r="A401" s="151"/>
      <c r="B401" s="159" t="s">
        <v>2023</v>
      </c>
      <c r="C401" s="159" t="s">
        <v>892</v>
      </c>
      <c r="D401" s="160" t="s">
        <v>2024</v>
      </c>
      <c r="E401" s="161">
        <v>0</v>
      </c>
      <c r="F401" s="161">
        <v>0</v>
      </c>
      <c r="G401" s="161">
        <v>0</v>
      </c>
      <c r="H401" s="161">
        <v>0</v>
      </c>
      <c r="I401" s="161">
        <v>0</v>
      </c>
      <c r="J401" s="161">
        <v>5000</v>
      </c>
      <c r="K401" s="161">
        <v>0</v>
      </c>
      <c r="L401" s="161">
        <v>0</v>
      </c>
      <c r="M401" s="161">
        <v>0</v>
      </c>
      <c r="N401" s="161">
        <v>5000</v>
      </c>
      <c r="O401" s="161">
        <f>J401+E401</f>
        <v>5000</v>
      </c>
    </row>
    <row r="402" spans="1:15" s="156" customFormat="1" ht="76.5" x14ac:dyDescent="0.2">
      <c r="A402" s="151"/>
      <c r="B402" s="159" t="s">
        <v>2025</v>
      </c>
      <c r="C402" s="159" t="s">
        <v>892</v>
      </c>
      <c r="D402" s="160" t="s">
        <v>2026</v>
      </c>
      <c r="E402" s="161">
        <v>0</v>
      </c>
      <c r="F402" s="161">
        <v>0</v>
      </c>
      <c r="G402" s="161">
        <v>0</v>
      </c>
      <c r="H402" s="161">
        <v>0</v>
      </c>
      <c r="I402" s="161">
        <v>0</v>
      </c>
      <c r="J402" s="161">
        <v>100000</v>
      </c>
      <c r="K402" s="161">
        <v>100000</v>
      </c>
      <c r="L402" s="161">
        <v>0</v>
      </c>
      <c r="M402" s="161">
        <v>0</v>
      </c>
      <c r="N402" s="161">
        <v>0</v>
      </c>
      <c r="O402" s="161">
        <f>J402+E402</f>
        <v>100000</v>
      </c>
    </row>
    <row r="403" spans="1:15" s="156" customFormat="1" ht="54.75" customHeight="1" x14ac:dyDescent="0.2">
      <c r="A403" s="151"/>
      <c r="B403" s="159" t="s">
        <v>2027</v>
      </c>
      <c r="C403" s="159" t="s">
        <v>892</v>
      </c>
      <c r="D403" s="160" t="s">
        <v>2028</v>
      </c>
      <c r="E403" s="379">
        <v>15924.6</v>
      </c>
      <c r="F403" s="379">
        <v>15924.6</v>
      </c>
      <c r="G403" s="379">
        <v>10817.800000000001</v>
      </c>
      <c r="H403" s="379">
        <v>574.5</v>
      </c>
      <c r="I403" s="379">
        <v>0</v>
      </c>
      <c r="J403" s="379">
        <v>0</v>
      </c>
      <c r="K403" s="379">
        <v>0</v>
      </c>
      <c r="L403" s="379">
        <v>0</v>
      </c>
      <c r="M403" s="379">
        <v>0</v>
      </c>
      <c r="N403" s="379">
        <v>0</v>
      </c>
      <c r="O403" s="379">
        <v>15924.6</v>
      </c>
    </row>
    <row r="404" spans="1:15" s="156" customFormat="1" ht="76.5" x14ac:dyDescent="0.2">
      <c r="A404" s="151"/>
      <c r="B404" s="159" t="s">
        <v>2029</v>
      </c>
      <c r="C404" s="159" t="s">
        <v>892</v>
      </c>
      <c r="D404" s="160" t="s">
        <v>1533</v>
      </c>
      <c r="E404" s="161">
        <v>0</v>
      </c>
      <c r="F404" s="161">
        <v>0</v>
      </c>
      <c r="G404" s="161">
        <v>0</v>
      </c>
      <c r="H404" s="161">
        <v>0</v>
      </c>
      <c r="I404" s="161">
        <v>0</v>
      </c>
      <c r="J404" s="161">
        <v>54000</v>
      </c>
      <c r="K404" s="161">
        <v>0</v>
      </c>
      <c r="L404" s="161">
        <v>0</v>
      </c>
      <c r="M404" s="161">
        <v>0</v>
      </c>
      <c r="N404" s="161">
        <v>54000</v>
      </c>
      <c r="O404" s="161">
        <f>J404+E404</f>
        <v>54000</v>
      </c>
    </row>
    <row r="405" spans="1:15" s="156" customFormat="1" ht="81" customHeight="1" x14ac:dyDescent="0.2">
      <c r="A405" s="151"/>
      <c r="B405" s="159" t="s">
        <v>1534</v>
      </c>
      <c r="C405" s="159" t="s">
        <v>734</v>
      </c>
      <c r="D405" s="160" t="s">
        <v>316</v>
      </c>
      <c r="E405" s="379">
        <v>5691</v>
      </c>
      <c r="F405" s="379">
        <v>5691</v>
      </c>
      <c r="G405" s="379">
        <v>0</v>
      </c>
      <c r="H405" s="379">
        <v>0</v>
      </c>
      <c r="I405" s="379">
        <v>0</v>
      </c>
      <c r="J405" s="379">
        <v>0</v>
      </c>
      <c r="K405" s="379">
        <v>0</v>
      </c>
      <c r="L405" s="379">
        <v>0</v>
      </c>
      <c r="M405" s="379">
        <v>0</v>
      </c>
      <c r="N405" s="379">
        <v>0</v>
      </c>
      <c r="O405" s="379">
        <v>5691</v>
      </c>
    </row>
    <row r="406" spans="1:15" s="156" customFormat="1" ht="25.5" x14ac:dyDescent="0.2">
      <c r="A406" s="151"/>
      <c r="B406" s="159">
        <v>2801540</v>
      </c>
      <c r="C406" s="226" t="s">
        <v>892</v>
      </c>
      <c r="D406" s="175" t="s">
        <v>6</v>
      </c>
      <c r="E406" s="161">
        <v>250000</v>
      </c>
      <c r="F406" s="161"/>
      <c r="G406" s="161"/>
      <c r="H406" s="161"/>
      <c r="I406" s="161">
        <v>250000</v>
      </c>
      <c r="J406" s="161"/>
      <c r="K406" s="161"/>
      <c r="L406" s="161"/>
      <c r="M406" s="161"/>
      <c r="N406" s="161"/>
      <c r="O406" s="161">
        <f>E406+J406</f>
        <v>250000</v>
      </c>
    </row>
    <row r="407" spans="1:15" s="156" customFormat="1" ht="27" x14ac:dyDescent="0.2">
      <c r="A407" s="151"/>
      <c r="B407" s="153" t="s">
        <v>317</v>
      </c>
      <c r="C407" s="153"/>
      <c r="D407" s="157" t="s">
        <v>318</v>
      </c>
      <c r="E407" s="378">
        <v>357323.4</v>
      </c>
      <c r="F407" s="378">
        <v>354317.10000000003</v>
      </c>
      <c r="G407" s="378">
        <v>208035.5</v>
      </c>
      <c r="H407" s="378">
        <v>4625.3</v>
      </c>
      <c r="I407" s="378">
        <v>3006.3</v>
      </c>
      <c r="J407" s="378">
        <v>311693.60000000003</v>
      </c>
      <c r="K407" s="378">
        <v>283697.40000000002</v>
      </c>
      <c r="L407" s="378">
        <v>119995.90000000001</v>
      </c>
      <c r="M407" s="378">
        <v>16312.5</v>
      </c>
      <c r="N407" s="378">
        <v>27996.2</v>
      </c>
      <c r="O407" s="378">
        <v>669017</v>
      </c>
    </row>
    <row r="408" spans="1:15" s="156" customFormat="1" ht="38.25" x14ac:dyDescent="0.2">
      <c r="A408" s="151"/>
      <c r="B408" s="159" t="s">
        <v>319</v>
      </c>
      <c r="C408" s="159" t="s">
        <v>892</v>
      </c>
      <c r="D408" s="160" t="s">
        <v>1151</v>
      </c>
      <c r="E408" s="161">
        <v>65459.7</v>
      </c>
      <c r="F408" s="161">
        <v>65453.4</v>
      </c>
      <c r="G408" s="161">
        <v>42216.9</v>
      </c>
      <c r="H408" s="161">
        <v>1795</v>
      </c>
      <c r="I408" s="161">
        <v>6.3</v>
      </c>
      <c r="J408" s="161">
        <v>25007.200000000001</v>
      </c>
      <c r="K408" s="161">
        <v>23399</v>
      </c>
      <c r="L408" s="161">
        <v>10375</v>
      </c>
      <c r="M408" s="161">
        <v>809.4</v>
      </c>
      <c r="N408" s="161">
        <v>1608.2</v>
      </c>
      <c r="O408" s="161">
        <f>J408+E408</f>
        <v>90466.9</v>
      </c>
    </row>
    <row r="409" spans="1:15" s="156" customFormat="1" ht="25.5" x14ac:dyDescent="0.2">
      <c r="A409" s="151"/>
      <c r="B409" s="159" t="s">
        <v>1152</v>
      </c>
      <c r="C409" s="159" t="s">
        <v>892</v>
      </c>
      <c r="D409" s="160" t="s">
        <v>1153</v>
      </c>
      <c r="E409" s="379">
        <v>69067.100000000006</v>
      </c>
      <c r="F409" s="379">
        <v>66067.100000000006</v>
      </c>
      <c r="G409" s="379">
        <v>7939.7</v>
      </c>
      <c r="H409" s="379">
        <v>103.10000000000001</v>
      </c>
      <c r="I409" s="379">
        <v>3000</v>
      </c>
      <c r="J409" s="379">
        <v>0</v>
      </c>
      <c r="K409" s="379">
        <v>0</v>
      </c>
      <c r="L409" s="379">
        <v>0</v>
      </c>
      <c r="M409" s="379">
        <v>0</v>
      </c>
      <c r="N409" s="379">
        <v>0</v>
      </c>
      <c r="O409" s="379">
        <v>69067.100000000006</v>
      </c>
    </row>
    <row r="410" spans="1:15" s="156" customFormat="1" ht="38.25" x14ac:dyDescent="0.2">
      <c r="A410" s="151"/>
      <c r="B410" s="159" t="s">
        <v>1154</v>
      </c>
      <c r="C410" s="159" t="s">
        <v>892</v>
      </c>
      <c r="D410" s="160" t="s">
        <v>1155</v>
      </c>
      <c r="E410" s="379">
        <v>222796.6</v>
      </c>
      <c r="F410" s="379">
        <v>222796.6</v>
      </c>
      <c r="G410" s="379">
        <v>157878.9</v>
      </c>
      <c r="H410" s="379">
        <v>2727.2000000000003</v>
      </c>
      <c r="I410" s="379">
        <v>0</v>
      </c>
      <c r="J410" s="379">
        <v>286686.40000000002</v>
      </c>
      <c r="K410" s="379">
        <v>260298.4</v>
      </c>
      <c r="L410" s="379">
        <v>109620.90000000001</v>
      </c>
      <c r="M410" s="379">
        <v>15503.1</v>
      </c>
      <c r="N410" s="379">
        <v>26388</v>
      </c>
      <c r="O410" s="379">
        <v>509483</v>
      </c>
    </row>
    <row r="411" spans="1:15" s="156" customFormat="1" ht="27" x14ac:dyDescent="0.2">
      <c r="A411" s="151"/>
      <c r="B411" s="153" t="s">
        <v>1156</v>
      </c>
      <c r="C411" s="153"/>
      <c r="D411" s="157" t="s">
        <v>1157</v>
      </c>
      <c r="E411" s="378">
        <v>124548</v>
      </c>
      <c r="F411" s="378">
        <v>123892</v>
      </c>
      <c r="G411" s="378">
        <v>79272.400000000009</v>
      </c>
      <c r="H411" s="378">
        <v>7357</v>
      </c>
      <c r="I411" s="378">
        <v>656</v>
      </c>
      <c r="J411" s="378">
        <v>70</v>
      </c>
      <c r="K411" s="378">
        <v>70</v>
      </c>
      <c r="L411" s="378">
        <v>0</v>
      </c>
      <c r="M411" s="378">
        <v>0</v>
      </c>
      <c r="N411" s="378">
        <v>0</v>
      </c>
      <c r="O411" s="378">
        <v>124618</v>
      </c>
    </row>
    <row r="412" spans="1:15" s="156" customFormat="1" ht="25.5" x14ac:dyDescent="0.2">
      <c r="A412" s="151"/>
      <c r="B412" s="159" t="s">
        <v>1158</v>
      </c>
      <c r="C412" s="159" t="s">
        <v>1159</v>
      </c>
      <c r="D412" s="160" t="s">
        <v>1160</v>
      </c>
      <c r="E412" s="379">
        <v>87331.1</v>
      </c>
      <c r="F412" s="379">
        <v>87331.1</v>
      </c>
      <c r="G412" s="379">
        <v>57690.8</v>
      </c>
      <c r="H412" s="379">
        <v>2401</v>
      </c>
      <c r="I412" s="379">
        <v>0</v>
      </c>
      <c r="J412" s="379">
        <v>50</v>
      </c>
      <c r="K412" s="379">
        <v>50</v>
      </c>
      <c r="L412" s="379">
        <v>0</v>
      </c>
      <c r="M412" s="379">
        <v>0</v>
      </c>
      <c r="N412" s="379">
        <v>0</v>
      </c>
      <c r="O412" s="379">
        <v>87381.1</v>
      </c>
    </row>
    <row r="413" spans="1:15" s="156" customFormat="1" ht="54" customHeight="1" x14ac:dyDescent="0.2">
      <c r="A413" s="151"/>
      <c r="B413" s="159" t="s">
        <v>1161</v>
      </c>
      <c r="C413" s="159" t="s">
        <v>1159</v>
      </c>
      <c r="D413" s="160" t="s">
        <v>263</v>
      </c>
      <c r="E413" s="379">
        <v>35560.9</v>
      </c>
      <c r="F413" s="379">
        <v>35560.9</v>
      </c>
      <c r="G413" s="379">
        <v>21581.600000000002</v>
      </c>
      <c r="H413" s="379">
        <v>4956</v>
      </c>
      <c r="I413" s="379">
        <v>0</v>
      </c>
      <c r="J413" s="379">
        <v>20</v>
      </c>
      <c r="K413" s="379">
        <v>20</v>
      </c>
      <c r="L413" s="379">
        <v>0</v>
      </c>
      <c r="M413" s="379">
        <v>0</v>
      </c>
      <c r="N413" s="379">
        <v>0</v>
      </c>
      <c r="O413" s="379">
        <v>35580.9</v>
      </c>
    </row>
    <row r="414" spans="1:15" s="156" customFormat="1" ht="54.75" customHeight="1" x14ac:dyDescent="0.2">
      <c r="A414" s="151"/>
      <c r="B414" s="159" t="s">
        <v>264</v>
      </c>
      <c r="C414" s="159" t="s">
        <v>895</v>
      </c>
      <c r="D414" s="160" t="s">
        <v>265</v>
      </c>
      <c r="E414" s="161">
        <v>656</v>
      </c>
      <c r="F414" s="161">
        <v>0</v>
      </c>
      <c r="G414" s="161">
        <v>0</v>
      </c>
      <c r="H414" s="161">
        <v>0</v>
      </c>
      <c r="I414" s="161">
        <v>656</v>
      </c>
      <c r="J414" s="161">
        <v>0</v>
      </c>
      <c r="K414" s="161">
        <v>0</v>
      </c>
      <c r="L414" s="161">
        <v>0</v>
      </c>
      <c r="M414" s="161">
        <v>0</v>
      </c>
      <c r="N414" s="161">
        <v>0</v>
      </c>
      <c r="O414" s="161">
        <f>J414+E414</f>
        <v>656</v>
      </c>
    </row>
    <row r="415" spans="1:15" s="156" customFormat="1" ht="25.5" x14ac:dyDescent="0.2">
      <c r="A415" s="151"/>
      <c r="B415" s="159" t="s">
        <v>266</v>
      </c>
      <c r="C415" s="159" t="s">
        <v>1159</v>
      </c>
      <c r="D415" s="160" t="s">
        <v>3068</v>
      </c>
      <c r="E415" s="161">
        <v>1000</v>
      </c>
      <c r="F415" s="161">
        <v>1000</v>
      </c>
      <c r="G415" s="161">
        <v>0</v>
      </c>
      <c r="H415" s="161">
        <v>0</v>
      </c>
      <c r="I415" s="161">
        <v>0</v>
      </c>
      <c r="J415" s="161">
        <v>0</v>
      </c>
      <c r="K415" s="161">
        <v>0</v>
      </c>
      <c r="L415" s="161">
        <v>0</v>
      </c>
      <c r="M415" s="161">
        <v>0</v>
      </c>
      <c r="N415" s="161">
        <v>0</v>
      </c>
      <c r="O415" s="161">
        <f>J415+E415</f>
        <v>1000</v>
      </c>
    </row>
    <row r="416" spans="1:15" s="156" customFormat="1" ht="27" x14ac:dyDescent="0.2">
      <c r="A416" s="151"/>
      <c r="B416" s="153" t="s">
        <v>3069</v>
      </c>
      <c r="C416" s="153"/>
      <c r="D416" s="157" t="s">
        <v>3070</v>
      </c>
      <c r="E416" s="378">
        <v>444587.8</v>
      </c>
      <c r="F416" s="378">
        <v>103263</v>
      </c>
      <c r="G416" s="378">
        <v>72788.3</v>
      </c>
      <c r="H416" s="378">
        <v>2377.7000000000003</v>
      </c>
      <c r="I416" s="378">
        <v>341324.79999999999</v>
      </c>
      <c r="J416" s="378">
        <v>17556.600000000002</v>
      </c>
      <c r="K416" s="378">
        <v>12721.4</v>
      </c>
      <c r="L416" s="378">
        <v>3014.5</v>
      </c>
      <c r="M416" s="378">
        <v>384.6</v>
      </c>
      <c r="N416" s="378">
        <v>4835.2</v>
      </c>
      <c r="O416" s="378">
        <v>462144.4</v>
      </c>
    </row>
    <row r="417" spans="1:15" s="156" customFormat="1" ht="25.5" x14ac:dyDescent="0.2">
      <c r="A417" s="151"/>
      <c r="B417" s="159" t="s">
        <v>3071</v>
      </c>
      <c r="C417" s="159" t="s">
        <v>3072</v>
      </c>
      <c r="D417" s="160" t="s">
        <v>3073</v>
      </c>
      <c r="E417" s="379">
        <v>41770.199999999997</v>
      </c>
      <c r="F417" s="379">
        <v>41770.199999999997</v>
      </c>
      <c r="G417" s="379">
        <v>28401</v>
      </c>
      <c r="H417" s="379">
        <v>1852.9</v>
      </c>
      <c r="I417" s="379">
        <v>0</v>
      </c>
      <c r="J417" s="379">
        <v>15.8</v>
      </c>
      <c r="K417" s="379">
        <v>15.8</v>
      </c>
      <c r="L417" s="379">
        <v>0</v>
      </c>
      <c r="M417" s="379">
        <v>10.8</v>
      </c>
      <c r="N417" s="379">
        <v>0</v>
      </c>
      <c r="O417" s="379">
        <v>41785.999999999993</v>
      </c>
    </row>
    <row r="418" spans="1:15" s="156" customFormat="1" ht="38.25" x14ac:dyDescent="0.2">
      <c r="A418" s="151"/>
      <c r="B418" s="159" t="s">
        <v>3074</v>
      </c>
      <c r="C418" s="159" t="s">
        <v>840</v>
      </c>
      <c r="D418" s="160" t="s">
        <v>3075</v>
      </c>
      <c r="E418" s="379">
        <v>4672.8</v>
      </c>
      <c r="F418" s="379">
        <v>0</v>
      </c>
      <c r="G418" s="379">
        <v>0</v>
      </c>
      <c r="H418" s="379">
        <v>0</v>
      </c>
      <c r="I418" s="379">
        <v>4672.8</v>
      </c>
      <c r="J418" s="379">
        <v>2970.4</v>
      </c>
      <c r="K418" s="379">
        <v>0</v>
      </c>
      <c r="L418" s="379">
        <v>0</v>
      </c>
      <c r="M418" s="379">
        <v>0</v>
      </c>
      <c r="N418" s="379">
        <v>2970.4</v>
      </c>
      <c r="O418" s="379">
        <v>7643.2</v>
      </c>
    </row>
    <row r="419" spans="1:15" s="156" customFormat="1" ht="38.25" x14ac:dyDescent="0.2">
      <c r="A419" s="151"/>
      <c r="B419" s="159" t="s">
        <v>3076</v>
      </c>
      <c r="C419" s="159" t="s">
        <v>3072</v>
      </c>
      <c r="D419" s="160" t="s">
        <v>2978</v>
      </c>
      <c r="E419" s="379">
        <v>398144.8</v>
      </c>
      <c r="F419" s="379">
        <v>61492.800000000003</v>
      </c>
      <c r="G419" s="379">
        <v>44387.3</v>
      </c>
      <c r="H419" s="379">
        <v>524.79999999999995</v>
      </c>
      <c r="I419" s="379">
        <v>336652</v>
      </c>
      <c r="J419" s="379">
        <v>14570.4</v>
      </c>
      <c r="K419" s="379">
        <v>12705.6</v>
      </c>
      <c r="L419" s="379">
        <v>3014.5</v>
      </c>
      <c r="M419" s="379">
        <v>373.8</v>
      </c>
      <c r="N419" s="379">
        <v>1864.8</v>
      </c>
      <c r="O419" s="379">
        <v>412715.2</v>
      </c>
    </row>
    <row r="420" spans="1:15" s="156" customFormat="1" ht="27" x14ac:dyDescent="0.2">
      <c r="A420" s="151"/>
      <c r="B420" s="153" t="s">
        <v>2979</v>
      </c>
      <c r="C420" s="153"/>
      <c r="D420" s="157" t="s">
        <v>2980</v>
      </c>
      <c r="E420" s="158">
        <v>57412.5</v>
      </c>
      <c r="F420" s="158">
        <v>57412.5</v>
      </c>
      <c r="G420" s="158">
        <v>37043.1</v>
      </c>
      <c r="H420" s="158">
        <v>2715.4</v>
      </c>
      <c r="I420" s="158">
        <v>0</v>
      </c>
      <c r="J420" s="158">
        <v>40</v>
      </c>
      <c r="K420" s="158">
        <v>40</v>
      </c>
      <c r="L420" s="158">
        <v>0</v>
      </c>
      <c r="M420" s="158">
        <v>7.1</v>
      </c>
      <c r="N420" s="158">
        <v>0</v>
      </c>
      <c r="O420" s="158">
        <f>J420+E420</f>
        <v>57452.5</v>
      </c>
    </row>
    <row r="421" spans="1:15" s="156" customFormat="1" ht="25.5" x14ac:dyDescent="0.2">
      <c r="A421" s="151"/>
      <c r="B421" s="159" t="s">
        <v>2981</v>
      </c>
      <c r="C421" s="159" t="s">
        <v>892</v>
      </c>
      <c r="D421" s="160" t="s">
        <v>2982</v>
      </c>
      <c r="E421" s="161">
        <v>57412.5</v>
      </c>
      <c r="F421" s="161">
        <v>57412.5</v>
      </c>
      <c r="G421" s="161">
        <v>37043.1</v>
      </c>
      <c r="H421" s="161">
        <v>2715.4</v>
      </c>
      <c r="I421" s="161">
        <v>0</v>
      </c>
      <c r="J421" s="161">
        <v>40</v>
      </c>
      <c r="K421" s="161">
        <v>40</v>
      </c>
      <c r="L421" s="161">
        <v>0</v>
      </c>
      <c r="M421" s="161">
        <v>7.1</v>
      </c>
      <c r="N421" s="161">
        <v>0</v>
      </c>
      <c r="O421" s="161">
        <f>J421+E421</f>
        <v>57452.5</v>
      </c>
    </row>
    <row r="422" spans="1:15" s="156" customFormat="1" ht="25.5" x14ac:dyDescent="0.2">
      <c r="A422" s="151"/>
      <c r="B422" s="152" t="s">
        <v>2983</v>
      </c>
      <c r="C422" s="153"/>
      <c r="D422" s="154" t="s">
        <v>2984</v>
      </c>
      <c r="E422" s="377">
        <v>4203090.8</v>
      </c>
      <c r="F422" s="377">
        <v>4162897.7</v>
      </c>
      <c r="G422" s="377">
        <v>444451.4</v>
      </c>
      <c r="H422" s="377">
        <v>29998.3</v>
      </c>
      <c r="I422" s="377">
        <v>40193.1</v>
      </c>
      <c r="J422" s="377">
        <v>174768.4</v>
      </c>
      <c r="K422" s="377">
        <v>138910.79999999999</v>
      </c>
      <c r="L422" s="377">
        <v>13142.4</v>
      </c>
      <c r="M422" s="377">
        <v>30338.600000000002</v>
      </c>
      <c r="N422" s="377">
        <v>35857.599999999999</v>
      </c>
      <c r="O422" s="377">
        <v>4377859.2</v>
      </c>
    </row>
    <row r="423" spans="1:15" s="156" customFormat="1" ht="27" x14ac:dyDescent="0.2">
      <c r="A423" s="151"/>
      <c r="B423" s="153" t="s">
        <v>2985</v>
      </c>
      <c r="C423" s="153"/>
      <c r="D423" s="157" t="s">
        <v>2986</v>
      </c>
      <c r="E423" s="378">
        <v>3528179.4</v>
      </c>
      <c r="F423" s="378">
        <v>3489139.7</v>
      </c>
      <c r="G423" s="378">
        <v>17492.400000000001</v>
      </c>
      <c r="H423" s="378">
        <v>3861</v>
      </c>
      <c r="I423" s="378">
        <v>39039.699999999997</v>
      </c>
      <c r="J423" s="378">
        <v>0</v>
      </c>
      <c r="K423" s="378">
        <v>0</v>
      </c>
      <c r="L423" s="378">
        <v>0</v>
      </c>
      <c r="M423" s="378">
        <v>0</v>
      </c>
      <c r="N423" s="378">
        <v>0</v>
      </c>
      <c r="O423" s="378">
        <v>3528179.4</v>
      </c>
    </row>
    <row r="424" spans="1:15" s="156" customFormat="1" ht="32.25" customHeight="1" x14ac:dyDescent="0.2">
      <c r="A424" s="151"/>
      <c r="B424" s="159" t="s">
        <v>2987</v>
      </c>
      <c r="C424" s="159" t="s">
        <v>2988</v>
      </c>
      <c r="D424" s="160" t="s">
        <v>370</v>
      </c>
      <c r="E424" s="379">
        <v>34748.1</v>
      </c>
      <c r="F424" s="379">
        <v>34748.1</v>
      </c>
      <c r="G424" s="379">
        <v>17492.400000000001</v>
      </c>
      <c r="H424" s="379">
        <v>3861</v>
      </c>
      <c r="I424" s="379">
        <v>0</v>
      </c>
      <c r="J424" s="379">
        <v>0</v>
      </c>
      <c r="K424" s="379">
        <v>0</v>
      </c>
      <c r="L424" s="379">
        <v>0</v>
      </c>
      <c r="M424" s="379">
        <v>0</v>
      </c>
      <c r="N424" s="379">
        <v>0</v>
      </c>
      <c r="O424" s="379">
        <v>34748.1</v>
      </c>
    </row>
    <row r="425" spans="1:15" s="156" customFormat="1" ht="72" customHeight="1" x14ac:dyDescent="0.2">
      <c r="A425" s="151"/>
      <c r="B425" s="159" t="s">
        <v>371</v>
      </c>
      <c r="C425" s="159" t="s">
        <v>372</v>
      </c>
      <c r="D425" s="160" t="s">
        <v>373</v>
      </c>
      <c r="E425" s="161">
        <v>39039.699999999997</v>
      </c>
      <c r="F425" s="161">
        <v>0</v>
      </c>
      <c r="G425" s="161">
        <v>0</v>
      </c>
      <c r="H425" s="161">
        <v>0</v>
      </c>
      <c r="I425" s="161">
        <v>39039.699999999997</v>
      </c>
      <c r="J425" s="161">
        <v>0</v>
      </c>
      <c r="K425" s="161">
        <v>0</v>
      </c>
      <c r="L425" s="161">
        <v>0</v>
      </c>
      <c r="M425" s="161">
        <v>0</v>
      </c>
      <c r="N425" s="161">
        <v>0</v>
      </c>
      <c r="O425" s="161">
        <f>J425+E425</f>
        <v>39039.699999999997</v>
      </c>
    </row>
    <row r="426" spans="1:15" s="156" customFormat="1" ht="121.5" customHeight="1" x14ac:dyDescent="0.2">
      <c r="A426" s="151"/>
      <c r="B426" s="159" t="s">
        <v>374</v>
      </c>
      <c r="C426" s="159" t="s">
        <v>734</v>
      </c>
      <c r="D426" s="175" t="s">
        <v>2530</v>
      </c>
      <c r="E426" s="161">
        <v>3454391.6</v>
      </c>
      <c r="F426" s="161">
        <v>3454391.6</v>
      </c>
      <c r="G426" s="161">
        <v>0</v>
      </c>
      <c r="H426" s="161">
        <v>0</v>
      </c>
      <c r="I426" s="161">
        <v>0</v>
      </c>
      <c r="J426" s="161">
        <v>0</v>
      </c>
      <c r="K426" s="161">
        <v>0</v>
      </c>
      <c r="L426" s="161">
        <v>0</v>
      </c>
      <c r="M426" s="161">
        <v>0</v>
      </c>
      <c r="N426" s="161">
        <v>0</v>
      </c>
      <c r="O426" s="161">
        <f>J426+E426</f>
        <v>3454391.6</v>
      </c>
    </row>
    <row r="427" spans="1:15" s="156" customFormat="1" ht="27" x14ac:dyDescent="0.2">
      <c r="A427" s="151"/>
      <c r="B427" s="153" t="s">
        <v>375</v>
      </c>
      <c r="C427" s="153"/>
      <c r="D427" s="157" t="s">
        <v>376</v>
      </c>
      <c r="E427" s="378">
        <v>0</v>
      </c>
      <c r="F427" s="378">
        <v>0</v>
      </c>
      <c r="G427" s="378">
        <v>0</v>
      </c>
      <c r="H427" s="378">
        <v>0</v>
      </c>
      <c r="I427" s="378">
        <v>0</v>
      </c>
      <c r="J427" s="378">
        <v>0</v>
      </c>
      <c r="K427" s="378">
        <v>0</v>
      </c>
      <c r="L427" s="378">
        <v>0</v>
      </c>
      <c r="M427" s="378">
        <v>0</v>
      </c>
      <c r="N427" s="378">
        <v>0</v>
      </c>
      <c r="O427" s="378">
        <v>0</v>
      </c>
    </row>
    <row r="428" spans="1:15" s="156" customFormat="1" ht="38.25" x14ac:dyDescent="0.2">
      <c r="A428" s="151"/>
      <c r="B428" s="159" t="s">
        <v>377</v>
      </c>
      <c r="C428" s="159" t="s">
        <v>378</v>
      </c>
      <c r="D428" s="160" t="s">
        <v>379</v>
      </c>
      <c r="E428" s="379">
        <v>0</v>
      </c>
      <c r="F428" s="379">
        <v>0</v>
      </c>
      <c r="G428" s="379">
        <v>0</v>
      </c>
      <c r="H428" s="379">
        <v>0</v>
      </c>
      <c r="I428" s="379">
        <v>0</v>
      </c>
      <c r="J428" s="379">
        <v>0</v>
      </c>
      <c r="K428" s="379">
        <v>0</v>
      </c>
      <c r="L428" s="379">
        <v>0</v>
      </c>
      <c r="M428" s="379">
        <v>0</v>
      </c>
      <c r="N428" s="379">
        <v>0</v>
      </c>
      <c r="O428" s="379">
        <v>0</v>
      </c>
    </row>
    <row r="429" spans="1:15" s="156" customFormat="1" ht="40.5" x14ac:dyDescent="0.2">
      <c r="A429" s="151"/>
      <c r="B429" s="153" t="s">
        <v>380</v>
      </c>
      <c r="C429" s="153"/>
      <c r="D429" s="157" t="s">
        <v>1633</v>
      </c>
      <c r="E429" s="378">
        <v>0</v>
      </c>
      <c r="F429" s="378">
        <v>0</v>
      </c>
      <c r="G429" s="378">
        <v>0</v>
      </c>
      <c r="H429" s="378">
        <v>0</v>
      </c>
      <c r="I429" s="378">
        <v>0</v>
      </c>
      <c r="J429" s="378">
        <v>0</v>
      </c>
      <c r="K429" s="378">
        <v>0</v>
      </c>
      <c r="L429" s="378">
        <v>0</v>
      </c>
      <c r="M429" s="378">
        <v>0</v>
      </c>
      <c r="N429" s="378">
        <v>0</v>
      </c>
      <c r="O429" s="378">
        <v>0</v>
      </c>
    </row>
    <row r="430" spans="1:15" s="156" customFormat="1" ht="38.25" x14ac:dyDescent="0.2">
      <c r="A430" s="151"/>
      <c r="B430" s="159" t="s">
        <v>1634</v>
      </c>
      <c r="C430" s="159" t="s">
        <v>372</v>
      </c>
      <c r="D430" s="160" t="s">
        <v>1635</v>
      </c>
      <c r="E430" s="379">
        <v>0</v>
      </c>
      <c r="F430" s="379">
        <v>0</v>
      </c>
      <c r="G430" s="379">
        <v>0</v>
      </c>
      <c r="H430" s="379">
        <v>0</v>
      </c>
      <c r="I430" s="379">
        <v>0</v>
      </c>
      <c r="J430" s="379">
        <v>0</v>
      </c>
      <c r="K430" s="379">
        <v>0</v>
      </c>
      <c r="L430" s="379">
        <v>0</v>
      </c>
      <c r="M430" s="379">
        <v>0</v>
      </c>
      <c r="N430" s="379">
        <v>0</v>
      </c>
      <c r="O430" s="379">
        <v>0</v>
      </c>
    </row>
    <row r="431" spans="1:15" s="156" customFormat="1" ht="27" x14ac:dyDescent="0.2">
      <c r="A431" s="151"/>
      <c r="B431" s="227">
        <v>3104000</v>
      </c>
      <c r="C431" s="228"/>
      <c r="D431" s="229" t="s">
        <v>4061</v>
      </c>
      <c r="E431" s="378">
        <v>281161.40000000002</v>
      </c>
      <c r="F431" s="378">
        <v>281161.40000000002</v>
      </c>
      <c r="G431" s="378">
        <v>197761.80000000002</v>
      </c>
      <c r="H431" s="378">
        <v>9729.6</v>
      </c>
      <c r="I431" s="378">
        <v>0</v>
      </c>
      <c r="J431" s="378">
        <v>115846.7</v>
      </c>
      <c r="K431" s="378">
        <v>107720.90000000001</v>
      </c>
      <c r="L431" s="378">
        <v>12242.4</v>
      </c>
      <c r="M431" s="378">
        <v>24038.600000000002</v>
      </c>
      <c r="N431" s="378">
        <v>8125.8</v>
      </c>
      <c r="O431" s="378">
        <v>397008.10000000003</v>
      </c>
    </row>
    <row r="432" spans="1:15" s="156" customFormat="1" ht="25.5" x14ac:dyDescent="0.2">
      <c r="A432" s="151"/>
      <c r="B432" s="159">
        <v>3104040</v>
      </c>
      <c r="C432" s="226" t="s">
        <v>1491</v>
      </c>
      <c r="D432" s="175" t="s">
        <v>4062</v>
      </c>
      <c r="E432" s="379">
        <v>281161.40000000002</v>
      </c>
      <c r="F432" s="379">
        <v>281161.40000000002</v>
      </c>
      <c r="G432" s="379">
        <v>197761.80000000002</v>
      </c>
      <c r="H432" s="379">
        <v>9729.6</v>
      </c>
      <c r="I432" s="379">
        <v>0</v>
      </c>
      <c r="J432" s="379">
        <v>115846.7</v>
      </c>
      <c r="K432" s="379">
        <v>107720.90000000001</v>
      </c>
      <c r="L432" s="379">
        <v>12242.4</v>
      </c>
      <c r="M432" s="379">
        <v>24038.600000000002</v>
      </c>
      <c r="N432" s="379">
        <v>8125.8</v>
      </c>
      <c r="O432" s="379">
        <v>397008.10000000003</v>
      </c>
    </row>
    <row r="433" spans="1:15" s="156" customFormat="1" ht="27" x14ac:dyDescent="0.2">
      <c r="A433" s="151"/>
      <c r="B433" s="153" t="s">
        <v>1636</v>
      </c>
      <c r="C433" s="153"/>
      <c r="D433" s="157" t="s">
        <v>1637</v>
      </c>
      <c r="E433" s="378">
        <v>266209</v>
      </c>
      <c r="F433" s="378">
        <v>265055.59999999998</v>
      </c>
      <c r="G433" s="378">
        <v>155749.20000000001</v>
      </c>
      <c r="H433" s="378">
        <v>10196.799999999999</v>
      </c>
      <c r="I433" s="378">
        <v>1153.4000000000001</v>
      </c>
      <c r="J433" s="378">
        <v>58921.700000000004</v>
      </c>
      <c r="K433" s="378">
        <v>31189.9</v>
      </c>
      <c r="L433" s="378">
        <v>900</v>
      </c>
      <c r="M433" s="378">
        <v>6300</v>
      </c>
      <c r="N433" s="378">
        <v>27731.8</v>
      </c>
      <c r="O433" s="378">
        <v>325130.7</v>
      </c>
    </row>
    <row r="434" spans="1:15" s="156" customFormat="1" ht="25.5" x14ac:dyDescent="0.2">
      <c r="A434" s="151"/>
      <c r="B434" s="159" t="s">
        <v>1638</v>
      </c>
      <c r="C434" s="159" t="s">
        <v>1038</v>
      </c>
      <c r="D434" s="160" t="s">
        <v>320</v>
      </c>
      <c r="E434" s="379">
        <v>266209</v>
      </c>
      <c r="F434" s="379">
        <v>265055.59999999998</v>
      </c>
      <c r="G434" s="379">
        <v>155749.20000000001</v>
      </c>
      <c r="H434" s="379">
        <v>10196.799999999999</v>
      </c>
      <c r="I434" s="379">
        <v>1153.4000000000001</v>
      </c>
      <c r="J434" s="379">
        <v>58921.700000000004</v>
      </c>
      <c r="K434" s="379">
        <v>31189.9</v>
      </c>
      <c r="L434" s="379">
        <v>900</v>
      </c>
      <c r="M434" s="379">
        <v>6300</v>
      </c>
      <c r="N434" s="379">
        <v>27731.8</v>
      </c>
      <c r="O434" s="379">
        <v>325130.7</v>
      </c>
    </row>
    <row r="435" spans="1:15" s="156" customFormat="1" ht="81" x14ac:dyDescent="0.2">
      <c r="A435" s="151"/>
      <c r="B435" s="153" t="s">
        <v>321</v>
      </c>
      <c r="C435" s="153"/>
      <c r="D435" s="157" t="s">
        <v>322</v>
      </c>
      <c r="E435" s="158">
        <v>496.7</v>
      </c>
      <c r="F435" s="158">
        <v>496.7</v>
      </c>
      <c r="G435" s="158">
        <v>225.5</v>
      </c>
      <c r="H435" s="158">
        <v>15.3</v>
      </c>
      <c r="I435" s="158">
        <v>0</v>
      </c>
      <c r="J435" s="158">
        <v>0</v>
      </c>
      <c r="K435" s="158">
        <v>0</v>
      </c>
      <c r="L435" s="158">
        <v>0</v>
      </c>
      <c r="M435" s="158">
        <v>0</v>
      </c>
      <c r="N435" s="158">
        <v>0</v>
      </c>
      <c r="O435" s="158">
        <f>J435+E435</f>
        <v>496.7</v>
      </c>
    </row>
    <row r="436" spans="1:15" s="156" customFormat="1" ht="63.75" x14ac:dyDescent="0.2">
      <c r="A436" s="151"/>
      <c r="B436" s="159" t="s">
        <v>323</v>
      </c>
      <c r="C436" s="159" t="s">
        <v>734</v>
      </c>
      <c r="D436" s="160" t="s">
        <v>2152</v>
      </c>
      <c r="E436" s="161">
        <v>496.7</v>
      </c>
      <c r="F436" s="161">
        <v>496.7</v>
      </c>
      <c r="G436" s="161">
        <v>225.5</v>
      </c>
      <c r="H436" s="161">
        <v>15.3</v>
      </c>
      <c r="I436" s="161">
        <v>0</v>
      </c>
      <c r="J436" s="161">
        <v>0</v>
      </c>
      <c r="K436" s="161">
        <v>0</v>
      </c>
      <c r="L436" s="161">
        <v>0</v>
      </c>
      <c r="M436" s="161">
        <v>0</v>
      </c>
      <c r="N436" s="161">
        <v>0</v>
      </c>
      <c r="O436" s="161">
        <f>J436+E436</f>
        <v>496.7</v>
      </c>
    </row>
    <row r="437" spans="1:15" s="156" customFormat="1" ht="27" x14ac:dyDescent="0.2">
      <c r="A437" s="151"/>
      <c r="B437" s="153" t="s">
        <v>2153</v>
      </c>
      <c r="C437" s="153"/>
      <c r="D437" s="157" t="s">
        <v>2864</v>
      </c>
      <c r="E437" s="378">
        <v>59395.5</v>
      </c>
      <c r="F437" s="378">
        <v>59395.5</v>
      </c>
      <c r="G437" s="378">
        <v>32567</v>
      </c>
      <c r="H437" s="378">
        <v>1980.2</v>
      </c>
      <c r="I437" s="378">
        <v>0</v>
      </c>
      <c r="J437" s="378">
        <v>0</v>
      </c>
      <c r="K437" s="378">
        <v>0</v>
      </c>
      <c r="L437" s="378">
        <v>0</v>
      </c>
      <c r="M437" s="378">
        <v>0</v>
      </c>
      <c r="N437" s="378">
        <v>0</v>
      </c>
      <c r="O437" s="378">
        <v>59395.5</v>
      </c>
    </row>
    <row r="438" spans="1:15" s="156" customFormat="1" ht="25.5" x14ac:dyDescent="0.2">
      <c r="A438" s="151"/>
      <c r="B438" s="159" t="s">
        <v>2865</v>
      </c>
      <c r="C438" s="159" t="s">
        <v>643</v>
      </c>
      <c r="D438" s="160" t="s">
        <v>2866</v>
      </c>
      <c r="E438" s="379">
        <v>59395.5</v>
      </c>
      <c r="F438" s="379">
        <v>59395.5</v>
      </c>
      <c r="G438" s="379">
        <v>32567</v>
      </c>
      <c r="H438" s="379">
        <v>1980.2</v>
      </c>
      <c r="I438" s="379">
        <v>0</v>
      </c>
      <c r="J438" s="379">
        <v>0</v>
      </c>
      <c r="K438" s="379">
        <v>0</v>
      </c>
      <c r="L438" s="379">
        <v>0</v>
      </c>
      <c r="M438" s="379">
        <v>0</v>
      </c>
      <c r="N438" s="379">
        <v>0</v>
      </c>
      <c r="O438" s="379">
        <v>59395.5</v>
      </c>
    </row>
    <row r="439" spans="1:15" s="156" customFormat="1" ht="27" x14ac:dyDescent="0.2">
      <c r="A439" s="151"/>
      <c r="B439" s="453" t="s">
        <v>4444</v>
      </c>
      <c r="C439" s="453"/>
      <c r="D439" s="454" t="s">
        <v>4445</v>
      </c>
      <c r="E439" s="378">
        <v>67648.800000000003</v>
      </c>
      <c r="F439" s="378">
        <v>67648.800000000003</v>
      </c>
      <c r="G439" s="378">
        <v>40655.5</v>
      </c>
      <c r="H439" s="378">
        <v>4215.3999999999996</v>
      </c>
      <c r="I439" s="378">
        <v>0</v>
      </c>
      <c r="J439" s="378">
        <v>0</v>
      </c>
      <c r="K439" s="378">
        <v>0</v>
      </c>
      <c r="L439" s="378">
        <v>0</v>
      </c>
      <c r="M439" s="378">
        <v>0</v>
      </c>
      <c r="N439" s="378">
        <v>0</v>
      </c>
      <c r="O439" s="378">
        <v>67648.800000000003</v>
      </c>
    </row>
    <row r="440" spans="1:15" s="156" customFormat="1" ht="30" customHeight="1" x14ac:dyDescent="0.2">
      <c r="A440" s="151"/>
      <c r="B440" s="455" t="s">
        <v>4446</v>
      </c>
      <c r="C440" s="455" t="s">
        <v>378</v>
      </c>
      <c r="D440" s="456" t="s">
        <v>4447</v>
      </c>
      <c r="E440" s="379">
        <v>67648.800000000003</v>
      </c>
      <c r="F440" s="379">
        <v>67648.800000000003</v>
      </c>
      <c r="G440" s="379">
        <v>40655.5</v>
      </c>
      <c r="H440" s="379">
        <v>4215.3999999999996</v>
      </c>
      <c r="I440" s="379">
        <v>0</v>
      </c>
      <c r="J440" s="379">
        <v>0</v>
      </c>
      <c r="K440" s="379">
        <v>0</v>
      </c>
      <c r="L440" s="379">
        <v>0</v>
      </c>
      <c r="M440" s="379">
        <v>0</v>
      </c>
      <c r="N440" s="379">
        <v>0</v>
      </c>
      <c r="O440" s="379">
        <v>67648.800000000003</v>
      </c>
    </row>
    <row r="441" spans="1:15" s="156" customFormat="1" ht="25.5" x14ac:dyDescent="0.2">
      <c r="A441" s="151"/>
      <c r="B441" s="152" t="s">
        <v>2867</v>
      </c>
      <c r="C441" s="153"/>
      <c r="D441" s="154" t="s">
        <v>2868</v>
      </c>
      <c r="E441" s="377">
        <v>23113192</v>
      </c>
      <c r="F441" s="377">
        <v>19129286.699999999</v>
      </c>
      <c r="G441" s="377">
        <v>6757.7</v>
      </c>
      <c r="H441" s="377">
        <v>712.9</v>
      </c>
      <c r="I441" s="377">
        <v>3983905.3000000003</v>
      </c>
      <c r="J441" s="377">
        <v>0</v>
      </c>
      <c r="K441" s="377">
        <v>0</v>
      </c>
      <c r="L441" s="377">
        <v>0</v>
      </c>
      <c r="M441" s="377">
        <v>0</v>
      </c>
      <c r="N441" s="377">
        <v>0</v>
      </c>
      <c r="O441" s="377">
        <v>23113192</v>
      </c>
    </row>
    <row r="442" spans="1:15" s="156" customFormat="1" ht="27" x14ac:dyDescent="0.2">
      <c r="A442" s="151"/>
      <c r="B442" s="153" t="s">
        <v>2869</v>
      </c>
      <c r="C442" s="153"/>
      <c r="D442" s="157" t="s">
        <v>2870</v>
      </c>
      <c r="E442" s="378">
        <v>23113192</v>
      </c>
      <c r="F442" s="378">
        <v>19129286.699999999</v>
      </c>
      <c r="G442" s="378">
        <v>6757.7</v>
      </c>
      <c r="H442" s="378">
        <v>712.9</v>
      </c>
      <c r="I442" s="378">
        <v>3983905.3000000003</v>
      </c>
      <c r="J442" s="378">
        <v>0</v>
      </c>
      <c r="K442" s="378">
        <v>0</v>
      </c>
      <c r="L442" s="378">
        <v>0</v>
      </c>
      <c r="M442" s="378">
        <v>0</v>
      </c>
      <c r="N442" s="378">
        <v>0</v>
      </c>
      <c r="O442" s="378">
        <v>23113192</v>
      </c>
    </row>
    <row r="443" spans="1:15" s="156" customFormat="1" ht="38.25" x14ac:dyDescent="0.2">
      <c r="A443" s="151"/>
      <c r="B443" s="159" t="s">
        <v>2871</v>
      </c>
      <c r="C443" s="159" t="s">
        <v>2872</v>
      </c>
      <c r="D443" s="160" t="s">
        <v>2873</v>
      </c>
      <c r="E443" s="379">
        <v>10658.800000000001</v>
      </c>
      <c r="F443" s="379">
        <v>10658.800000000001</v>
      </c>
      <c r="G443" s="379">
        <v>6757.7</v>
      </c>
      <c r="H443" s="379">
        <v>712.9</v>
      </c>
      <c r="I443" s="379">
        <v>0</v>
      </c>
      <c r="J443" s="379">
        <v>0</v>
      </c>
      <c r="K443" s="379">
        <v>0</v>
      </c>
      <c r="L443" s="379">
        <v>0</v>
      </c>
      <c r="M443" s="379">
        <v>0</v>
      </c>
      <c r="N443" s="379">
        <v>0</v>
      </c>
      <c r="O443" s="379">
        <v>10658.800000000001</v>
      </c>
    </row>
    <row r="444" spans="1:15" s="156" customFormat="1" ht="41.45" customHeight="1" x14ac:dyDescent="0.2">
      <c r="A444" s="151"/>
      <c r="B444" s="159" t="s">
        <v>311</v>
      </c>
      <c r="C444" s="159" t="s">
        <v>2872</v>
      </c>
      <c r="D444" s="160" t="s">
        <v>312</v>
      </c>
      <c r="E444" s="161">
        <v>3288289.5</v>
      </c>
      <c r="F444" s="161">
        <v>4384.2</v>
      </c>
      <c r="G444" s="161">
        <v>0</v>
      </c>
      <c r="H444" s="161">
        <v>0</v>
      </c>
      <c r="I444" s="161">
        <v>3283905.3</v>
      </c>
      <c r="J444" s="161">
        <v>0</v>
      </c>
      <c r="K444" s="161">
        <v>0</v>
      </c>
      <c r="L444" s="161">
        <v>0</v>
      </c>
      <c r="M444" s="161">
        <v>0</v>
      </c>
      <c r="N444" s="161">
        <v>0</v>
      </c>
      <c r="O444" s="161">
        <f>J444+E444</f>
        <v>3288289.5</v>
      </c>
    </row>
    <row r="445" spans="1:15" s="156" customFormat="1" ht="63.75" x14ac:dyDescent="0.2">
      <c r="A445" s="151"/>
      <c r="B445" s="159" t="s">
        <v>313</v>
      </c>
      <c r="C445" s="159" t="s">
        <v>2872</v>
      </c>
      <c r="D445" s="160" t="s">
        <v>283</v>
      </c>
      <c r="E445" s="161">
        <v>19114243.699999999</v>
      </c>
      <c r="F445" s="161">
        <v>19114243.699999999</v>
      </c>
      <c r="G445" s="161">
        <v>0</v>
      </c>
      <c r="H445" s="161">
        <v>0</v>
      </c>
      <c r="I445" s="161">
        <v>0</v>
      </c>
      <c r="J445" s="161">
        <v>0</v>
      </c>
      <c r="K445" s="161">
        <v>0</v>
      </c>
      <c r="L445" s="161">
        <v>0</v>
      </c>
      <c r="M445" s="161">
        <v>0</v>
      </c>
      <c r="N445" s="161">
        <v>0</v>
      </c>
      <c r="O445" s="161">
        <f>J445+E445</f>
        <v>19114243.699999999</v>
      </c>
    </row>
    <row r="446" spans="1:15" s="156" customFormat="1" ht="83.25" customHeight="1" x14ac:dyDescent="0.2">
      <c r="A446" s="151"/>
      <c r="B446" s="159">
        <v>3111090</v>
      </c>
      <c r="C446" s="226" t="s">
        <v>2872</v>
      </c>
      <c r="D446" s="175" t="s">
        <v>700</v>
      </c>
      <c r="E446" s="161">
        <v>700000</v>
      </c>
      <c r="F446" s="161"/>
      <c r="G446" s="161"/>
      <c r="H446" s="161"/>
      <c r="I446" s="161">
        <v>700000</v>
      </c>
      <c r="J446" s="161"/>
      <c r="K446" s="161"/>
      <c r="L446" s="161"/>
      <c r="M446" s="161"/>
      <c r="N446" s="161"/>
      <c r="O446" s="161">
        <f>E446+J446</f>
        <v>700000</v>
      </c>
    </row>
    <row r="447" spans="1:15" s="156" customFormat="1" ht="45" customHeight="1" x14ac:dyDescent="0.2">
      <c r="A447" s="151"/>
      <c r="B447" s="231">
        <v>3120000</v>
      </c>
      <c r="C447" s="232"/>
      <c r="D447" s="233" t="s">
        <v>701</v>
      </c>
      <c r="E447" s="230">
        <v>100000</v>
      </c>
      <c r="F447" s="230"/>
      <c r="G447" s="230"/>
      <c r="H447" s="230"/>
      <c r="I447" s="230">
        <v>100000</v>
      </c>
      <c r="J447" s="230"/>
      <c r="K447" s="230"/>
      <c r="L447" s="230"/>
      <c r="M447" s="230"/>
      <c r="N447" s="230"/>
      <c r="O447" s="230">
        <f>E447+J447</f>
        <v>100000</v>
      </c>
    </row>
    <row r="448" spans="1:15" s="156" customFormat="1" ht="42" customHeight="1" x14ac:dyDescent="0.2">
      <c r="A448" s="151"/>
      <c r="B448" s="227">
        <v>3121000</v>
      </c>
      <c r="C448" s="228"/>
      <c r="D448" s="229" t="s">
        <v>701</v>
      </c>
      <c r="E448" s="230">
        <v>100000</v>
      </c>
      <c r="F448" s="230"/>
      <c r="G448" s="230"/>
      <c r="H448" s="230"/>
      <c r="I448" s="230">
        <v>100000</v>
      </c>
      <c r="J448" s="234"/>
      <c r="K448" s="234"/>
      <c r="L448" s="234"/>
      <c r="M448" s="234"/>
      <c r="N448" s="234"/>
      <c r="O448" s="230">
        <f>E448+J448</f>
        <v>100000</v>
      </c>
    </row>
    <row r="449" spans="1:15" s="156" customFormat="1" ht="75.75" customHeight="1" x14ac:dyDescent="0.2">
      <c r="A449" s="151"/>
      <c r="B449" s="159">
        <v>3121080</v>
      </c>
      <c r="C449" s="226" t="s">
        <v>1449</v>
      </c>
      <c r="D449" s="175" t="s">
        <v>702</v>
      </c>
      <c r="E449" s="161">
        <v>100000</v>
      </c>
      <c r="F449" s="161"/>
      <c r="G449" s="161"/>
      <c r="H449" s="161"/>
      <c r="I449" s="161">
        <v>100000</v>
      </c>
      <c r="J449" s="161"/>
      <c r="K449" s="161"/>
      <c r="L449" s="161"/>
      <c r="M449" s="161"/>
      <c r="N449" s="161"/>
      <c r="O449" s="161">
        <f>E449+J449</f>
        <v>100000</v>
      </c>
    </row>
    <row r="450" spans="1:15" s="156" customFormat="1" ht="13.5" x14ac:dyDescent="0.2">
      <c r="A450" s="151"/>
      <c r="B450" s="152" t="s">
        <v>284</v>
      </c>
      <c r="C450" s="153"/>
      <c r="D450" s="154" t="s">
        <v>285</v>
      </c>
      <c r="E450" s="377">
        <v>4411785.3</v>
      </c>
      <c r="F450" s="377">
        <v>4404171.3</v>
      </c>
      <c r="G450" s="377">
        <v>2945692.2</v>
      </c>
      <c r="H450" s="377">
        <v>236076.2</v>
      </c>
      <c r="I450" s="377">
        <v>7614</v>
      </c>
      <c r="J450" s="377">
        <v>921688.3</v>
      </c>
      <c r="K450" s="377">
        <v>917715.1</v>
      </c>
      <c r="L450" s="377">
        <v>1520</v>
      </c>
      <c r="M450" s="377">
        <v>1332.2</v>
      </c>
      <c r="N450" s="377">
        <v>3973.2000000000003</v>
      </c>
      <c r="O450" s="377">
        <v>5333473.5999999996</v>
      </c>
    </row>
    <row r="451" spans="1:15" s="156" customFormat="1" ht="27" x14ac:dyDescent="0.2">
      <c r="A451" s="151"/>
      <c r="B451" s="153" t="s">
        <v>2154</v>
      </c>
      <c r="C451" s="153"/>
      <c r="D451" s="157" t="s">
        <v>2155</v>
      </c>
      <c r="E451" s="378">
        <v>4411785.3</v>
      </c>
      <c r="F451" s="378">
        <v>4404171.3</v>
      </c>
      <c r="G451" s="378">
        <v>2945692.2</v>
      </c>
      <c r="H451" s="378">
        <v>236076.2</v>
      </c>
      <c r="I451" s="378">
        <v>7614</v>
      </c>
      <c r="J451" s="378">
        <v>921688.3</v>
      </c>
      <c r="K451" s="378">
        <v>917715.1</v>
      </c>
      <c r="L451" s="378">
        <v>1520</v>
      </c>
      <c r="M451" s="378">
        <v>1332.2</v>
      </c>
      <c r="N451" s="378">
        <v>3973.2000000000003</v>
      </c>
      <c r="O451" s="378">
        <v>5333473.5999999996</v>
      </c>
    </row>
    <row r="452" spans="1:15" s="156" customFormat="1" ht="25.5" x14ac:dyDescent="0.2">
      <c r="A452" s="151"/>
      <c r="B452" s="159" t="s">
        <v>2156</v>
      </c>
      <c r="C452" s="159" t="s">
        <v>2157</v>
      </c>
      <c r="D452" s="160" t="s">
        <v>2158</v>
      </c>
      <c r="E452" s="379">
        <v>4388942.0999999996</v>
      </c>
      <c r="F452" s="379">
        <v>4388942.0999999996</v>
      </c>
      <c r="G452" s="379">
        <v>2940908.3000000003</v>
      </c>
      <c r="H452" s="379">
        <v>235175</v>
      </c>
      <c r="I452" s="379">
        <v>0</v>
      </c>
      <c r="J452" s="379">
        <v>916519.3</v>
      </c>
      <c r="K452" s="379">
        <v>912765.1</v>
      </c>
      <c r="L452" s="379">
        <v>0</v>
      </c>
      <c r="M452" s="379">
        <v>285.10000000000002</v>
      </c>
      <c r="N452" s="379">
        <v>3754.2000000000003</v>
      </c>
      <c r="O452" s="379">
        <v>5305461.3999999994</v>
      </c>
    </row>
    <row r="453" spans="1:15" s="156" customFormat="1" ht="38.25" x14ac:dyDescent="0.2">
      <c r="A453" s="151"/>
      <c r="B453" s="159" t="s">
        <v>2159</v>
      </c>
      <c r="C453" s="159" t="s">
        <v>840</v>
      </c>
      <c r="D453" s="160" t="s">
        <v>2160</v>
      </c>
      <c r="E453" s="379">
        <v>7614</v>
      </c>
      <c r="F453" s="379">
        <v>0</v>
      </c>
      <c r="G453" s="379">
        <v>0</v>
      </c>
      <c r="H453" s="379">
        <v>0</v>
      </c>
      <c r="I453" s="379">
        <v>7614</v>
      </c>
      <c r="J453" s="379">
        <v>169</v>
      </c>
      <c r="K453" s="379">
        <v>0</v>
      </c>
      <c r="L453" s="379">
        <v>0</v>
      </c>
      <c r="M453" s="379">
        <v>0</v>
      </c>
      <c r="N453" s="379">
        <v>169</v>
      </c>
      <c r="O453" s="379">
        <v>7783</v>
      </c>
    </row>
    <row r="454" spans="1:15" s="156" customFormat="1" ht="25.5" x14ac:dyDescent="0.2">
      <c r="A454" s="151"/>
      <c r="B454" s="159" t="s">
        <v>2161</v>
      </c>
      <c r="C454" s="159" t="s">
        <v>1485</v>
      </c>
      <c r="D454" s="160" t="s">
        <v>2162</v>
      </c>
      <c r="E454" s="379">
        <v>15229.2</v>
      </c>
      <c r="F454" s="379">
        <v>15229.2</v>
      </c>
      <c r="G454" s="379">
        <v>4783.8999999999996</v>
      </c>
      <c r="H454" s="379">
        <v>901.2</v>
      </c>
      <c r="I454" s="379">
        <v>0</v>
      </c>
      <c r="J454" s="379">
        <v>5000</v>
      </c>
      <c r="K454" s="379">
        <v>4950</v>
      </c>
      <c r="L454" s="379">
        <v>1520</v>
      </c>
      <c r="M454" s="379">
        <v>1047.0999999999999</v>
      </c>
      <c r="N454" s="379">
        <v>50</v>
      </c>
      <c r="O454" s="379">
        <v>20229.2</v>
      </c>
    </row>
    <row r="455" spans="1:15" s="156" customFormat="1" ht="25.5" x14ac:dyDescent="0.2">
      <c r="A455" s="151"/>
      <c r="B455" s="152" t="s">
        <v>2163</v>
      </c>
      <c r="C455" s="153"/>
      <c r="D455" s="154" t="s">
        <v>2164</v>
      </c>
      <c r="E455" s="377">
        <v>1031853.5</v>
      </c>
      <c r="F455" s="377">
        <v>994047.6</v>
      </c>
      <c r="G455" s="377">
        <v>141328.30000000002</v>
      </c>
      <c r="H455" s="377">
        <v>2207</v>
      </c>
      <c r="I455" s="377">
        <v>37805.9</v>
      </c>
      <c r="J455" s="377">
        <v>250</v>
      </c>
      <c r="K455" s="377">
        <v>0</v>
      </c>
      <c r="L455" s="377">
        <v>0</v>
      </c>
      <c r="M455" s="377">
        <v>0</v>
      </c>
      <c r="N455" s="377">
        <v>250</v>
      </c>
      <c r="O455" s="377">
        <v>1032103.5</v>
      </c>
    </row>
    <row r="456" spans="1:15" s="156" customFormat="1" ht="27" x14ac:dyDescent="0.2">
      <c r="A456" s="151"/>
      <c r="B456" s="153" t="s">
        <v>2165</v>
      </c>
      <c r="C456" s="153"/>
      <c r="D456" s="157" t="s">
        <v>2166</v>
      </c>
      <c r="E456" s="378">
        <v>1031853.5</v>
      </c>
      <c r="F456" s="378">
        <v>994047.6</v>
      </c>
      <c r="G456" s="378">
        <v>141328.30000000002</v>
      </c>
      <c r="H456" s="378">
        <v>2207</v>
      </c>
      <c r="I456" s="378">
        <v>37805.9</v>
      </c>
      <c r="J456" s="378">
        <v>250</v>
      </c>
      <c r="K456" s="378">
        <v>0</v>
      </c>
      <c r="L456" s="378">
        <v>0</v>
      </c>
      <c r="M456" s="378">
        <v>0</v>
      </c>
      <c r="N456" s="378">
        <v>250</v>
      </c>
      <c r="O456" s="378">
        <v>1032103.5</v>
      </c>
    </row>
    <row r="457" spans="1:15" s="156" customFormat="1" ht="25.5" x14ac:dyDescent="0.2">
      <c r="A457" s="151"/>
      <c r="B457" s="159" t="s">
        <v>2167</v>
      </c>
      <c r="C457" s="159" t="s">
        <v>4273</v>
      </c>
      <c r="D457" s="160" t="s">
        <v>2168</v>
      </c>
      <c r="E457" s="379">
        <v>20329.099999999999</v>
      </c>
      <c r="F457" s="379">
        <v>20329.099999999999</v>
      </c>
      <c r="G457" s="379">
        <v>12875.6</v>
      </c>
      <c r="H457" s="379">
        <v>611.79999999999995</v>
      </c>
      <c r="I457" s="379">
        <v>0</v>
      </c>
      <c r="J457" s="379">
        <v>0</v>
      </c>
      <c r="K457" s="379">
        <v>0</v>
      </c>
      <c r="L457" s="379">
        <v>0</v>
      </c>
      <c r="M457" s="379">
        <v>0</v>
      </c>
      <c r="N457" s="379">
        <v>0</v>
      </c>
      <c r="O457" s="379">
        <v>20329.099999999999</v>
      </c>
    </row>
    <row r="458" spans="1:15" s="156" customFormat="1" ht="25.5" x14ac:dyDescent="0.2">
      <c r="A458" s="151"/>
      <c r="B458" s="159" t="s">
        <v>2169</v>
      </c>
      <c r="C458" s="159" t="s">
        <v>2217</v>
      </c>
      <c r="D458" s="160" t="s">
        <v>2170</v>
      </c>
      <c r="E458" s="379">
        <v>4014.7000000000003</v>
      </c>
      <c r="F458" s="379">
        <v>0</v>
      </c>
      <c r="G458" s="379">
        <v>0</v>
      </c>
      <c r="H458" s="379">
        <v>0</v>
      </c>
      <c r="I458" s="379">
        <v>4014.7000000000003</v>
      </c>
      <c r="J458" s="379">
        <v>250</v>
      </c>
      <c r="K458" s="379">
        <v>0</v>
      </c>
      <c r="L458" s="379">
        <v>0</v>
      </c>
      <c r="M458" s="379">
        <v>0</v>
      </c>
      <c r="N458" s="379">
        <v>250</v>
      </c>
      <c r="O458" s="379">
        <v>4264.7</v>
      </c>
    </row>
    <row r="459" spans="1:15" s="156" customFormat="1" ht="25.5" x14ac:dyDescent="0.2">
      <c r="A459" s="151"/>
      <c r="B459" s="159" t="s">
        <v>2171</v>
      </c>
      <c r="C459" s="159" t="s">
        <v>910</v>
      </c>
      <c r="D459" s="160" t="s">
        <v>2172</v>
      </c>
      <c r="E459" s="379">
        <v>658.30000000000007</v>
      </c>
      <c r="F459" s="379">
        <v>658.30000000000007</v>
      </c>
      <c r="G459" s="379">
        <v>470.90000000000003</v>
      </c>
      <c r="H459" s="379">
        <v>13.5</v>
      </c>
      <c r="I459" s="379">
        <v>0</v>
      </c>
      <c r="J459" s="379">
        <v>0</v>
      </c>
      <c r="K459" s="379">
        <v>0</v>
      </c>
      <c r="L459" s="379">
        <v>0</v>
      </c>
      <c r="M459" s="379">
        <v>0</v>
      </c>
      <c r="N459" s="379">
        <v>0</v>
      </c>
      <c r="O459" s="379">
        <v>658.30000000000007</v>
      </c>
    </row>
    <row r="460" spans="1:15" s="156" customFormat="1" ht="51" x14ac:dyDescent="0.2">
      <c r="A460" s="151"/>
      <c r="B460" s="159" t="s">
        <v>2173</v>
      </c>
      <c r="C460" s="159" t="s">
        <v>4273</v>
      </c>
      <c r="D460" s="160" t="s">
        <v>2174</v>
      </c>
      <c r="E460" s="161">
        <v>12018.1</v>
      </c>
      <c r="F460" s="161">
        <v>12018.1</v>
      </c>
      <c r="G460" s="161">
        <v>0</v>
      </c>
      <c r="H460" s="161">
        <v>0</v>
      </c>
      <c r="I460" s="161">
        <v>0</v>
      </c>
      <c r="J460" s="161">
        <v>0</v>
      </c>
      <c r="K460" s="161">
        <v>0</v>
      </c>
      <c r="L460" s="161">
        <v>0</v>
      </c>
      <c r="M460" s="161">
        <v>0</v>
      </c>
      <c r="N460" s="161">
        <v>0</v>
      </c>
      <c r="O460" s="161">
        <f>J460+E460</f>
        <v>12018.1</v>
      </c>
    </row>
    <row r="461" spans="1:15" s="156" customFormat="1" ht="25.5" x14ac:dyDescent="0.2">
      <c r="A461" s="151"/>
      <c r="B461" s="159" t="s">
        <v>2175</v>
      </c>
      <c r="C461" s="159" t="s">
        <v>734</v>
      </c>
      <c r="D461" s="160" t="s">
        <v>2176</v>
      </c>
      <c r="E461" s="379">
        <v>191190.39999999999</v>
      </c>
      <c r="F461" s="379">
        <v>187200.7</v>
      </c>
      <c r="G461" s="379">
        <v>24042</v>
      </c>
      <c r="H461" s="379">
        <v>68.3</v>
      </c>
      <c r="I461" s="379">
        <v>3989.7000000000003</v>
      </c>
      <c r="J461" s="379">
        <v>0</v>
      </c>
      <c r="K461" s="379">
        <v>0</v>
      </c>
      <c r="L461" s="379">
        <v>0</v>
      </c>
      <c r="M461" s="379">
        <v>0</v>
      </c>
      <c r="N461" s="379">
        <v>0</v>
      </c>
      <c r="O461" s="379">
        <v>191190.39999999999</v>
      </c>
    </row>
    <row r="462" spans="1:15" s="156" customFormat="1" ht="38.25" x14ac:dyDescent="0.2">
      <c r="A462" s="151"/>
      <c r="B462" s="159" t="s">
        <v>2177</v>
      </c>
      <c r="C462" s="159" t="s">
        <v>734</v>
      </c>
      <c r="D462" s="160" t="s">
        <v>2178</v>
      </c>
      <c r="E462" s="161">
        <v>18299.3</v>
      </c>
      <c r="F462" s="161">
        <v>18299.3</v>
      </c>
      <c r="G462" s="161">
        <v>0</v>
      </c>
      <c r="H462" s="161">
        <v>0</v>
      </c>
      <c r="I462" s="161">
        <v>0</v>
      </c>
      <c r="J462" s="161">
        <v>0</v>
      </c>
      <c r="K462" s="161">
        <v>0</v>
      </c>
      <c r="L462" s="161">
        <v>0</v>
      </c>
      <c r="M462" s="161">
        <v>0</v>
      </c>
      <c r="N462" s="161">
        <v>0</v>
      </c>
      <c r="O462" s="161">
        <f>J462+E462</f>
        <v>18299.3</v>
      </c>
    </row>
    <row r="463" spans="1:15" s="156" customFormat="1" ht="38.25" x14ac:dyDescent="0.2">
      <c r="A463" s="151"/>
      <c r="B463" s="159" t="s">
        <v>2179</v>
      </c>
      <c r="C463" s="159" t="s">
        <v>734</v>
      </c>
      <c r="D463" s="160" t="s">
        <v>2180</v>
      </c>
      <c r="E463" s="379">
        <v>692943.4</v>
      </c>
      <c r="F463" s="379">
        <v>663141.9</v>
      </c>
      <c r="G463" s="379">
        <v>103939.8</v>
      </c>
      <c r="H463" s="379">
        <v>1513.4</v>
      </c>
      <c r="I463" s="379">
        <v>29801.5</v>
      </c>
      <c r="J463" s="379">
        <v>0</v>
      </c>
      <c r="K463" s="379">
        <v>0</v>
      </c>
      <c r="L463" s="379">
        <v>0</v>
      </c>
      <c r="M463" s="379">
        <v>0</v>
      </c>
      <c r="N463" s="379">
        <v>0</v>
      </c>
      <c r="O463" s="379">
        <v>692943.4</v>
      </c>
    </row>
    <row r="464" spans="1:15" s="156" customFormat="1" ht="40.9" customHeight="1" x14ac:dyDescent="0.2">
      <c r="A464" s="151"/>
      <c r="B464" s="159" t="s">
        <v>2181</v>
      </c>
      <c r="C464" s="159" t="s">
        <v>734</v>
      </c>
      <c r="D464" s="160" t="s">
        <v>2182</v>
      </c>
      <c r="E464" s="379">
        <v>32067.8</v>
      </c>
      <c r="F464" s="379">
        <v>32067.8</v>
      </c>
      <c r="G464" s="379">
        <v>0</v>
      </c>
      <c r="H464" s="379">
        <v>0</v>
      </c>
      <c r="I464" s="379">
        <v>0</v>
      </c>
      <c r="J464" s="379">
        <v>0</v>
      </c>
      <c r="K464" s="379">
        <v>0</v>
      </c>
      <c r="L464" s="379">
        <v>0</v>
      </c>
      <c r="M464" s="379">
        <v>0</v>
      </c>
      <c r="N464" s="379">
        <v>0</v>
      </c>
      <c r="O464" s="379">
        <v>32067.8</v>
      </c>
    </row>
    <row r="465" spans="1:15" s="156" customFormat="1" ht="51" x14ac:dyDescent="0.2">
      <c r="A465" s="151"/>
      <c r="B465" s="159" t="s">
        <v>2183</v>
      </c>
      <c r="C465" s="159" t="s">
        <v>734</v>
      </c>
      <c r="D465" s="160" t="s">
        <v>450</v>
      </c>
      <c r="E465" s="161">
        <v>60332.4</v>
      </c>
      <c r="F465" s="161">
        <v>60332.4</v>
      </c>
      <c r="G465" s="161">
        <v>0</v>
      </c>
      <c r="H465" s="161">
        <v>0</v>
      </c>
      <c r="I465" s="161">
        <v>0</v>
      </c>
      <c r="J465" s="161">
        <v>0</v>
      </c>
      <c r="K465" s="161">
        <v>0</v>
      </c>
      <c r="L465" s="161">
        <v>0</v>
      </c>
      <c r="M465" s="161">
        <v>0</v>
      </c>
      <c r="N465" s="161">
        <v>0</v>
      </c>
      <c r="O465" s="161">
        <f>J465+E465</f>
        <v>60332.4</v>
      </c>
    </row>
    <row r="466" spans="1:15" s="156" customFormat="1" ht="25.5" x14ac:dyDescent="0.2">
      <c r="A466" s="151"/>
      <c r="B466" s="231">
        <v>3410000</v>
      </c>
      <c r="C466" s="232"/>
      <c r="D466" s="233" t="s">
        <v>3827</v>
      </c>
      <c r="E466" s="230">
        <v>100000</v>
      </c>
      <c r="F466" s="230">
        <v>100000</v>
      </c>
      <c r="G466" s="230"/>
      <c r="H466" s="230"/>
      <c r="I466" s="230"/>
      <c r="J466" s="230"/>
      <c r="K466" s="230"/>
      <c r="L466" s="230"/>
      <c r="M466" s="230"/>
      <c r="N466" s="230"/>
      <c r="O466" s="230">
        <f>E466+J466</f>
        <v>100000</v>
      </c>
    </row>
    <row r="467" spans="1:15" s="156" customFormat="1" ht="40.5" x14ac:dyDescent="0.2">
      <c r="A467" s="151"/>
      <c r="B467" s="227">
        <v>3411000</v>
      </c>
      <c r="C467" s="228"/>
      <c r="D467" s="229" t="s">
        <v>3827</v>
      </c>
      <c r="E467" s="230">
        <v>100000</v>
      </c>
      <c r="F467" s="230">
        <v>100000</v>
      </c>
      <c r="G467" s="230"/>
      <c r="H467" s="230"/>
      <c r="I467" s="230"/>
      <c r="J467" s="230"/>
      <c r="K467" s="230"/>
      <c r="L467" s="230"/>
      <c r="M467" s="230"/>
      <c r="N467" s="230"/>
      <c r="O467" s="230">
        <f>E467+J467</f>
        <v>100000</v>
      </c>
    </row>
    <row r="468" spans="1:15" s="156" customFormat="1" ht="89.25" x14ac:dyDescent="0.2">
      <c r="A468" s="151"/>
      <c r="B468" s="159">
        <v>3411020</v>
      </c>
      <c r="C468" s="226" t="s">
        <v>1449</v>
      </c>
      <c r="D468" s="175" t="s">
        <v>3828</v>
      </c>
      <c r="E468" s="161">
        <v>100000</v>
      </c>
      <c r="F468" s="161">
        <v>100000</v>
      </c>
      <c r="G468" s="161"/>
      <c r="H468" s="161"/>
      <c r="I468" s="161"/>
      <c r="J468" s="161"/>
      <c r="K468" s="161"/>
      <c r="L468" s="161"/>
      <c r="M468" s="161"/>
      <c r="N468" s="161"/>
      <c r="O468" s="161">
        <f>E468+J468</f>
        <v>100000</v>
      </c>
    </row>
    <row r="469" spans="1:15" s="156" customFormat="1" ht="13.5" x14ac:dyDescent="0.2">
      <c r="A469" s="151"/>
      <c r="B469" s="152" t="s">
        <v>451</v>
      </c>
      <c r="C469" s="153"/>
      <c r="D469" s="154" t="s">
        <v>452</v>
      </c>
      <c r="E469" s="377">
        <v>1755268.1</v>
      </c>
      <c r="F469" s="377">
        <v>1736768.3</v>
      </c>
      <c r="G469" s="377">
        <v>793070.3</v>
      </c>
      <c r="H469" s="377">
        <v>67152.5</v>
      </c>
      <c r="I469" s="377">
        <v>18499.8</v>
      </c>
      <c r="J469" s="377">
        <v>26508.799999999999</v>
      </c>
      <c r="K469" s="377">
        <v>24838.9</v>
      </c>
      <c r="L469" s="377">
        <v>9441.8000000000011</v>
      </c>
      <c r="M469" s="377">
        <v>3726.8</v>
      </c>
      <c r="N469" s="377">
        <v>1669.9</v>
      </c>
      <c r="O469" s="377">
        <v>1781776.9000000001</v>
      </c>
    </row>
    <row r="470" spans="1:15" s="156" customFormat="1" ht="27" x14ac:dyDescent="0.2">
      <c r="A470" s="151"/>
      <c r="B470" s="153" t="s">
        <v>453</v>
      </c>
      <c r="C470" s="153"/>
      <c r="D470" s="157" t="s">
        <v>454</v>
      </c>
      <c r="E470" s="378">
        <v>477332</v>
      </c>
      <c r="F470" s="378">
        <v>458832.2</v>
      </c>
      <c r="G470" s="378">
        <v>75536.600000000006</v>
      </c>
      <c r="H470" s="378">
        <v>6373.2</v>
      </c>
      <c r="I470" s="378">
        <v>18499.8</v>
      </c>
      <c r="J470" s="378">
        <v>19253.3</v>
      </c>
      <c r="K470" s="378">
        <v>18059</v>
      </c>
      <c r="L470" s="378">
        <v>9101.8000000000011</v>
      </c>
      <c r="M470" s="378">
        <v>1200</v>
      </c>
      <c r="N470" s="378">
        <v>1194.3</v>
      </c>
      <c r="O470" s="378">
        <v>496585.3</v>
      </c>
    </row>
    <row r="471" spans="1:15" s="156" customFormat="1" ht="25.5" x14ac:dyDescent="0.2">
      <c r="A471" s="151"/>
      <c r="B471" s="159" t="s">
        <v>455</v>
      </c>
      <c r="C471" s="159" t="s">
        <v>2157</v>
      </c>
      <c r="D471" s="160" t="s">
        <v>456</v>
      </c>
      <c r="E471" s="379">
        <v>131774.39999999999</v>
      </c>
      <c r="F471" s="379">
        <v>131774.39999999999</v>
      </c>
      <c r="G471" s="379">
        <v>71338.3</v>
      </c>
      <c r="H471" s="379">
        <v>6183.6</v>
      </c>
      <c r="I471" s="379">
        <v>0</v>
      </c>
      <c r="J471" s="379">
        <v>0</v>
      </c>
      <c r="K471" s="379">
        <v>0</v>
      </c>
      <c r="L471" s="379">
        <v>0</v>
      </c>
      <c r="M471" s="379">
        <v>0</v>
      </c>
      <c r="N471" s="379">
        <v>0</v>
      </c>
      <c r="O471" s="379">
        <v>131774.39999999999</v>
      </c>
    </row>
    <row r="472" spans="1:15" s="156" customFormat="1" ht="114" customHeight="1" x14ac:dyDescent="0.2">
      <c r="A472" s="151"/>
      <c r="B472" s="159" t="s">
        <v>457</v>
      </c>
      <c r="C472" s="159" t="s">
        <v>1425</v>
      </c>
      <c r="D472" s="160" t="s">
        <v>458</v>
      </c>
      <c r="E472" s="379">
        <v>6179.3</v>
      </c>
      <c r="F472" s="379">
        <v>6179.3</v>
      </c>
      <c r="G472" s="379">
        <v>4198.3</v>
      </c>
      <c r="H472" s="379">
        <v>189.6</v>
      </c>
      <c r="I472" s="379">
        <v>0</v>
      </c>
      <c r="J472" s="379">
        <v>10200</v>
      </c>
      <c r="K472" s="379">
        <v>9615</v>
      </c>
      <c r="L472" s="379">
        <v>5000</v>
      </c>
      <c r="M472" s="379">
        <v>183</v>
      </c>
      <c r="N472" s="379">
        <v>585</v>
      </c>
      <c r="O472" s="379">
        <v>16379.300000000001</v>
      </c>
    </row>
    <row r="473" spans="1:15" s="156" customFormat="1" ht="68.25" customHeight="1" x14ac:dyDescent="0.2">
      <c r="A473" s="151"/>
      <c r="B473" s="159" t="s">
        <v>459</v>
      </c>
      <c r="C473" s="159" t="s">
        <v>840</v>
      </c>
      <c r="D473" s="160" t="s">
        <v>460</v>
      </c>
      <c r="E473" s="379">
        <v>18499.8</v>
      </c>
      <c r="F473" s="379">
        <v>0</v>
      </c>
      <c r="G473" s="379">
        <v>0</v>
      </c>
      <c r="H473" s="379">
        <v>0</v>
      </c>
      <c r="I473" s="379">
        <v>18499.8</v>
      </c>
      <c r="J473" s="379">
        <v>314.39999999999998</v>
      </c>
      <c r="K473" s="379">
        <v>0</v>
      </c>
      <c r="L473" s="379">
        <v>0</v>
      </c>
      <c r="M473" s="379">
        <v>0</v>
      </c>
      <c r="N473" s="379">
        <v>314.39999999999998</v>
      </c>
      <c r="O473" s="379">
        <v>18814.2</v>
      </c>
    </row>
    <row r="474" spans="1:15" s="156" customFormat="1" ht="17.25" customHeight="1" x14ac:dyDescent="0.2">
      <c r="A474" s="151"/>
      <c r="B474" s="159" t="s">
        <v>461</v>
      </c>
      <c r="C474" s="159" t="s">
        <v>214</v>
      </c>
      <c r="D474" s="160" t="s">
        <v>462</v>
      </c>
      <c r="E474" s="379">
        <v>271058.5</v>
      </c>
      <c r="F474" s="379">
        <v>271058.5</v>
      </c>
      <c r="G474" s="379">
        <v>0</v>
      </c>
      <c r="H474" s="379">
        <v>0</v>
      </c>
      <c r="I474" s="379">
        <v>0</v>
      </c>
      <c r="J474" s="379">
        <v>0</v>
      </c>
      <c r="K474" s="379">
        <v>0</v>
      </c>
      <c r="L474" s="379">
        <v>0</v>
      </c>
      <c r="M474" s="379">
        <v>0</v>
      </c>
      <c r="N474" s="379">
        <v>0</v>
      </c>
      <c r="O474" s="379">
        <v>271058.5</v>
      </c>
    </row>
    <row r="475" spans="1:15" s="156" customFormat="1" ht="28.5" customHeight="1" x14ac:dyDescent="0.2">
      <c r="A475" s="151"/>
      <c r="B475" s="159" t="s">
        <v>463</v>
      </c>
      <c r="C475" s="159" t="s">
        <v>1497</v>
      </c>
      <c r="D475" s="160" t="s">
        <v>464</v>
      </c>
      <c r="E475" s="161">
        <v>0</v>
      </c>
      <c r="F475" s="161">
        <v>0</v>
      </c>
      <c r="G475" s="161">
        <v>0</v>
      </c>
      <c r="H475" s="161">
        <v>0</v>
      </c>
      <c r="I475" s="161">
        <v>0</v>
      </c>
      <c r="J475" s="161">
        <v>8590.1</v>
      </c>
      <c r="K475" s="161">
        <v>8295.2000000000007</v>
      </c>
      <c r="L475" s="161">
        <v>4101.8</v>
      </c>
      <c r="M475" s="161">
        <v>1017</v>
      </c>
      <c r="N475" s="161">
        <v>294.89999999999998</v>
      </c>
      <c r="O475" s="161">
        <f>J475+E475</f>
        <v>8590.1</v>
      </c>
    </row>
    <row r="476" spans="1:15" s="156" customFormat="1" ht="58.5" customHeight="1" x14ac:dyDescent="0.2">
      <c r="A476" s="151"/>
      <c r="B476" s="159" t="s">
        <v>465</v>
      </c>
      <c r="C476" s="159" t="s">
        <v>214</v>
      </c>
      <c r="D476" s="160" t="s">
        <v>1694</v>
      </c>
      <c r="E476" s="379">
        <v>49820</v>
      </c>
      <c r="F476" s="379">
        <v>49820</v>
      </c>
      <c r="G476" s="379">
        <v>0</v>
      </c>
      <c r="H476" s="379">
        <v>0</v>
      </c>
      <c r="I476" s="379">
        <v>0</v>
      </c>
      <c r="J476" s="379">
        <v>0</v>
      </c>
      <c r="K476" s="379">
        <v>0</v>
      </c>
      <c r="L476" s="379">
        <v>0</v>
      </c>
      <c r="M476" s="379">
        <v>0</v>
      </c>
      <c r="N476" s="379">
        <v>0</v>
      </c>
      <c r="O476" s="379">
        <v>49820</v>
      </c>
    </row>
    <row r="477" spans="1:15" s="156" customFormat="1" x14ac:dyDescent="0.2">
      <c r="A477" s="151"/>
      <c r="B477" s="159" t="s">
        <v>1695</v>
      </c>
      <c r="C477" s="159" t="s">
        <v>2157</v>
      </c>
      <c r="D477" s="160" t="s">
        <v>1696</v>
      </c>
      <c r="E477" s="161"/>
      <c r="F477" s="161"/>
      <c r="G477" s="161">
        <v>0</v>
      </c>
      <c r="H477" s="161">
        <v>0</v>
      </c>
      <c r="I477" s="161"/>
      <c r="J477" s="161">
        <v>148.80000000000001</v>
      </c>
      <c r="K477" s="161">
        <v>148.80000000000001</v>
      </c>
      <c r="L477" s="161">
        <v>0</v>
      </c>
      <c r="M477" s="161">
        <v>0</v>
      </c>
      <c r="N477" s="161">
        <v>0</v>
      </c>
      <c r="O477" s="161">
        <f>J477+E477</f>
        <v>148.80000000000001</v>
      </c>
    </row>
    <row r="478" spans="1:15" s="156" customFormat="1" ht="27" x14ac:dyDescent="0.2">
      <c r="A478" s="151"/>
      <c r="B478" s="153" t="s">
        <v>1697</v>
      </c>
      <c r="C478" s="153"/>
      <c r="D478" s="157" t="s">
        <v>1698</v>
      </c>
      <c r="E478" s="158">
        <v>1183.0999999999999</v>
      </c>
      <c r="F478" s="158">
        <v>1183.0999999999999</v>
      </c>
      <c r="G478" s="158">
        <v>760.8</v>
      </c>
      <c r="H478" s="158">
        <v>37.9</v>
      </c>
      <c r="I478" s="158">
        <v>0</v>
      </c>
      <c r="J478" s="158">
        <v>228.5</v>
      </c>
      <c r="K478" s="158">
        <v>224.2</v>
      </c>
      <c r="L478" s="158">
        <v>20</v>
      </c>
      <c r="M478" s="158">
        <v>12.7</v>
      </c>
      <c r="N478" s="158">
        <v>4.3</v>
      </c>
      <c r="O478" s="158">
        <f>J478+E478</f>
        <v>1411.6</v>
      </c>
    </row>
    <row r="479" spans="1:15" s="156" customFormat="1" ht="25.5" x14ac:dyDescent="0.2">
      <c r="A479" s="151"/>
      <c r="B479" s="159" t="s">
        <v>1699</v>
      </c>
      <c r="C479" s="159" t="s">
        <v>2157</v>
      </c>
      <c r="D479" s="160" t="s">
        <v>1700</v>
      </c>
      <c r="E479" s="161">
        <v>1183.0999999999999</v>
      </c>
      <c r="F479" s="161">
        <v>1183.0999999999999</v>
      </c>
      <c r="G479" s="161">
        <v>760.8</v>
      </c>
      <c r="H479" s="161">
        <v>37.9</v>
      </c>
      <c r="I479" s="161">
        <v>0</v>
      </c>
      <c r="J479" s="161">
        <v>228.5</v>
      </c>
      <c r="K479" s="161">
        <v>224.2</v>
      </c>
      <c r="L479" s="161">
        <v>20</v>
      </c>
      <c r="M479" s="161">
        <v>12.7</v>
      </c>
      <c r="N479" s="161">
        <v>4.3</v>
      </c>
      <c r="O479" s="161">
        <f>J479+E479</f>
        <v>1411.6</v>
      </c>
    </row>
    <row r="480" spans="1:15" s="156" customFormat="1" ht="27" x14ac:dyDescent="0.2">
      <c r="A480" s="151"/>
      <c r="B480" s="153" t="s">
        <v>1701</v>
      </c>
      <c r="C480" s="153"/>
      <c r="D480" s="157" t="s">
        <v>1702</v>
      </c>
      <c r="E480" s="378">
        <v>878593.4</v>
      </c>
      <c r="F480" s="378">
        <v>878593.4</v>
      </c>
      <c r="G480" s="378">
        <v>449092.8</v>
      </c>
      <c r="H480" s="378">
        <v>45845.700000000004</v>
      </c>
      <c r="I480" s="378">
        <v>0</v>
      </c>
      <c r="J480" s="378">
        <v>5953.9000000000005</v>
      </c>
      <c r="K480" s="378">
        <v>5482.6</v>
      </c>
      <c r="L480" s="378">
        <v>0</v>
      </c>
      <c r="M480" s="378">
        <v>2389.1999999999998</v>
      </c>
      <c r="N480" s="378">
        <v>471.3</v>
      </c>
      <c r="O480" s="378">
        <v>884547.3</v>
      </c>
    </row>
    <row r="481" spans="1:15" s="156" customFormat="1" ht="30" customHeight="1" x14ac:dyDescent="0.2">
      <c r="A481" s="151"/>
      <c r="B481" s="159" t="s">
        <v>1703</v>
      </c>
      <c r="C481" s="159" t="s">
        <v>2157</v>
      </c>
      <c r="D481" s="160" t="s">
        <v>1704</v>
      </c>
      <c r="E481" s="379">
        <v>715741.20000000007</v>
      </c>
      <c r="F481" s="379">
        <v>715741.20000000007</v>
      </c>
      <c r="G481" s="379">
        <v>449092.8</v>
      </c>
      <c r="H481" s="379">
        <v>45845.700000000004</v>
      </c>
      <c r="I481" s="379">
        <v>0</v>
      </c>
      <c r="J481" s="379">
        <v>5953.9000000000005</v>
      </c>
      <c r="K481" s="379">
        <v>5482.6</v>
      </c>
      <c r="L481" s="379">
        <v>0</v>
      </c>
      <c r="M481" s="379">
        <v>2389.1999999999998</v>
      </c>
      <c r="N481" s="379">
        <v>471.3</v>
      </c>
      <c r="O481" s="379">
        <v>721695.1</v>
      </c>
    </row>
    <row r="482" spans="1:15" s="156" customFormat="1" ht="162" customHeight="1" x14ac:dyDescent="0.2">
      <c r="A482" s="151"/>
      <c r="B482" s="159" t="s">
        <v>1705</v>
      </c>
      <c r="C482" s="159" t="s">
        <v>190</v>
      </c>
      <c r="D482" s="175" t="s">
        <v>2228</v>
      </c>
      <c r="E482" s="161">
        <v>18094.7</v>
      </c>
      <c r="F482" s="161">
        <v>18094.7</v>
      </c>
      <c r="G482" s="161">
        <v>0</v>
      </c>
      <c r="H482" s="161">
        <v>0</v>
      </c>
      <c r="I482" s="161">
        <v>0</v>
      </c>
      <c r="J482" s="161">
        <v>0</v>
      </c>
      <c r="K482" s="161">
        <v>0</v>
      </c>
      <c r="L482" s="161">
        <v>0</v>
      </c>
      <c r="M482" s="161">
        <v>0</v>
      </c>
      <c r="N482" s="161">
        <v>0</v>
      </c>
      <c r="O482" s="161">
        <f>J482+E482</f>
        <v>18094.7</v>
      </c>
    </row>
    <row r="483" spans="1:15" s="156" customFormat="1" ht="25.5" x14ac:dyDescent="0.2">
      <c r="A483" s="151"/>
      <c r="B483" s="159" t="s">
        <v>1706</v>
      </c>
      <c r="C483" s="159" t="s">
        <v>834</v>
      </c>
      <c r="D483" s="160" t="s">
        <v>1707</v>
      </c>
      <c r="E483" s="161">
        <v>144757.5</v>
      </c>
      <c r="F483" s="161">
        <v>144757.5</v>
      </c>
      <c r="G483" s="161">
        <v>0</v>
      </c>
      <c r="H483" s="161">
        <v>0</v>
      </c>
      <c r="I483" s="161">
        <v>0</v>
      </c>
      <c r="J483" s="161">
        <v>0</v>
      </c>
      <c r="K483" s="161">
        <v>0</v>
      </c>
      <c r="L483" s="161">
        <v>0</v>
      </c>
      <c r="M483" s="161">
        <v>0</v>
      </c>
      <c r="N483" s="161">
        <v>0</v>
      </c>
      <c r="O483" s="161">
        <f>J483+E483</f>
        <v>144757.5</v>
      </c>
    </row>
    <row r="484" spans="1:15" s="156" customFormat="1" ht="27" x14ac:dyDescent="0.2">
      <c r="A484" s="151"/>
      <c r="B484" s="153" t="s">
        <v>1708</v>
      </c>
      <c r="C484" s="153"/>
      <c r="D484" s="157" t="s">
        <v>1709</v>
      </c>
      <c r="E484" s="378">
        <v>370642.7</v>
      </c>
      <c r="F484" s="378">
        <v>370642.7</v>
      </c>
      <c r="G484" s="378">
        <v>250251.80000000002</v>
      </c>
      <c r="H484" s="378">
        <v>13528.9</v>
      </c>
      <c r="I484" s="378">
        <v>0</v>
      </c>
      <c r="J484" s="378">
        <v>173.1</v>
      </c>
      <c r="K484" s="378">
        <v>173.1</v>
      </c>
      <c r="L484" s="378">
        <v>0</v>
      </c>
      <c r="M484" s="378">
        <v>0</v>
      </c>
      <c r="N484" s="378">
        <v>0</v>
      </c>
      <c r="O484" s="378">
        <v>370815.8</v>
      </c>
    </row>
    <row r="485" spans="1:15" s="156" customFormat="1" ht="40.9" customHeight="1" x14ac:dyDescent="0.2">
      <c r="A485" s="151"/>
      <c r="B485" s="159" t="s">
        <v>1710</v>
      </c>
      <c r="C485" s="159" t="s">
        <v>2157</v>
      </c>
      <c r="D485" s="160" t="s">
        <v>1711</v>
      </c>
      <c r="E485" s="379">
        <v>370642.7</v>
      </c>
      <c r="F485" s="379">
        <v>370642.7</v>
      </c>
      <c r="G485" s="379">
        <v>250251.80000000002</v>
      </c>
      <c r="H485" s="379">
        <v>13528.9</v>
      </c>
      <c r="I485" s="379">
        <v>0</v>
      </c>
      <c r="J485" s="379">
        <v>173.1</v>
      </c>
      <c r="K485" s="379">
        <v>173.1</v>
      </c>
      <c r="L485" s="379">
        <v>0</v>
      </c>
      <c r="M485" s="379">
        <v>0</v>
      </c>
      <c r="N485" s="379">
        <v>0</v>
      </c>
      <c r="O485" s="379">
        <v>370815.8</v>
      </c>
    </row>
    <row r="486" spans="1:15" s="156" customFormat="1" ht="27" x14ac:dyDescent="0.2">
      <c r="A486" s="151"/>
      <c r="B486" s="153" t="s">
        <v>1712</v>
      </c>
      <c r="C486" s="153"/>
      <c r="D486" s="157" t="s">
        <v>1713</v>
      </c>
      <c r="E486" s="378">
        <v>27516.9</v>
      </c>
      <c r="F486" s="378">
        <v>27516.9</v>
      </c>
      <c r="G486" s="378">
        <v>17428.3</v>
      </c>
      <c r="H486" s="378">
        <v>1366.8</v>
      </c>
      <c r="I486" s="378">
        <v>0</v>
      </c>
      <c r="J486" s="378">
        <v>900</v>
      </c>
      <c r="K486" s="378">
        <v>900</v>
      </c>
      <c r="L486" s="378">
        <v>320</v>
      </c>
      <c r="M486" s="378">
        <v>124.9</v>
      </c>
      <c r="N486" s="378">
        <v>0</v>
      </c>
      <c r="O486" s="378">
        <v>28416.9</v>
      </c>
    </row>
    <row r="487" spans="1:15" s="156" customFormat="1" ht="25.5" x14ac:dyDescent="0.2">
      <c r="A487" s="151"/>
      <c r="B487" s="159" t="s">
        <v>1714</v>
      </c>
      <c r="C487" s="159" t="s">
        <v>2157</v>
      </c>
      <c r="D487" s="160" t="s">
        <v>1798</v>
      </c>
      <c r="E487" s="379">
        <v>25728.3</v>
      </c>
      <c r="F487" s="379">
        <v>25728.3</v>
      </c>
      <c r="G487" s="379">
        <v>16225.5</v>
      </c>
      <c r="H487" s="379">
        <v>1301.0999999999999</v>
      </c>
      <c r="I487" s="379">
        <v>0</v>
      </c>
      <c r="J487" s="379">
        <v>0</v>
      </c>
      <c r="K487" s="379">
        <v>0</v>
      </c>
      <c r="L487" s="379">
        <v>0</v>
      </c>
      <c r="M487" s="379">
        <v>0</v>
      </c>
      <c r="N487" s="379">
        <v>0</v>
      </c>
      <c r="O487" s="379">
        <v>25728.3</v>
      </c>
    </row>
    <row r="488" spans="1:15" s="156" customFormat="1" ht="73.349999999999994" customHeight="1" x14ac:dyDescent="0.2">
      <c r="A488" s="151"/>
      <c r="B488" s="159" t="s">
        <v>1799</v>
      </c>
      <c r="C488" s="159" t="s">
        <v>1485</v>
      </c>
      <c r="D488" s="160" t="s">
        <v>1800</v>
      </c>
      <c r="E488" s="379">
        <v>1788.6000000000001</v>
      </c>
      <c r="F488" s="379">
        <v>1788.6000000000001</v>
      </c>
      <c r="G488" s="379">
        <v>1202.8</v>
      </c>
      <c r="H488" s="379">
        <v>65.7</v>
      </c>
      <c r="I488" s="379">
        <v>0</v>
      </c>
      <c r="J488" s="379">
        <v>900</v>
      </c>
      <c r="K488" s="379">
        <v>900</v>
      </c>
      <c r="L488" s="379">
        <v>320</v>
      </c>
      <c r="M488" s="379">
        <v>124.9</v>
      </c>
      <c r="N488" s="379">
        <v>0</v>
      </c>
      <c r="O488" s="379">
        <v>2688.6</v>
      </c>
    </row>
    <row r="489" spans="1:15" s="156" customFormat="1" ht="25.5" x14ac:dyDescent="0.2">
      <c r="A489" s="151"/>
      <c r="B489" s="152" t="s">
        <v>1801</v>
      </c>
      <c r="C489" s="153"/>
      <c r="D489" s="154" t="s">
        <v>1802</v>
      </c>
      <c r="E489" s="281">
        <v>162171929.09999999</v>
      </c>
      <c r="F489" s="281">
        <v>156183432.90000001</v>
      </c>
      <c r="G489" s="281">
        <v>0</v>
      </c>
      <c r="H489" s="281">
        <v>0</v>
      </c>
      <c r="I489" s="281">
        <v>4188496.2</v>
      </c>
      <c r="J489" s="281">
        <v>3795600</v>
      </c>
      <c r="K489" s="281">
        <v>0</v>
      </c>
      <c r="L489" s="281">
        <v>0</v>
      </c>
      <c r="M489" s="281">
        <v>0</v>
      </c>
      <c r="N489" s="281">
        <v>3795600</v>
      </c>
      <c r="O489" s="281">
        <f>E489+J489</f>
        <v>165967529.09999999</v>
      </c>
    </row>
    <row r="490" spans="1:15" s="156" customFormat="1" ht="27" x14ac:dyDescent="0.2">
      <c r="A490" s="151"/>
      <c r="B490" s="153" t="s">
        <v>1803</v>
      </c>
      <c r="C490" s="153"/>
      <c r="D490" s="157" t="s">
        <v>1802</v>
      </c>
      <c r="E490" s="463">
        <v>162171929.09999999</v>
      </c>
      <c r="F490" s="463">
        <v>156183432.90000001</v>
      </c>
      <c r="G490" s="463">
        <v>0</v>
      </c>
      <c r="H490" s="463">
        <v>0</v>
      </c>
      <c r="I490" s="463">
        <v>4188496.2</v>
      </c>
      <c r="J490" s="463">
        <v>3795600</v>
      </c>
      <c r="K490" s="463">
        <v>0</v>
      </c>
      <c r="L490" s="463">
        <v>0</v>
      </c>
      <c r="M490" s="463">
        <v>0</v>
      </c>
      <c r="N490" s="463">
        <v>3795600</v>
      </c>
      <c r="O490" s="463">
        <f>E490+J490</f>
        <v>165967529.09999999</v>
      </c>
    </row>
    <row r="491" spans="1:15" s="156" customFormat="1" x14ac:dyDescent="0.2">
      <c r="A491" s="151"/>
      <c r="B491" s="159" t="s">
        <v>1804</v>
      </c>
      <c r="C491" s="159" t="s">
        <v>834</v>
      </c>
      <c r="D491" s="160" t="s">
        <v>1805</v>
      </c>
      <c r="E491" s="379">
        <v>1800000</v>
      </c>
      <c r="F491" s="379">
        <v>0</v>
      </c>
      <c r="G491" s="379">
        <v>0</v>
      </c>
      <c r="H491" s="379">
        <v>0</v>
      </c>
      <c r="I491" s="379">
        <v>0</v>
      </c>
      <c r="J491" s="379">
        <v>0</v>
      </c>
      <c r="K491" s="379">
        <v>0</v>
      </c>
      <c r="L491" s="379">
        <v>0</v>
      </c>
      <c r="M491" s="379">
        <v>0</v>
      </c>
      <c r="N491" s="379">
        <v>0</v>
      </c>
      <c r="O491" s="379">
        <v>1800000</v>
      </c>
    </row>
    <row r="492" spans="1:15" s="156" customFormat="1" x14ac:dyDescent="0.2">
      <c r="A492" s="151"/>
      <c r="B492" s="159" t="s">
        <v>1806</v>
      </c>
      <c r="C492" s="159" t="s">
        <v>1449</v>
      </c>
      <c r="D492" s="160" t="s">
        <v>564</v>
      </c>
      <c r="E492" s="161">
        <v>5357985.4000000004</v>
      </c>
      <c r="F492" s="161">
        <v>5357985.4000000004</v>
      </c>
      <c r="G492" s="161">
        <v>0</v>
      </c>
      <c r="H492" s="161">
        <v>0</v>
      </c>
      <c r="I492" s="161">
        <v>0</v>
      </c>
      <c r="J492" s="161">
        <v>0</v>
      </c>
      <c r="K492" s="161">
        <v>0</v>
      </c>
      <c r="L492" s="161">
        <v>0</v>
      </c>
      <c r="M492" s="161">
        <v>0</v>
      </c>
      <c r="N492" s="161">
        <v>0</v>
      </c>
      <c r="O492" s="161">
        <f>J492+E492</f>
        <v>5357985.4000000004</v>
      </c>
    </row>
    <row r="493" spans="1:15" s="156" customFormat="1" ht="25.5" x14ac:dyDescent="0.2">
      <c r="A493" s="151"/>
      <c r="B493" s="159" t="s">
        <v>565</v>
      </c>
      <c r="C493" s="159" t="s">
        <v>1449</v>
      </c>
      <c r="D493" s="160" t="s">
        <v>566</v>
      </c>
      <c r="E493" s="379">
        <v>15000</v>
      </c>
      <c r="F493" s="379">
        <v>15000</v>
      </c>
      <c r="G493" s="379">
        <v>0</v>
      </c>
      <c r="H493" s="379">
        <v>0</v>
      </c>
      <c r="I493" s="379">
        <v>0</v>
      </c>
      <c r="J493" s="379">
        <v>0</v>
      </c>
      <c r="K493" s="379">
        <v>0</v>
      </c>
      <c r="L493" s="379">
        <v>0</v>
      </c>
      <c r="M493" s="379">
        <v>0</v>
      </c>
      <c r="N493" s="379">
        <v>0</v>
      </c>
      <c r="O493" s="379">
        <v>15000</v>
      </c>
    </row>
    <row r="494" spans="1:15" s="156" customFormat="1" ht="38.25" x14ac:dyDescent="0.2">
      <c r="A494" s="151"/>
      <c r="B494" s="159" t="s">
        <v>567</v>
      </c>
      <c r="C494" s="159" t="s">
        <v>834</v>
      </c>
      <c r="D494" s="160" t="s">
        <v>568</v>
      </c>
      <c r="E494" s="161">
        <v>961838.1</v>
      </c>
      <c r="F494" s="161">
        <v>0</v>
      </c>
      <c r="G494" s="161">
        <v>0</v>
      </c>
      <c r="H494" s="161">
        <v>0</v>
      </c>
      <c r="I494" s="161">
        <v>961838.1</v>
      </c>
      <c r="J494" s="161">
        <v>0</v>
      </c>
      <c r="K494" s="161">
        <v>0</v>
      </c>
      <c r="L494" s="161">
        <v>0</v>
      </c>
      <c r="M494" s="161">
        <v>0</v>
      </c>
      <c r="N494" s="161">
        <v>0</v>
      </c>
      <c r="O494" s="161">
        <f>J494+E494</f>
        <v>961838.1</v>
      </c>
    </row>
    <row r="495" spans="1:15" s="156" customFormat="1" x14ac:dyDescent="0.2">
      <c r="A495" s="151"/>
      <c r="B495" s="159" t="s">
        <v>569</v>
      </c>
      <c r="C495" s="159" t="s">
        <v>1449</v>
      </c>
      <c r="D495" s="160" t="s">
        <v>570</v>
      </c>
      <c r="E495" s="161">
        <v>2000000</v>
      </c>
      <c r="F495" s="161">
        <v>2000000</v>
      </c>
      <c r="G495" s="161">
        <v>0</v>
      </c>
      <c r="H495" s="161">
        <v>0</v>
      </c>
      <c r="I495" s="161">
        <v>0</v>
      </c>
      <c r="J495" s="161">
        <v>0</v>
      </c>
      <c r="K495" s="161">
        <v>0</v>
      </c>
      <c r="L495" s="161">
        <v>0</v>
      </c>
      <c r="M495" s="161">
        <v>0</v>
      </c>
      <c r="N495" s="161">
        <v>0</v>
      </c>
      <c r="O495" s="161">
        <f>J495+E495</f>
        <v>2000000</v>
      </c>
    </row>
    <row r="496" spans="1:15" s="156" customFormat="1" ht="131.25" customHeight="1" x14ac:dyDescent="0.2">
      <c r="A496" s="151"/>
      <c r="B496" s="159" t="s">
        <v>571</v>
      </c>
      <c r="C496" s="159" t="s">
        <v>1449</v>
      </c>
      <c r="D496" s="175" t="s">
        <v>2229</v>
      </c>
      <c r="E496" s="282">
        <f>+F496+I496</f>
        <v>18414219.300000001</v>
      </c>
      <c r="F496" s="282">
        <v>18414219.300000001</v>
      </c>
      <c r="G496" s="282">
        <v>0</v>
      </c>
      <c r="H496" s="282">
        <v>0</v>
      </c>
      <c r="I496" s="282"/>
      <c r="J496" s="282">
        <v>0</v>
      </c>
      <c r="K496" s="282">
        <v>0</v>
      </c>
      <c r="L496" s="282">
        <v>0</v>
      </c>
      <c r="M496" s="282">
        <v>0</v>
      </c>
      <c r="N496" s="282">
        <v>0</v>
      </c>
      <c r="O496" s="282">
        <f>E496+J496</f>
        <v>18414219.300000001</v>
      </c>
    </row>
    <row r="497" spans="1:15" s="156" customFormat="1" ht="70.5" customHeight="1" x14ac:dyDescent="0.2">
      <c r="A497" s="151"/>
      <c r="B497" s="159">
        <v>3511170</v>
      </c>
      <c r="C497" s="226" t="s">
        <v>1449</v>
      </c>
      <c r="D497" s="175" t="s">
        <v>4461</v>
      </c>
      <c r="E497" s="161">
        <v>19000</v>
      </c>
      <c r="F497" s="161"/>
      <c r="G497" s="161"/>
      <c r="H497" s="161"/>
      <c r="I497" s="161">
        <v>19000</v>
      </c>
      <c r="J497" s="161"/>
      <c r="K497" s="161"/>
      <c r="L497" s="161"/>
      <c r="M497" s="161"/>
      <c r="N497" s="161"/>
      <c r="O497" s="161">
        <f>E497+J497</f>
        <v>19000</v>
      </c>
    </row>
    <row r="498" spans="1:15" s="156" customFormat="1" ht="70.5" customHeight="1" x14ac:dyDescent="0.2">
      <c r="A498" s="151"/>
      <c r="B498" s="455" t="s">
        <v>4448</v>
      </c>
      <c r="C498" s="455" t="s">
        <v>1449</v>
      </c>
      <c r="D498" s="456" t="s">
        <v>4449</v>
      </c>
      <c r="E498" s="379">
        <v>275000</v>
      </c>
      <c r="F498" s="379">
        <v>0</v>
      </c>
      <c r="G498" s="379">
        <v>0</v>
      </c>
      <c r="H498" s="379">
        <v>0</v>
      </c>
      <c r="I498" s="379">
        <v>275000</v>
      </c>
      <c r="J498" s="379">
        <v>0</v>
      </c>
      <c r="K498" s="379">
        <v>0</v>
      </c>
      <c r="L498" s="379">
        <v>0</v>
      </c>
      <c r="M498" s="379">
        <v>0</v>
      </c>
      <c r="N498" s="379">
        <v>0</v>
      </c>
      <c r="O498" s="379">
        <v>275000</v>
      </c>
    </row>
    <row r="499" spans="1:15" s="156" customFormat="1" ht="93.75" customHeight="1" x14ac:dyDescent="0.2">
      <c r="A499" s="151"/>
      <c r="B499" s="159" t="s">
        <v>572</v>
      </c>
      <c r="C499" s="159" t="s">
        <v>2574</v>
      </c>
      <c r="D499" s="160" t="s">
        <v>573</v>
      </c>
      <c r="E499" s="161">
        <v>0</v>
      </c>
      <c r="F499" s="161">
        <v>0</v>
      </c>
      <c r="G499" s="161">
        <v>0</v>
      </c>
      <c r="H499" s="161">
        <v>0</v>
      </c>
      <c r="I499" s="161">
        <v>0</v>
      </c>
      <c r="J499" s="161">
        <v>1500000</v>
      </c>
      <c r="K499" s="161">
        <v>0</v>
      </c>
      <c r="L499" s="161">
        <v>0</v>
      </c>
      <c r="M499" s="161">
        <v>0</v>
      </c>
      <c r="N499" s="161">
        <v>1500000</v>
      </c>
      <c r="O499" s="161">
        <f>J499+E499</f>
        <v>1500000</v>
      </c>
    </row>
    <row r="500" spans="1:15" s="156" customFormat="1" ht="76.5" x14ac:dyDescent="0.2">
      <c r="A500" s="151"/>
      <c r="B500" s="159" t="s">
        <v>574</v>
      </c>
      <c r="C500" s="159" t="s">
        <v>1449</v>
      </c>
      <c r="D500" s="160" t="s">
        <v>1827</v>
      </c>
      <c r="E500" s="161">
        <v>806377.3</v>
      </c>
      <c r="F500" s="161">
        <v>806377.3</v>
      </c>
      <c r="G500" s="161">
        <v>0</v>
      </c>
      <c r="H500" s="161">
        <v>0</v>
      </c>
      <c r="I500" s="161">
        <v>0</v>
      </c>
      <c r="J500" s="161">
        <v>0</v>
      </c>
      <c r="K500" s="161">
        <v>0</v>
      </c>
      <c r="L500" s="161">
        <v>0</v>
      </c>
      <c r="M500" s="161">
        <v>0</v>
      </c>
      <c r="N500" s="161">
        <v>0</v>
      </c>
      <c r="O500" s="161">
        <f>J500+E500</f>
        <v>806377.3</v>
      </c>
    </row>
    <row r="501" spans="1:15" s="156" customFormat="1" ht="287.45" customHeight="1" x14ac:dyDescent="0.2">
      <c r="A501" s="151"/>
      <c r="B501" s="159" t="s">
        <v>1828</v>
      </c>
      <c r="C501" s="159" t="s">
        <v>1449</v>
      </c>
      <c r="D501" s="160" t="s">
        <v>953</v>
      </c>
      <c r="E501" s="161">
        <v>1917833.2</v>
      </c>
      <c r="F501" s="161">
        <v>1917833.2</v>
      </c>
      <c r="G501" s="161">
        <v>0</v>
      </c>
      <c r="H501" s="161">
        <v>0</v>
      </c>
      <c r="I501" s="161">
        <v>0</v>
      </c>
      <c r="J501" s="161">
        <v>0</v>
      </c>
      <c r="K501" s="161">
        <v>0</v>
      </c>
      <c r="L501" s="161">
        <v>0</v>
      </c>
      <c r="M501" s="161">
        <v>0</v>
      </c>
      <c r="N501" s="161">
        <v>0</v>
      </c>
      <c r="O501" s="161">
        <f>J501+E501</f>
        <v>1917833.2</v>
      </c>
    </row>
    <row r="502" spans="1:15" s="156" customFormat="1" ht="117.75" customHeight="1" x14ac:dyDescent="0.2">
      <c r="A502" s="151"/>
      <c r="B502" s="159" t="s">
        <v>1829</v>
      </c>
      <c r="C502" s="159" t="s">
        <v>1449</v>
      </c>
      <c r="D502" s="175" t="s">
        <v>927</v>
      </c>
      <c r="E502" s="282">
        <f>+F502+I502</f>
        <v>41916440.700000003</v>
      </c>
      <c r="F502" s="282">
        <v>41916440.700000003</v>
      </c>
      <c r="G502" s="282">
        <v>0</v>
      </c>
      <c r="H502" s="282">
        <v>0</v>
      </c>
      <c r="I502" s="282"/>
      <c r="J502" s="282">
        <v>0</v>
      </c>
      <c r="K502" s="282">
        <v>0</v>
      </c>
      <c r="L502" s="282">
        <v>0</v>
      </c>
      <c r="M502" s="282">
        <v>0</v>
      </c>
      <c r="N502" s="282">
        <v>0</v>
      </c>
      <c r="O502" s="282">
        <f>E502+J502</f>
        <v>41916440.700000003</v>
      </c>
    </row>
    <row r="503" spans="1:15" s="156" customFormat="1" ht="21.75" customHeight="1" x14ac:dyDescent="0.2">
      <c r="A503" s="151"/>
      <c r="B503" s="159" t="s">
        <v>933</v>
      </c>
      <c r="C503" s="159" t="s">
        <v>934</v>
      </c>
      <c r="D503" s="160" t="s">
        <v>935</v>
      </c>
      <c r="E503" s="282">
        <f>+F503+I503</f>
        <v>85672511.700000003</v>
      </c>
      <c r="F503" s="282">
        <v>85672511.700000003</v>
      </c>
      <c r="G503" s="282">
        <v>0</v>
      </c>
      <c r="H503" s="282">
        <v>0</v>
      </c>
      <c r="I503" s="282"/>
      <c r="J503" s="282">
        <v>0</v>
      </c>
      <c r="K503" s="282">
        <v>0</v>
      </c>
      <c r="L503" s="282">
        <v>0</v>
      </c>
      <c r="M503" s="282">
        <v>0</v>
      </c>
      <c r="N503" s="282">
        <v>0</v>
      </c>
      <c r="O503" s="282">
        <f>E503+J503</f>
        <v>85672511.700000003</v>
      </c>
    </row>
    <row r="504" spans="1:15" s="156" customFormat="1" ht="63.75" x14ac:dyDescent="0.2">
      <c r="A504" s="151"/>
      <c r="B504" s="159" t="s">
        <v>936</v>
      </c>
      <c r="C504" s="159" t="s">
        <v>1449</v>
      </c>
      <c r="D504" s="160" t="s">
        <v>937</v>
      </c>
      <c r="E504" s="161">
        <v>8480.1</v>
      </c>
      <c r="F504" s="161">
        <v>5622</v>
      </c>
      <c r="G504" s="161">
        <v>0</v>
      </c>
      <c r="H504" s="161">
        <v>0</v>
      </c>
      <c r="I504" s="161">
        <v>2858.1</v>
      </c>
      <c r="J504" s="161">
        <v>0</v>
      </c>
      <c r="K504" s="161">
        <v>0</v>
      </c>
      <c r="L504" s="161">
        <v>0</v>
      </c>
      <c r="M504" s="161">
        <v>0</v>
      </c>
      <c r="N504" s="161">
        <v>0</v>
      </c>
      <c r="O504" s="161">
        <f t="shared" ref="O504:O509" si="3">J504+E504</f>
        <v>8480.1</v>
      </c>
    </row>
    <row r="505" spans="1:15" s="156" customFormat="1" ht="110.85" customHeight="1" x14ac:dyDescent="0.2">
      <c r="A505" s="151"/>
      <c r="B505" s="159" t="s">
        <v>938</v>
      </c>
      <c r="C505" s="159" t="s">
        <v>1449</v>
      </c>
      <c r="D505" s="160" t="s">
        <v>2359</v>
      </c>
      <c r="E505" s="161">
        <v>23950</v>
      </c>
      <c r="F505" s="161">
        <v>23950</v>
      </c>
      <c r="G505" s="161">
        <v>0</v>
      </c>
      <c r="H505" s="161">
        <v>0</v>
      </c>
      <c r="I505" s="161">
        <v>0</v>
      </c>
      <c r="J505" s="161">
        <v>0</v>
      </c>
      <c r="K505" s="161">
        <v>0</v>
      </c>
      <c r="L505" s="161">
        <v>0</v>
      </c>
      <c r="M505" s="161">
        <v>0</v>
      </c>
      <c r="N505" s="161">
        <v>0</v>
      </c>
      <c r="O505" s="161">
        <f t="shared" si="3"/>
        <v>23950</v>
      </c>
    </row>
    <row r="506" spans="1:15" s="156" customFormat="1" ht="33.4" customHeight="1" x14ac:dyDescent="0.2">
      <c r="A506" s="151"/>
      <c r="B506" s="159" t="s">
        <v>939</v>
      </c>
      <c r="C506" s="159" t="s">
        <v>1428</v>
      </c>
      <c r="D506" s="160" t="s">
        <v>940</v>
      </c>
      <c r="E506" s="161">
        <v>2900800</v>
      </c>
      <c r="F506" s="161">
        <v>0</v>
      </c>
      <c r="G506" s="161">
        <v>0</v>
      </c>
      <c r="H506" s="161">
        <v>0</v>
      </c>
      <c r="I506" s="161">
        <v>2900800</v>
      </c>
      <c r="J506" s="161">
        <v>0</v>
      </c>
      <c r="K506" s="161">
        <v>0</v>
      </c>
      <c r="L506" s="161">
        <v>0</v>
      </c>
      <c r="M506" s="161">
        <v>0</v>
      </c>
      <c r="N506" s="161">
        <v>0</v>
      </c>
      <c r="O506" s="161">
        <f t="shared" si="3"/>
        <v>2900800</v>
      </c>
    </row>
    <row r="507" spans="1:15" s="156" customFormat="1" ht="67.900000000000006" customHeight="1" x14ac:dyDescent="0.2">
      <c r="A507" s="151"/>
      <c r="B507" s="159" t="s">
        <v>941</v>
      </c>
      <c r="C507" s="159" t="s">
        <v>834</v>
      </c>
      <c r="D507" s="160" t="s">
        <v>942</v>
      </c>
      <c r="E507" s="161">
        <v>53493.3</v>
      </c>
      <c r="F507" s="161">
        <v>53493.3</v>
      </c>
      <c r="G507" s="161">
        <v>0</v>
      </c>
      <c r="H507" s="161">
        <v>0</v>
      </c>
      <c r="I507" s="161">
        <v>0</v>
      </c>
      <c r="J507" s="161">
        <v>0</v>
      </c>
      <c r="K507" s="161">
        <v>0</v>
      </c>
      <c r="L507" s="161">
        <v>0</v>
      </c>
      <c r="M507" s="161">
        <v>0</v>
      </c>
      <c r="N507" s="161">
        <v>0</v>
      </c>
      <c r="O507" s="161">
        <f t="shared" si="3"/>
        <v>53493.3</v>
      </c>
    </row>
    <row r="508" spans="1:15" s="156" customFormat="1" ht="25.5" x14ac:dyDescent="0.2">
      <c r="A508" s="151"/>
      <c r="B508" s="159" t="s">
        <v>943</v>
      </c>
      <c r="C508" s="159" t="s">
        <v>2760</v>
      </c>
      <c r="D508" s="160" t="s">
        <v>944</v>
      </c>
      <c r="E508" s="161">
        <v>0</v>
      </c>
      <c r="F508" s="161">
        <v>0</v>
      </c>
      <c r="G508" s="161">
        <v>0</v>
      </c>
      <c r="H508" s="161">
        <v>0</v>
      </c>
      <c r="I508" s="161">
        <v>0</v>
      </c>
      <c r="J508" s="161">
        <v>1623600</v>
      </c>
      <c r="K508" s="161">
        <v>0</v>
      </c>
      <c r="L508" s="161">
        <v>0</v>
      </c>
      <c r="M508" s="161">
        <v>0</v>
      </c>
      <c r="N508" s="161">
        <v>1623600</v>
      </c>
      <c r="O508" s="161">
        <f t="shared" si="3"/>
        <v>1623600</v>
      </c>
    </row>
    <row r="509" spans="1:15" s="156" customFormat="1" ht="63.75" x14ac:dyDescent="0.2">
      <c r="A509" s="151"/>
      <c r="B509" s="159" t="s">
        <v>945</v>
      </c>
      <c r="C509" s="159" t="s">
        <v>1449</v>
      </c>
      <c r="D509" s="160" t="s">
        <v>1883</v>
      </c>
      <c r="E509" s="161">
        <v>0</v>
      </c>
      <c r="F509" s="161">
        <v>0</v>
      </c>
      <c r="G509" s="161">
        <v>0</v>
      </c>
      <c r="H509" s="161">
        <v>0</v>
      </c>
      <c r="I509" s="161">
        <v>0</v>
      </c>
      <c r="J509" s="161">
        <v>672000</v>
      </c>
      <c r="K509" s="161">
        <v>0</v>
      </c>
      <c r="L509" s="161">
        <v>0</v>
      </c>
      <c r="M509" s="161">
        <v>0</v>
      </c>
      <c r="N509" s="161">
        <v>672000</v>
      </c>
      <c r="O509" s="161">
        <f t="shared" si="3"/>
        <v>672000</v>
      </c>
    </row>
    <row r="510" spans="1:15" s="156" customFormat="1" ht="63.75" x14ac:dyDescent="0.2">
      <c r="A510" s="151"/>
      <c r="B510" s="159">
        <v>3511800</v>
      </c>
      <c r="C510" s="226" t="s">
        <v>1449</v>
      </c>
      <c r="D510" s="175" t="s">
        <v>3829</v>
      </c>
      <c r="E510" s="161">
        <v>29000</v>
      </c>
      <c r="F510" s="161"/>
      <c r="G510" s="161"/>
      <c r="H510" s="161"/>
      <c r="I510" s="161">
        <v>29000</v>
      </c>
      <c r="J510" s="161"/>
      <c r="K510" s="161"/>
      <c r="L510" s="161"/>
      <c r="M510" s="161"/>
      <c r="N510" s="161"/>
      <c r="O510" s="161">
        <f>E510+J510</f>
        <v>29000</v>
      </c>
    </row>
    <row r="511" spans="1:15" s="156" customFormat="1" ht="21.75" customHeight="1" x14ac:dyDescent="0.2">
      <c r="A511" s="151"/>
      <c r="B511" s="152" t="s">
        <v>1884</v>
      </c>
      <c r="C511" s="153"/>
      <c r="D511" s="154" t="s">
        <v>1885</v>
      </c>
      <c r="E511" s="377">
        <v>5101219.3</v>
      </c>
      <c r="F511" s="377">
        <v>5009238.2</v>
      </c>
      <c r="G511" s="377">
        <v>2370226.4</v>
      </c>
      <c r="H511" s="377">
        <v>364039.60000000003</v>
      </c>
      <c r="I511" s="377">
        <v>91981.1</v>
      </c>
      <c r="J511" s="377">
        <v>1147738.5</v>
      </c>
      <c r="K511" s="377">
        <v>1086730.8</v>
      </c>
      <c r="L511" s="377">
        <v>149960.1</v>
      </c>
      <c r="M511" s="377">
        <v>86686.3</v>
      </c>
      <c r="N511" s="377">
        <v>61007.700000000004</v>
      </c>
      <c r="O511" s="377">
        <v>6248957.7999999998</v>
      </c>
    </row>
    <row r="512" spans="1:15" s="156" customFormat="1" ht="27" x14ac:dyDescent="0.2">
      <c r="A512" s="151"/>
      <c r="B512" s="153" t="s">
        <v>1886</v>
      </c>
      <c r="C512" s="153"/>
      <c r="D512" s="157" t="s">
        <v>1887</v>
      </c>
      <c r="E512" s="378">
        <v>1922911.9000000001</v>
      </c>
      <c r="F512" s="378">
        <v>1894732.3</v>
      </c>
      <c r="G512" s="378">
        <v>720422.9</v>
      </c>
      <c r="H512" s="378">
        <v>56727.8</v>
      </c>
      <c r="I512" s="378">
        <v>28179.600000000002</v>
      </c>
      <c r="J512" s="378">
        <v>880187.70000000007</v>
      </c>
      <c r="K512" s="378">
        <v>824876.4</v>
      </c>
      <c r="L512" s="378">
        <v>81975.3</v>
      </c>
      <c r="M512" s="378">
        <v>43469.8</v>
      </c>
      <c r="N512" s="378">
        <v>55311.3</v>
      </c>
      <c r="O512" s="378">
        <v>2803099.6</v>
      </c>
    </row>
    <row r="513" spans="1:15" s="156" customFormat="1" ht="25.5" x14ac:dyDescent="0.2">
      <c r="A513" s="151"/>
      <c r="B513" s="159" t="s">
        <v>1888</v>
      </c>
      <c r="C513" s="159" t="s">
        <v>2274</v>
      </c>
      <c r="D513" s="160" t="s">
        <v>1889</v>
      </c>
      <c r="E513" s="379">
        <v>1108632.5</v>
      </c>
      <c r="F513" s="379">
        <v>1106747.5</v>
      </c>
      <c r="G513" s="379">
        <v>718833.20000000007</v>
      </c>
      <c r="H513" s="379">
        <v>56441.700000000004</v>
      </c>
      <c r="I513" s="379">
        <v>1885</v>
      </c>
      <c r="J513" s="379">
        <v>833531.20000000007</v>
      </c>
      <c r="K513" s="379">
        <v>823469.4</v>
      </c>
      <c r="L513" s="379">
        <v>81375.3</v>
      </c>
      <c r="M513" s="379">
        <v>43303.8</v>
      </c>
      <c r="N513" s="379">
        <v>10061.799999999999</v>
      </c>
      <c r="O513" s="379">
        <v>1942163.7</v>
      </c>
    </row>
    <row r="514" spans="1:15" s="156" customFormat="1" ht="51" x14ac:dyDescent="0.2">
      <c r="A514" s="151"/>
      <c r="B514" s="159" t="s">
        <v>1890</v>
      </c>
      <c r="C514" s="159" t="s">
        <v>2227</v>
      </c>
      <c r="D514" s="160" t="s">
        <v>1891</v>
      </c>
      <c r="E514" s="379">
        <v>26294.600000000002</v>
      </c>
      <c r="F514" s="379">
        <v>0</v>
      </c>
      <c r="G514" s="379">
        <v>0</v>
      </c>
      <c r="H514" s="379">
        <v>0</v>
      </c>
      <c r="I514" s="379">
        <v>26294.600000000002</v>
      </c>
      <c r="J514" s="379">
        <v>45229.5</v>
      </c>
      <c r="K514" s="379">
        <v>0</v>
      </c>
      <c r="L514" s="379">
        <v>0</v>
      </c>
      <c r="M514" s="379">
        <v>0</v>
      </c>
      <c r="N514" s="379">
        <v>45229.5</v>
      </c>
      <c r="O514" s="379">
        <v>71524.100000000006</v>
      </c>
    </row>
    <row r="515" spans="1:15" s="156" customFormat="1" ht="25.5" x14ac:dyDescent="0.2">
      <c r="A515" s="151"/>
      <c r="B515" s="159" t="s">
        <v>1892</v>
      </c>
      <c r="C515" s="159" t="s">
        <v>1485</v>
      </c>
      <c r="D515" s="160" t="s">
        <v>1893</v>
      </c>
      <c r="E515" s="379">
        <v>2607</v>
      </c>
      <c r="F515" s="379">
        <v>2607</v>
      </c>
      <c r="G515" s="379">
        <v>1589.7</v>
      </c>
      <c r="H515" s="379">
        <v>286.10000000000002</v>
      </c>
      <c r="I515" s="379">
        <v>0</v>
      </c>
      <c r="J515" s="379">
        <v>1427</v>
      </c>
      <c r="K515" s="379">
        <v>1407</v>
      </c>
      <c r="L515" s="379">
        <v>600</v>
      </c>
      <c r="M515" s="379">
        <v>166</v>
      </c>
      <c r="N515" s="379">
        <v>20</v>
      </c>
      <c r="O515" s="379">
        <v>4034</v>
      </c>
    </row>
    <row r="516" spans="1:15" s="156" customFormat="1" ht="76.5" x14ac:dyDescent="0.2">
      <c r="A516" s="151"/>
      <c r="B516" s="159" t="s">
        <v>1894</v>
      </c>
      <c r="C516" s="159" t="s">
        <v>834</v>
      </c>
      <c r="D516" s="160" t="s">
        <v>2462</v>
      </c>
      <c r="E516" s="161">
        <v>44553</v>
      </c>
      <c r="F516" s="161">
        <v>44553</v>
      </c>
      <c r="G516" s="161">
        <v>0</v>
      </c>
      <c r="H516" s="161">
        <v>0</v>
      </c>
      <c r="I516" s="161">
        <v>0</v>
      </c>
      <c r="J516" s="161">
        <v>0</v>
      </c>
      <c r="K516" s="161">
        <v>0</v>
      </c>
      <c r="L516" s="161">
        <v>0</v>
      </c>
      <c r="M516" s="161">
        <v>0</v>
      </c>
      <c r="N516" s="161">
        <v>0</v>
      </c>
      <c r="O516" s="161">
        <f>J516+E516</f>
        <v>44553</v>
      </c>
    </row>
    <row r="517" spans="1:15" s="156" customFormat="1" ht="51" x14ac:dyDescent="0.2">
      <c r="A517" s="151"/>
      <c r="B517" s="159" t="s">
        <v>2463</v>
      </c>
      <c r="C517" s="159" t="s">
        <v>834</v>
      </c>
      <c r="D517" s="160" t="s">
        <v>1926</v>
      </c>
      <c r="E517" s="161">
        <v>740824.8</v>
      </c>
      <c r="F517" s="161">
        <v>740824.8</v>
      </c>
      <c r="G517" s="161">
        <v>0</v>
      </c>
      <c r="H517" s="161">
        <v>0</v>
      </c>
      <c r="I517" s="161">
        <v>0</v>
      </c>
      <c r="J517" s="161">
        <v>0</v>
      </c>
      <c r="K517" s="161">
        <v>0</v>
      </c>
      <c r="L517" s="161">
        <v>0</v>
      </c>
      <c r="M517" s="161">
        <v>0</v>
      </c>
      <c r="N517" s="161">
        <v>0</v>
      </c>
      <c r="O517" s="161">
        <f>J517+E517</f>
        <v>740824.8</v>
      </c>
    </row>
    <row r="518" spans="1:15" s="156" customFormat="1" ht="27" x14ac:dyDescent="0.2">
      <c r="A518" s="151"/>
      <c r="B518" s="153" t="s">
        <v>1927</v>
      </c>
      <c r="C518" s="153"/>
      <c r="D518" s="157" t="s">
        <v>1928</v>
      </c>
      <c r="E518" s="378">
        <v>30068.2</v>
      </c>
      <c r="F518" s="378">
        <v>30068.2</v>
      </c>
      <c r="G518" s="378">
        <v>13815.300000000001</v>
      </c>
      <c r="H518" s="378">
        <v>393.5</v>
      </c>
      <c r="I518" s="378">
        <v>0</v>
      </c>
      <c r="J518" s="378">
        <v>55602.200000000004</v>
      </c>
      <c r="K518" s="378">
        <v>55602.200000000004</v>
      </c>
      <c r="L518" s="378">
        <v>0</v>
      </c>
      <c r="M518" s="378">
        <v>0</v>
      </c>
      <c r="N518" s="378">
        <v>0</v>
      </c>
      <c r="O518" s="378">
        <v>85670.400000000009</v>
      </c>
    </row>
    <row r="519" spans="1:15" s="156" customFormat="1" ht="25.5" x14ac:dyDescent="0.2">
      <c r="A519" s="151"/>
      <c r="B519" s="159" t="s">
        <v>1929</v>
      </c>
      <c r="C519" s="159" t="s">
        <v>2274</v>
      </c>
      <c r="D519" s="160" t="s">
        <v>1930</v>
      </c>
      <c r="E519" s="379">
        <v>30068.2</v>
      </c>
      <c r="F519" s="379">
        <v>30068.2</v>
      </c>
      <c r="G519" s="379">
        <v>13815.300000000001</v>
      </c>
      <c r="H519" s="379">
        <v>393.5</v>
      </c>
      <c r="I519" s="379">
        <v>0</v>
      </c>
      <c r="J519" s="379">
        <v>55602.200000000004</v>
      </c>
      <c r="K519" s="379">
        <v>55602.200000000004</v>
      </c>
      <c r="L519" s="379">
        <v>0</v>
      </c>
      <c r="M519" s="379">
        <v>0</v>
      </c>
      <c r="N519" s="379">
        <v>0</v>
      </c>
      <c r="O519" s="379">
        <v>85670.400000000009</v>
      </c>
    </row>
    <row r="520" spans="1:15" s="156" customFormat="1" ht="27" x14ac:dyDescent="0.2">
      <c r="A520" s="151"/>
      <c r="B520" s="153" t="s">
        <v>1931</v>
      </c>
      <c r="C520" s="153"/>
      <c r="D520" s="157" t="s">
        <v>1932</v>
      </c>
      <c r="E520" s="378">
        <v>272885.40000000002</v>
      </c>
      <c r="F520" s="378">
        <v>215427.6</v>
      </c>
      <c r="G520" s="378">
        <v>58557.700000000004</v>
      </c>
      <c r="H520" s="378">
        <v>4389.2</v>
      </c>
      <c r="I520" s="378">
        <v>57457.8</v>
      </c>
      <c r="J520" s="378">
        <v>0</v>
      </c>
      <c r="K520" s="378">
        <v>0</v>
      </c>
      <c r="L520" s="378">
        <v>0</v>
      </c>
      <c r="M520" s="378">
        <v>0</v>
      </c>
      <c r="N520" s="378">
        <v>0</v>
      </c>
      <c r="O520" s="378">
        <v>272885.40000000002</v>
      </c>
    </row>
    <row r="521" spans="1:15" s="156" customFormat="1" ht="40.9" customHeight="1" x14ac:dyDescent="0.2">
      <c r="A521" s="151"/>
      <c r="B521" s="159" t="s">
        <v>1933</v>
      </c>
      <c r="C521" s="159" t="s">
        <v>2274</v>
      </c>
      <c r="D521" s="160" t="s">
        <v>1934</v>
      </c>
      <c r="E521" s="379">
        <v>150495.4</v>
      </c>
      <c r="F521" s="379">
        <v>93037.6</v>
      </c>
      <c r="G521" s="379">
        <v>58557.700000000004</v>
      </c>
      <c r="H521" s="379">
        <v>4389.2</v>
      </c>
      <c r="I521" s="379">
        <v>57457.8</v>
      </c>
      <c r="J521" s="379">
        <v>0</v>
      </c>
      <c r="K521" s="379">
        <v>0</v>
      </c>
      <c r="L521" s="379">
        <v>0</v>
      </c>
      <c r="M521" s="379">
        <v>0</v>
      </c>
      <c r="N521" s="379">
        <v>0</v>
      </c>
      <c r="O521" s="379">
        <v>150495.4</v>
      </c>
    </row>
    <row r="522" spans="1:15" s="156" customFormat="1" ht="38.25" x14ac:dyDescent="0.2">
      <c r="A522" s="151"/>
      <c r="B522" s="159" t="s">
        <v>1935</v>
      </c>
      <c r="C522" s="159" t="s">
        <v>2274</v>
      </c>
      <c r="D522" s="160" t="s">
        <v>1936</v>
      </c>
      <c r="E522" s="161">
        <v>122390</v>
      </c>
      <c r="F522" s="161">
        <v>122390</v>
      </c>
      <c r="G522" s="161">
        <v>0</v>
      </c>
      <c r="H522" s="161">
        <v>0</v>
      </c>
      <c r="I522" s="161">
        <v>0</v>
      </c>
      <c r="J522" s="161">
        <v>0</v>
      </c>
      <c r="K522" s="161">
        <v>0</v>
      </c>
      <c r="L522" s="161">
        <v>0</v>
      </c>
      <c r="M522" s="161">
        <v>0</v>
      </c>
      <c r="N522" s="161">
        <v>0</v>
      </c>
      <c r="O522" s="161">
        <f>J522+E522</f>
        <v>122390</v>
      </c>
    </row>
    <row r="523" spans="1:15" s="156" customFormat="1" ht="27" x14ac:dyDescent="0.2">
      <c r="A523" s="151"/>
      <c r="B523" s="153" t="s">
        <v>1937</v>
      </c>
      <c r="C523" s="153"/>
      <c r="D523" s="157" t="s">
        <v>1938</v>
      </c>
      <c r="E523" s="378">
        <v>10924.300000000001</v>
      </c>
      <c r="F523" s="378">
        <v>10924.300000000001</v>
      </c>
      <c r="G523" s="378">
        <v>6144.6</v>
      </c>
      <c r="H523" s="378">
        <v>500</v>
      </c>
      <c r="I523" s="378">
        <v>0</v>
      </c>
      <c r="J523" s="378">
        <v>10150</v>
      </c>
      <c r="K523" s="378">
        <v>10150</v>
      </c>
      <c r="L523" s="378">
        <v>700</v>
      </c>
      <c r="M523" s="378">
        <v>502</v>
      </c>
      <c r="N523" s="378">
        <v>0</v>
      </c>
      <c r="O523" s="378">
        <v>21074.3</v>
      </c>
    </row>
    <row r="524" spans="1:15" s="156" customFormat="1" ht="25.5" x14ac:dyDescent="0.2">
      <c r="A524" s="151"/>
      <c r="B524" s="159" t="s">
        <v>1939</v>
      </c>
      <c r="C524" s="159" t="s">
        <v>2274</v>
      </c>
      <c r="D524" s="160" t="s">
        <v>1940</v>
      </c>
      <c r="E524" s="379">
        <v>10924.300000000001</v>
      </c>
      <c r="F524" s="379">
        <v>10924.300000000001</v>
      </c>
      <c r="G524" s="379">
        <v>6144.6</v>
      </c>
      <c r="H524" s="379">
        <v>500</v>
      </c>
      <c r="I524" s="379">
        <v>0</v>
      </c>
      <c r="J524" s="379">
        <v>10150</v>
      </c>
      <c r="K524" s="379">
        <v>10150</v>
      </c>
      <c r="L524" s="379">
        <v>700</v>
      </c>
      <c r="M524" s="379">
        <v>502</v>
      </c>
      <c r="N524" s="379">
        <v>0</v>
      </c>
      <c r="O524" s="379">
        <v>21074.3</v>
      </c>
    </row>
    <row r="525" spans="1:15" s="156" customFormat="1" ht="27.75" customHeight="1" x14ac:dyDescent="0.2">
      <c r="A525" s="151"/>
      <c r="B525" s="153" t="s">
        <v>1941</v>
      </c>
      <c r="C525" s="153"/>
      <c r="D525" s="157" t="s">
        <v>1942</v>
      </c>
      <c r="E525" s="378">
        <v>2773861</v>
      </c>
      <c r="F525" s="378">
        <v>2772861</v>
      </c>
      <c r="G525" s="378">
        <v>1514788.9000000001</v>
      </c>
      <c r="H525" s="378">
        <v>298594.3</v>
      </c>
      <c r="I525" s="378">
        <v>1000</v>
      </c>
      <c r="J525" s="378">
        <v>188473</v>
      </c>
      <c r="K525" s="378">
        <v>183057.9</v>
      </c>
      <c r="L525" s="378">
        <v>61308.4</v>
      </c>
      <c r="M525" s="378">
        <v>42032.9</v>
      </c>
      <c r="N525" s="378">
        <v>5415.1</v>
      </c>
      <c r="O525" s="378">
        <v>2962334</v>
      </c>
    </row>
    <row r="526" spans="1:15" s="156" customFormat="1" ht="25.5" x14ac:dyDescent="0.2">
      <c r="A526" s="151"/>
      <c r="B526" s="159" t="s">
        <v>1943</v>
      </c>
      <c r="C526" s="159" t="s">
        <v>1944</v>
      </c>
      <c r="D526" s="160" t="s">
        <v>1945</v>
      </c>
      <c r="E526" s="379">
        <v>169910.1</v>
      </c>
      <c r="F526" s="379">
        <v>169910.1</v>
      </c>
      <c r="G526" s="379">
        <v>120049.3</v>
      </c>
      <c r="H526" s="379">
        <v>8261.7999999999993</v>
      </c>
      <c r="I526" s="379">
        <v>0</v>
      </c>
      <c r="J526" s="379">
        <v>623</v>
      </c>
      <c r="K526" s="379">
        <v>604.20000000000005</v>
      </c>
      <c r="L526" s="379">
        <v>242</v>
      </c>
      <c r="M526" s="379">
        <v>92</v>
      </c>
      <c r="N526" s="379">
        <v>18.8</v>
      </c>
      <c r="O526" s="379">
        <v>170533.1</v>
      </c>
    </row>
    <row r="527" spans="1:15" s="156" customFormat="1" ht="25.5" x14ac:dyDescent="0.2">
      <c r="A527" s="151"/>
      <c r="B527" s="159" t="s">
        <v>1946</v>
      </c>
      <c r="C527" s="159" t="s">
        <v>1944</v>
      </c>
      <c r="D527" s="160" t="s">
        <v>1947</v>
      </c>
      <c r="E527" s="379">
        <v>2600917.2000000002</v>
      </c>
      <c r="F527" s="379">
        <v>2599917.2000000002</v>
      </c>
      <c r="G527" s="379">
        <v>1394739.6</v>
      </c>
      <c r="H527" s="379">
        <v>287916.3</v>
      </c>
      <c r="I527" s="379">
        <v>1000</v>
      </c>
      <c r="J527" s="379">
        <v>187850</v>
      </c>
      <c r="K527" s="379">
        <v>182453.7</v>
      </c>
      <c r="L527" s="379">
        <v>61066.400000000001</v>
      </c>
      <c r="M527" s="379">
        <v>41940.9</v>
      </c>
      <c r="N527" s="379">
        <v>5396.3</v>
      </c>
      <c r="O527" s="379">
        <v>2788767.2</v>
      </c>
    </row>
    <row r="528" spans="1:15" s="156" customFormat="1" ht="59.1" customHeight="1" x14ac:dyDescent="0.2">
      <c r="A528" s="151"/>
      <c r="B528" s="159" t="s">
        <v>1948</v>
      </c>
      <c r="C528" s="159" t="s">
        <v>603</v>
      </c>
      <c r="D528" s="160" t="s">
        <v>1949</v>
      </c>
      <c r="E528" s="161">
        <v>3033.7</v>
      </c>
      <c r="F528" s="161">
        <v>3033.7</v>
      </c>
      <c r="G528" s="161">
        <v>0</v>
      </c>
      <c r="H528" s="161">
        <v>2416.1999999999998</v>
      </c>
      <c r="I528" s="161">
        <v>0</v>
      </c>
      <c r="J528" s="161">
        <v>0</v>
      </c>
      <c r="K528" s="161">
        <v>0</v>
      </c>
      <c r="L528" s="161">
        <v>0</v>
      </c>
      <c r="M528" s="161">
        <v>0</v>
      </c>
      <c r="N528" s="161">
        <v>0</v>
      </c>
      <c r="O528" s="161">
        <f>J528+E528</f>
        <v>3033.7</v>
      </c>
    </row>
    <row r="529" spans="1:15" s="156" customFormat="1" ht="40.5" x14ac:dyDescent="0.2">
      <c r="A529" s="151"/>
      <c r="B529" s="153" t="s">
        <v>1950</v>
      </c>
      <c r="C529" s="153"/>
      <c r="D529" s="157" t="s">
        <v>1951</v>
      </c>
      <c r="E529" s="158">
        <v>1019.9</v>
      </c>
      <c r="F529" s="158">
        <v>1019.9</v>
      </c>
      <c r="G529" s="158">
        <v>491.5</v>
      </c>
      <c r="H529" s="158">
        <v>43</v>
      </c>
      <c r="I529" s="158">
        <v>0</v>
      </c>
      <c r="J529" s="158">
        <v>0</v>
      </c>
      <c r="K529" s="158">
        <v>0</v>
      </c>
      <c r="L529" s="158">
        <v>0</v>
      </c>
      <c r="M529" s="158">
        <v>0</v>
      </c>
      <c r="N529" s="158">
        <v>0</v>
      </c>
      <c r="O529" s="158">
        <f>J529+E529</f>
        <v>1019.9</v>
      </c>
    </row>
    <row r="530" spans="1:15" s="156" customFormat="1" ht="25.5" x14ac:dyDescent="0.2">
      <c r="A530" s="151"/>
      <c r="B530" s="159" t="s">
        <v>1952</v>
      </c>
      <c r="C530" s="159" t="s">
        <v>2274</v>
      </c>
      <c r="D530" s="160" t="s">
        <v>1953</v>
      </c>
      <c r="E530" s="161">
        <v>1019.9</v>
      </c>
      <c r="F530" s="161">
        <v>1019.9</v>
      </c>
      <c r="G530" s="161">
        <v>491.5</v>
      </c>
      <c r="H530" s="161">
        <v>43</v>
      </c>
      <c r="I530" s="161">
        <v>0</v>
      </c>
      <c r="J530" s="161">
        <v>0</v>
      </c>
      <c r="K530" s="161">
        <v>0</v>
      </c>
      <c r="L530" s="161">
        <v>0</v>
      </c>
      <c r="M530" s="161">
        <v>0</v>
      </c>
      <c r="N530" s="161">
        <v>0</v>
      </c>
      <c r="O530" s="161">
        <f>J530+E530</f>
        <v>1019.9</v>
      </c>
    </row>
    <row r="531" spans="1:15" s="156" customFormat="1" ht="13.5" x14ac:dyDescent="0.2">
      <c r="A531" s="151"/>
      <c r="B531" s="153" t="s">
        <v>1954</v>
      </c>
      <c r="C531" s="153"/>
      <c r="D531" s="157" t="s">
        <v>1955</v>
      </c>
      <c r="E531" s="378">
        <v>89548.6</v>
      </c>
      <c r="F531" s="378">
        <v>84204.900000000009</v>
      </c>
      <c r="G531" s="378">
        <v>56005.5</v>
      </c>
      <c r="H531" s="378">
        <v>3391.8</v>
      </c>
      <c r="I531" s="378">
        <v>5343.7</v>
      </c>
      <c r="J531" s="378">
        <v>13325.6</v>
      </c>
      <c r="K531" s="378">
        <v>13044.300000000001</v>
      </c>
      <c r="L531" s="378">
        <v>5976.4000000000005</v>
      </c>
      <c r="M531" s="378">
        <v>681.6</v>
      </c>
      <c r="N531" s="378">
        <v>281.3</v>
      </c>
      <c r="O531" s="378">
        <v>102874.2</v>
      </c>
    </row>
    <row r="532" spans="1:15" s="156" customFormat="1" ht="25.5" x14ac:dyDescent="0.2">
      <c r="A532" s="151"/>
      <c r="B532" s="159" t="s">
        <v>1956</v>
      </c>
      <c r="C532" s="159" t="s">
        <v>834</v>
      </c>
      <c r="D532" s="160" t="s">
        <v>1957</v>
      </c>
      <c r="E532" s="379">
        <v>9450.7999999999993</v>
      </c>
      <c r="F532" s="379">
        <v>9450.7999999999993</v>
      </c>
      <c r="G532" s="379">
        <v>6632.1</v>
      </c>
      <c r="H532" s="379">
        <v>215.70000000000002</v>
      </c>
      <c r="I532" s="379">
        <v>0</v>
      </c>
      <c r="J532" s="379">
        <v>0.1</v>
      </c>
      <c r="K532" s="379">
        <v>0.1</v>
      </c>
      <c r="L532" s="379">
        <v>0</v>
      </c>
      <c r="M532" s="379">
        <v>0</v>
      </c>
      <c r="N532" s="379">
        <v>0</v>
      </c>
      <c r="O532" s="379">
        <v>9450.9</v>
      </c>
    </row>
    <row r="533" spans="1:15" s="156" customFormat="1" ht="38.25" x14ac:dyDescent="0.2">
      <c r="A533" s="151"/>
      <c r="B533" s="159" t="s">
        <v>1958</v>
      </c>
      <c r="C533" s="159" t="s">
        <v>840</v>
      </c>
      <c r="D533" s="160" t="s">
        <v>1959</v>
      </c>
      <c r="E533" s="379">
        <v>5343.7</v>
      </c>
      <c r="F533" s="379">
        <v>0</v>
      </c>
      <c r="G533" s="379">
        <v>0</v>
      </c>
      <c r="H533" s="379">
        <v>0</v>
      </c>
      <c r="I533" s="379">
        <v>5343.7</v>
      </c>
      <c r="J533" s="379">
        <v>107.8</v>
      </c>
      <c r="K533" s="379">
        <v>0</v>
      </c>
      <c r="L533" s="379">
        <v>0</v>
      </c>
      <c r="M533" s="379">
        <v>0</v>
      </c>
      <c r="N533" s="379">
        <v>107.8</v>
      </c>
      <c r="O533" s="379">
        <v>5451.5</v>
      </c>
    </row>
    <row r="534" spans="1:15" s="156" customFormat="1" ht="38.25" x14ac:dyDescent="0.2">
      <c r="A534" s="151"/>
      <c r="B534" s="159" t="s">
        <v>1960</v>
      </c>
      <c r="C534" s="159" t="s">
        <v>834</v>
      </c>
      <c r="D534" s="160" t="s">
        <v>1983</v>
      </c>
      <c r="E534" s="379">
        <v>74754.100000000006</v>
      </c>
      <c r="F534" s="379">
        <v>74754.100000000006</v>
      </c>
      <c r="G534" s="379">
        <v>49373.4</v>
      </c>
      <c r="H534" s="379">
        <v>3176.1</v>
      </c>
      <c r="I534" s="379">
        <v>0</v>
      </c>
      <c r="J534" s="379">
        <v>13217.7</v>
      </c>
      <c r="K534" s="379">
        <v>13044.2</v>
      </c>
      <c r="L534" s="379">
        <v>5976.4000000000005</v>
      </c>
      <c r="M534" s="379">
        <v>681.6</v>
      </c>
      <c r="N534" s="379">
        <v>173.5</v>
      </c>
      <c r="O534" s="379">
        <v>87971.8</v>
      </c>
    </row>
    <row r="535" spans="1:15" s="156" customFormat="1" ht="25.5" x14ac:dyDescent="0.2">
      <c r="A535" s="151"/>
      <c r="B535" s="152" t="s">
        <v>1984</v>
      </c>
      <c r="C535" s="153"/>
      <c r="D535" s="154" t="s">
        <v>1985</v>
      </c>
      <c r="E535" s="377">
        <v>6795.7</v>
      </c>
      <c r="F535" s="377">
        <v>6514</v>
      </c>
      <c r="G535" s="377">
        <v>1891.4</v>
      </c>
      <c r="H535" s="377">
        <v>0</v>
      </c>
      <c r="I535" s="377">
        <v>281.7</v>
      </c>
      <c r="J535" s="377">
        <v>0</v>
      </c>
      <c r="K535" s="377">
        <v>0</v>
      </c>
      <c r="L535" s="377">
        <v>0</v>
      </c>
      <c r="M535" s="377">
        <v>0</v>
      </c>
      <c r="N535" s="377">
        <v>0</v>
      </c>
      <c r="O535" s="377">
        <v>6795.7</v>
      </c>
    </row>
    <row r="536" spans="1:15" s="156" customFormat="1" ht="27" x14ac:dyDescent="0.2">
      <c r="A536" s="151"/>
      <c r="B536" s="153" t="s">
        <v>1986</v>
      </c>
      <c r="C536" s="153"/>
      <c r="D536" s="157" t="s">
        <v>1987</v>
      </c>
      <c r="E536" s="378">
        <v>6795.7</v>
      </c>
      <c r="F536" s="378">
        <v>6514</v>
      </c>
      <c r="G536" s="378">
        <v>1891.4</v>
      </c>
      <c r="H536" s="378">
        <v>0</v>
      </c>
      <c r="I536" s="378">
        <v>281.7</v>
      </c>
      <c r="J536" s="378">
        <v>0</v>
      </c>
      <c r="K536" s="378">
        <v>0</v>
      </c>
      <c r="L536" s="378">
        <v>0</v>
      </c>
      <c r="M536" s="378">
        <v>0</v>
      </c>
      <c r="N536" s="378">
        <v>0</v>
      </c>
      <c r="O536" s="378">
        <v>6795.7</v>
      </c>
    </row>
    <row r="537" spans="1:15" s="156" customFormat="1" ht="25.5" x14ac:dyDescent="0.2">
      <c r="A537" s="151"/>
      <c r="B537" s="159" t="s">
        <v>1988</v>
      </c>
      <c r="C537" s="159" t="s">
        <v>825</v>
      </c>
      <c r="D537" s="160" t="s">
        <v>1989</v>
      </c>
      <c r="E537" s="379">
        <v>3995.7000000000003</v>
      </c>
      <c r="F537" s="379">
        <v>3714</v>
      </c>
      <c r="G537" s="379">
        <v>1891.4</v>
      </c>
      <c r="H537" s="379">
        <v>0</v>
      </c>
      <c r="I537" s="379">
        <v>281.7</v>
      </c>
      <c r="J537" s="379">
        <v>0</v>
      </c>
      <c r="K537" s="379">
        <v>0</v>
      </c>
      <c r="L537" s="379">
        <v>0</v>
      </c>
      <c r="M537" s="379">
        <v>0</v>
      </c>
      <c r="N537" s="379">
        <v>0</v>
      </c>
      <c r="O537" s="379">
        <v>3995.7000000000003</v>
      </c>
    </row>
    <row r="538" spans="1:15" s="156" customFormat="1" ht="42" customHeight="1" x14ac:dyDescent="0.2">
      <c r="A538" s="151"/>
      <c r="B538" s="455" t="s">
        <v>4450</v>
      </c>
      <c r="C538" s="455" t="s">
        <v>1494</v>
      </c>
      <c r="D538" s="456" t="s">
        <v>4451</v>
      </c>
      <c r="E538" s="379">
        <v>2800</v>
      </c>
      <c r="F538" s="379">
        <v>2800</v>
      </c>
      <c r="G538" s="379">
        <v>0</v>
      </c>
      <c r="H538" s="379">
        <v>0</v>
      </c>
      <c r="I538" s="379">
        <v>0</v>
      </c>
      <c r="J538" s="379">
        <v>0</v>
      </c>
      <c r="K538" s="379">
        <v>0</v>
      </c>
      <c r="L538" s="379">
        <v>0</v>
      </c>
      <c r="M538" s="379">
        <v>0</v>
      </c>
      <c r="N538" s="379">
        <v>0</v>
      </c>
      <c r="O538" s="379">
        <v>2800</v>
      </c>
    </row>
    <row r="539" spans="1:15" s="156" customFormat="1" ht="25.5" x14ac:dyDescent="0.2">
      <c r="A539" s="151"/>
      <c r="B539" s="152" t="s">
        <v>1990</v>
      </c>
      <c r="C539" s="153"/>
      <c r="D539" s="154" t="s">
        <v>1991</v>
      </c>
      <c r="E539" s="377">
        <v>23577.7</v>
      </c>
      <c r="F539" s="377">
        <v>23250.3</v>
      </c>
      <c r="G539" s="377">
        <v>16509.7</v>
      </c>
      <c r="H539" s="377">
        <v>292.10000000000002</v>
      </c>
      <c r="I539" s="377">
        <v>327.39999999999998</v>
      </c>
      <c r="J539" s="377">
        <v>0</v>
      </c>
      <c r="K539" s="377">
        <v>0</v>
      </c>
      <c r="L539" s="377">
        <v>0</v>
      </c>
      <c r="M539" s="377">
        <v>0</v>
      </c>
      <c r="N539" s="377">
        <v>0</v>
      </c>
      <c r="O539" s="377">
        <v>23577.7</v>
      </c>
    </row>
    <row r="540" spans="1:15" s="156" customFormat="1" ht="27" x14ac:dyDescent="0.2">
      <c r="A540" s="151"/>
      <c r="B540" s="153" t="s">
        <v>1992</v>
      </c>
      <c r="C540" s="153"/>
      <c r="D540" s="157" t="s">
        <v>1993</v>
      </c>
      <c r="E540" s="378">
        <v>23577.7</v>
      </c>
      <c r="F540" s="378">
        <v>23250.3</v>
      </c>
      <c r="G540" s="378">
        <v>16509.7</v>
      </c>
      <c r="H540" s="378">
        <v>292.10000000000002</v>
      </c>
      <c r="I540" s="378">
        <v>327.39999999999998</v>
      </c>
      <c r="J540" s="378">
        <v>0</v>
      </c>
      <c r="K540" s="378">
        <v>0</v>
      </c>
      <c r="L540" s="378">
        <v>0</v>
      </c>
      <c r="M540" s="378">
        <v>0</v>
      </c>
      <c r="N540" s="378">
        <v>0</v>
      </c>
      <c r="O540" s="378">
        <v>23577.7</v>
      </c>
    </row>
    <row r="541" spans="1:15" s="156" customFormat="1" ht="25.5" x14ac:dyDescent="0.2">
      <c r="A541" s="151"/>
      <c r="B541" s="159" t="s">
        <v>1994</v>
      </c>
      <c r="C541" s="159" t="s">
        <v>1266</v>
      </c>
      <c r="D541" s="160" t="s">
        <v>1995</v>
      </c>
      <c r="E541" s="379">
        <v>23250.3</v>
      </c>
      <c r="F541" s="379">
        <v>23250.3</v>
      </c>
      <c r="G541" s="379">
        <v>16509.7</v>
      </c>
      <c r="H541" s="379">
        <v>292.10000000000002</v>
      </c>
      <c r="I541" s="379">
        <v>0</v>
      </c>
      <c r="J541" s="379">
        <v>0</v>
      </c>
      <c r="K541" s="379">
        <v>0</v>
      </c>
      <c r="L541" s="379">
        <v>0</v>
      </c>
      <c r="M541" s="379">
        <v>0</v>
      </c>
      <c r="N541" s="379">
        <v>0</v>
      </c>
      <c r="O541" s="379">
        <v>23250.3</v>
      </c>
    </row>
    <row r="542" spans="1:15" s="156" customFormat="1" ht="63.75" x14ac:dyDescent="0.2">
      <c r="A542" s="151"/>
      <c r="B542" s="159" t="s">
        <v>1996</v>
      </c>
      <c r="C542" s="159" t="s">
        <v>13</v>
      </c>
      <c r="D542" s="160" t="s">
        <v>1997</v>
      </c>
      <c r="E542" s="161">
        <v>327.39999999999998</v>
      </c>
      <c r="F542" s="161">
        <v>0</v>
      </c>
      <c r="G542" s="161">
        <v>0</v>
      </c>
      <c r="H542" s="161">
        <v>0</v>
      </c>
      <c r="I542" s="161">
        <v>327.39999999999998</v>
      </c>
      <c r="J542" s="161">
        <v>0</v>
      </c>
      <c r="K542" s="161">
        <v>0</v>
      </c>
      <c r="L542" s="161">
        <v>0</v>
      </c>
      <c r="M542" s="161">
        <v>0</v>
      </c>
      <c r="N542" s="161">
        <v>0</v>
      </c>
      <c r="O542" s="161">
        <f>J542+E542</f>
        <v>327.39999999999998</v>
      </c>
    </row>
    <row r="543" spans="1:15" s="156" customFormat="1" ht="38.25" x14ac:dyDescent="0.2">
      <c r="A543" s="151"/>
      <c r="B543" s="152" t="s">
        <v>1998</v>
      </c>
      <c r="C543" s="153"/>
      <c r="D543" s="154" t="s">
        <v>1999</v>
      </c>
      <c r="E543" s="377">
        <v>25874.100000000002</v>
      </c>
      <c r="F543" s="377">
        <v>25874.100000000002</v>
      </c>
      <c r="G543" s="377">
        <v>16714.900000000001</v>
      </c>
      <c r="H543" s="377">
        <v>1141.9000000000001</v>
      </c>
      <c r="I543" s="377">
        <v>0</v>
      </c>
      <c r="J543" s="377">
        <v>0</v>
      </c>
      <c r="K543" s="377">
        <v>0</v>
      </c>
      <c r="L543" s="377">
        <v>0</v>
      </c>
      <c r="M543" s="377">
        <v>0</v>
      </c>
      <c r="N543" s="377">
        <v>0</v>
      </c>
      <c r="O543" s="377">
        <v>25874.100000000002</v>
      </c>
    </row>
    <row r="544" spans="1:15" s="156" customFormat="1" ht="40.5" x14ac:dyDescent="0.2">
      <c r="A544" s="151"/>
      <c r="B544" s="153" t="s">
        <v>2000</v>
      </c>
      <c r="C544" s="153"/>
      <c r="D544" s="157" t="s">
        <v>2001</v>
      </c>
      <c r="E544" s="378">
        <v>25874.100000000002</v>
      </c>
      <c r="F544" s="378">
        <v>25874.100000000002</v>
      </c>
      <c r="G544" s="378">
        <v>16714.900000000001</v>
      </c>
      <c r="H544" s="378">
        <v>1141.9000000000001</v>
      </c>
      <c r="I544" s="378">
        <v>0</v>
      </c>
      <c r="J544" s="378">
        <v>0</v>
      </c>
      <c r="K544" s="378">
        <v>0</v>
      </c>
      <c r="L544" s="378">
        <v>0</v>
      </c>
      <c r="M544" s="378">
        <v>0</v>
      </c>
      <c r="N544" s="378">
        <v>0</v>
      </c>
      <c r="O544" s="378">
        <v>25874.100000000002</v>
      </c>
    </row>
    <row r="545" spans="1:15" s="156" customFormat="1" ht="38.25" x14ac:dyDescent="0.2">
      <c r="A545" s="151"/>
      <c r="B545" s="159" t="s">
        <v>2002</v>
      </c>
      <c r="C545" s="159" t="s">
        <v>2157</v>
      </c>
      <c r="D545" s="160" t="s">
        <v>2003</v>
      </c>
      <c r="E545" s="379">
        <v>25874.100000000002</v>
      </c>
      <c r="F545" s="379">
        <v>25874.100000000002</v>
      </c>
      <c r="G545" s="379">
        <v>16714.900000000001</v>
      </c>
      <c r="H545" s="379">
        <v>1141.9000000000001</v>
      </c>
      <c r="I545" s="379">
        <v>0</v>
      </c>
      <c r="J545" s="379">
        <v>0</v>
      </c>
      <c r="K545" s="379">
        <v>0</v>
      </c>
      <c r="L545" s="379">
        <v>0</v>
      </c>
      <c r="M545" s="379">
        <v>0</v>
      </c>
      <c r="N545" s="379">
        <v>0</v>
      </c>
      <c r="O545" s="379">
        <v>25874.100000000002</v>
      </c>
    </row>
    <row r="546" spans="1:15" s="156" customFormat="1" ht="38.25" x14ac:dyDescent="0.2">
      <c r="A546" s="151"/>
      <c r="B546" s="152" t="s">
        <v>2004</v>
      </c>
      <c r="C546" s="153"/>
      <c r="D546" s="154" t="s">
        <v>3734</v>
      </c>
      <c r="E546" s="377">
        <v>32059.4</v>
      </c>
      <c r="F546" s="377">
        <v>30246.100000000002</v>
      </c>
      <c r="G546" s="377">
        <v>19429.8</v>
      </c>
      <c r="H546" s="377">
        <v>1527.4</v>
      </c>
      <c r="I546" s="377">
        <v>1813.3</v>
      </c>
      <c r="J546" s="377">
        <v>0</v>
      </c>
      <c r="K546" s="377">
        <v>0</v>
      </c>
      <c r="L546" s="377">
        <v>0</v>
      </c>
      <c r="M546" s="377">
        <v>0</v>
      </c>
      <c r="N546" s="377">
        <v>0</v>
      </c>
      <c r="O546" s="377">
        <v>32059.4</v>
      </c>
    </row>
    <row r="547" spans="1:15" s="156" customFormat="1" ht="40.5" x14ac:dyDescent="0.2">
      <c r="A547" s="151"/>
      <c r="B547" s="153" t="s">
        <v>3735</v>
      </c>
      <c r="C547" s="153"/>
      <c r="D547" s="157" t="s">
        <v>3734</v>
      </c>
      <c r="E547" s="378">
        <v>32059.4</v>
      </c>
      <c r="F547" s="378">
        <v>30246.100000000002</v>
      </c>
      <c r="G547" s="378">
        <v>19429.8</v>
      </c>
      <c r="H547" s="378">
        <v>1527.4</v>
      </c>
      <c r="I547" s="378">
        <v>1813.3</v>
      </c>
      <c r="J547" s="378">
        <v>0</v>
      </c>
      <c r="K547" s="378">
        <v>0</v>
      </c>
      <c r="L547" s="378">
        <v>0</v>
      </c>
      <c r="M547" s="378">
        <v>0</v>
      </c>
      <c r="N547" s="378">
        <v>0</v>
      </c>
      <c r="O547" s="378">
        <v>32059.4</v>
      </c>
    </row>
    <row r="548" spans="1:15" s="156" customFormat="1" ht="25.5" x14ac:dyDescent="0.2">
      <c r="A548" s="151"/>
      <c r="B548" s="159" t="s">
        <v>3736</v>
      </c>
      <c r="C548" s="159" t="s">
        <v>3737</v>
      </c>
      <c r="D548" s="160" t="s">
        <v>3250</v>
      </c>
      <c r="E548" s="379">
        <v>32059.4</v>
      </c>
      <c r="F548" s="379">
        <v>30246.100000000002</v>
      </c>
      <c r="G548" s="379">
        <v>19429.8</v>
      </c>
      <c r="H548" s="379">
        <v>1527.4</v>
      </c>
      <c r="I548" s="379">
        <v>1813.3</v>
      </c>
      <c r="J548" s="379">
        <v>0</v>
      </c>
      <c r="K548" s="379">
        <v>0</v>
      </c>
      <c r="L548" s="379">
        <v>0</v>
      </c>
      <c r="M548" s="379">
        <v>0</v>
      </c>
      <c r="N548" s="379">
        <v>0</v>
      </c>
      <c r="O548" s="379">
        <v>32059.4</v>
      </c>
    </row>
    <row r="549" spans="1:15" s="156" customFormat="1" ht="25.5" x14ac:dyDescent="0.2">
      <c r="A549" s="151"/>
      <c r="B549" s="152" t="s">
        <v>3251</v>
      </c>
      <c r="C549" s="153"/>
      <c r="D549" s="154" t="s">
        <v>3252</v>
      </c>
      <c r="E549" s="377">
        <v>895493.1</v>
      </c>
      <c r="F549" s="377">
        <v>700935.9</v>
      </c>
      <c r="G549" s="377">
        <v>399204.8</v>
      </c>
      <c r="H549" s="377">
        <v>13033.300000000001</v>
      </c>
      <c r="I549" s="377">
        <v>194557.2</v>
      </c>
      <c r="J549" s="377">
        <v>3534.6</v>
      </c>
      <c r="K549" s="377">
        <v>3497.9</v>
      </c>
      <c r="L549" s="377">
        <v>379.40000000000003</v>
      </c>
      <c r="M549" s="377">
        <v>2020.5</v>
      </c>
      <c r="N549" s="377">
        <v>36.700000000000003</v>
      </c>
      <c r="O549" s="377">
        <v>899027.70000000007</v>
      </c>
    </row>
    <row r="550" spans="1:15" s="156" customFormat="1" ht="27" x14ac:dyDescent="0.2">
      <c r="A550" s="151"/>
      <c r="B550" s="153" t="s">
        <v>3253</v>
      </c>
      <c r="C550" s="153"/>
      <c r="D550" s="157" t="s">
        <v>3252</v>
      </c>
      <c r="E550" s="378">
        <v>895493.1</v>
      </c>
      <c r="F550" s="378">
        <v>700935.9</v>
      </c>
      <c r="G550" s="378">
        <v>399204.8</v>
      </c>
      <c r="H550" s="378">
        <v>13033.300000000001</v>
      </c>
      <c r="I550" s="378">
        <v>194557.2</v>
      </c>
      <c r="J550" s="378">
        <v>3534.6</v>
      </c>
      <c r="K550" s="378">
        <v>3497.9</v>
      </c>
      <c r="L550" s="378">
        <v>379.40000000000003</v>
      </c>
      <c r="M550" s="378">
        <v>2020.5</v>
      </c>
      <c r="N550" s="378">
        <v>36.700000000000003</v>
      </c>
      <c r="O550" s="378">
        <v>899027.70000000007</v>
      </c>
    </row>
    <row r="551" spans="1:15" s="156" customFormat="1" ht="25.5" x14ac:dyDescent="0.2">
      <c r="A551" s="151"/>
      <c r="B551" s="159" t="s">
        <v>3254</v>
      </c>
      <c r="C551" s="159" t="s">
        <v>2579</v>
      </c>
      <c r="D551" s="160" t="s">
        <v>3255</v>
      </c>
      <c r="E551" s="379">
        <v>895493.1</v>
      </c>
      <c r="F551" s="379">
        <v>700935.9</v>
      </c>
      <c r="G551" s="379">
        <v>399204.8</v>
      </c>
      <c r="H551" s="379">
        <v>13033.300000000001</v>
      </c>
      <c r="I551" s="379">
        <v>194557.2</v>
      </c>
      <c r="J551" s="379">
        <v>3534.6</v>
      </c>
      <c r="K551" s="379">
        <v>3497.9</v>
      </c>
      <c r="L551" s="379">
        <v>379.40000000000003</v>
      </c>
      <c r="M551" s="379">
        <v>2020.5</v>
      </c>
      <c r="N551" s="379">
        <v>36.700000000000003</v>
      </c>
      <c r="O551" s="379">
        <v>899027.70000000007</v>
      </c>
    </row>
    <row r="552" spans="1:15" s="156" customFormat="1" ht="13.5" x14ac:dyDescent="0.2">
      <c r="A552" s="151"/>
      <c r="B552" s="152" t="s">
        <v>3256</v>
      </c>
      <c r="C552" s="153"/>
      <c r="D552" s="154" t="s">
        <v>3257</v>
      </c>
      <c r="E552" s="377">
        <v>21413.7</v>
      </c>
      <c r="F552" s="377">
        <v>21413.7</v>
      </c>
      <c r="G552" s="377">
        <v>13559.9</v>
      </c>
      <c r="H552" s="377">
        <v>1305.9000000000001</v>
      </c>
      <c r="I552" s="377">
        <v>0</v>
      </c>
      <c r="J552" s="377">
        <v>0</v>
      </c>
      <c r="K552" s="377">
        <v>0</v>
      </c>
      <c r="L552" s="377">
        <v>0</v>
      </c>
      <c r="M552" s="377">
        <v>0</v>
      </c>
      <c r="N552" s="377">
        <v>0</v>
      </c>
      <c r="O552" s="377">
        <v>21413.7</v>
      </c>
    </row>
    <row r="553" spans="1:15" s="156" customFormat="1" ht="13.5" x14ac:dyDescent="0.2">
      <c r="A553" s="151"/>
      <c r="B553" s="153" t="s">
        <v>3258</v>
      </c>
      <c r="C553" s="153"/>
      <c r="D553" s="157" t="s">
        <v>3259</v>
      </c>
      <c r="E553" s="378">
        <v>21413.7</v>
      </c>
      <c r="F553" s="378">
        <v>21413.7</v>
      </c>
      <c r="G553" s="378">
        <v>13559.9</v>
      </c>
      <c r="H553" s="378">
        <v>1305.9000000000001</v>
      </c>
      <c r="I553" s="378">
        <v>0</v>
      </c>
      <c r="J553" s="378">
        <v>0</v>
      </c>
      <c r="K553" s="378">
        <v>0</v>
      </c>
      <c r="L553" s="378">
        <v>0</v>
      </c>
      <c r="M553" s="378">
        <v>0</v>
      </c>
      <c r="N553" s="378">
        <v>0</v>
      </c>
      <c r="O553" s="378">
        <v>21413.7</v>
      </c>
    </row>
    <row r="554" spans="1:15" s="156" customFormat="1" ht="25.5" x14ac:dyDescent="0.2">
      <c r="A554" s="151"/>
      <c r="B554" s="159" t="s">
        <v>3260</v>
      </c>
      <c r="C554" s="159" t="s">
        <v>1435</v>
      </c>
      <c r="D554" s="160" t="s">
        <v>3261</v>
      </c>
      <c r="E554" s="379">
        <v>21413.7</v>
      </c>
      <c r="F554" s="379">
        <v>21413.7</v>
      </c>
      <c r="G554" s="379">
        <v>13559.9</v>
      </c>
      <c r="H554" s="379">
        <v>1305.9000000000001</v>
      </c>
      <c r="I554" s="379">
        <v>0</v>
      </c>
      <c r="J554" s="379">
        <v>0</v>
      </c>
      <c r="K554" s="379">
        <v>0</v>
      </c>
      <c r="L554" s="379">
        <v>0</v>
      </c>
      <c r="M554" s="379">
        <v>0</v>
      </c>
      <c r="N554" s="379">
        <v>0</v>
      </c>
      <c r="O554" s="379">
        <v>21413.7</v>
      </c>
    </row>
    <row r="555" spans="1:15" s="156" customFormat="1" ht="38.25" x14ac:dyDescent="0.2">
      <c r="A555" s="151"/>
      <c r="B555" s="152" t="s">
        <v>3262</v>
      </c>
      <c r="C555" s="153"/>
      <c r="D555" s="154" t="s">
        <v>3263</v>
      </c>
      <c r="E555" s="377">
        <v>29040.2</v>
      </c>
      <c r="F555" s="377">
        <v>29040.2</v>
      </c>
      <c r="G555" s="377">
        <v>20327.3</v>
      </c>
      <c r="H555" s="377">
        <v>454.90000000000003</v>
      </c>
      <c r="I555" s="377">
        <v>0</v>
      </c>
      <c r="J555" s="377">
        <v>0</v>
      </c>
      <c r="K555" s="377">
        <v>0</v>
      </c>
      <c r="L555" s="377">
        <v>0</v>
      </c>
      <c r="M555" s="377">
        <v>0</v>
      </c>
      <c r="N555" s="377">
        <v>0</v>
      </c>
      <c r="O555" s="377">
        <v>29040.2</v>
      </c>
    </row>
    <row r="556" spans="1:15" s="156" customFormat="1" ht="40.5" x14ac:dyDescent="0.2">
      <c r="A556" s="151"/>
      <c r="B556" s="153" t="s">
        <v>3264</v>
      </c>
      <c r="C556" s="153"/>
      <c r="D556" s="157" t="s">
        <v>3263</v>
      </c>
      <c r="E556" s="378">
        <v>29040.2</v>
      </c>
      <c r="F556" s="378">
        <v>29040.2</v>
      </c>
      <c r="G556" s="378">
        <v>20327.3</v>
      </c>
      <c r="H556" s="378">
        <v>454.90000000000003</v>
      </c>
      <c r="I556" s="378">
        <v>0</v>
      </c>
      <c r="J556" s="378">
        <v>0</v>
      </c>
      <c r="K556" s="378">
        <v>0</v>
      </c>
      <c r="L556" s="378">
        <v>0</v>
      </c>
      <c r="M556" s="378">
        <v>0</v>
      </c>
      <c r="N556" s="378">
        <v>0</v>
      </c>
      <c r="O556" s="378">
        <v>29040.2</v>
      </c>
    </row>
    <row r="557" spans="1:15" s="156" customFormat="1" ht="38.25" x14ac:dyDescent="0.2">
      <c r="A557" s="151"/>
      <c r="B557" s="159" t="s">
        <v>3265</v>
      </c>
      <c r="C557" s="159" t="s">
        <v>820</v>
      </c>
      <c r="D557" s="160" t="s">
        <v>3266</v>
      </c>
      <c r="E557" s="379">
        <v>29040.2</v>
      </c>
      <c r="F557" s="379">
        <v>29040.2</v>
      </c>
      <c r="G557" s="379">
        <v>20327.3</v>
      </c>
      <c r="H557" s="379">
        <v>454.90000000000003</v>
      </c>
      <c r="I557" s="379">
        <v>0</v>
      </c>
      <c r="J557" s="379">
        <v>0</v>
      </c>
      <c r="K557" s="379">
        <v>0</v>
      </c>
      <c r="L557" s="379">
        <v>0</v>
      </c>
      <c r="M557" s="379">
        <v>0</v>
      </c>
      <c r="N557" s="379">
        <v>0</v>
      </c>
      <c r="O557" s="379">
        <v>29040.2</v>
      </c>
    </row>
    <row r="558" spans="1:15" s="156" customFormat="1" ht="13.5" x14ac:dyDescent="0.2">
      <c r="A558" s="151"/>
      <c r="B558" s="152" t="s">
        <v>3267</v>
      </c>
      <c r="C558" s="153"/>
      <c r="D558" s="154" t="s">
        <v>3268</v>
      </c>
      <c r="E558" s="377">
        <v>60211.1</v>
      </c>
      <c r="F558" s="377">
        <v>59432</v>
      </c>
      <c r="G558" s="377">
        <v>41146.5</v>
      </c>
      <c r="H558" s="377">
        <v>1989.4</v>
      </c>
      <c r="I558" s="377">
        <v>779.1</v>
      </c>
      <c r="J558" s="377">
        <v>3981.8</v>
      </c>
      <c r="K558" s="377">
        <v>3981.8</v>
      </c>
      <c r="L558" s="377">
        <v>0</v>
      </c>
      <c r="M558" s="377">
        <v>603.9</v>
      </c>
      <c r="N558" s="377">
        <v>0</v>
      </c>
      <c r="O558" s="377">
        <v>64192.9</v>
      </c>
    </row>
    <row r="559" spans="1:15" s="156" customFormat="1" ht="27" x14ac:dyDescent="0.2">
      <c r="A559" s="151"/>
      <c r="B559" s="153" t="s">
        <v>3269</v>
      </c>
      <c r="C559" s="153"/>
      <c r="D559" s="157" t="s">
        <v>3270</v>
      </c>
      <c r="E559" s="378">
        <v>60211.1</v>
      </c>
      <c r="F559" s="378">
        <v>59432</v>
      </c>
      <c r="G559" s="378">
        <v>41146.5</v>
      </c>
      <c r="H559" s="378">
        <v>1989.4</v>
      </c>
      <c r="I559" s="378">
        <v>779.1</v>
      </c>
      <c r="J559" s="378">
        <v>3981.8</v>
      </c>
      <c r="K559" s="378">
        <v>3981.8</v>
      </c>
      <c r="L559" s="378">
        <v>0</v>
      </c>
      <c r="M559" s="378">
        <v>603.9</v>
      </c>
      <c r="N559" s="378">
        <v>0</v>
      </c>
      <c r="O559" s="378">
        <v>64192.9</v>
      </c>
    </row>
    <row r="560" spans="1:15" s="156" customFormat="1" ht="51" x14ac:dyDescent="0.2">
      <c r="A560" s="151"/>
      <c r="B560" s="159" t="s">
        <v>3271</v>
      </c>
      <c r="C560" s="159" t="s">
        <v>1459</v>
      </c>
      <c r="D560" s="160" t="s">
        <v>1059</v>
      </c>
      <c r="E560" s="379">
        <v>59432</v>
      </c>
      <c r="F560" s="379">
        <v>59432</v>
      </c>
      <c r="G560" s="379">
        <v>41146.5</v>
      </c>
      <c r="H560" s="379">
        <v>1989.4</v>
      </c>
      <c r="I560" s="379">
        <v>0</v>
      </c>
      <c r="J560" s="379">
        <v>3981.8</v>
      </c>
      <c r="K560" s="379">
        <v>3981.8</v>
      </c>
      <c r="L560" s="379">
        <v>0</v>
      </c>
      <c r="M560" s="379">
        <v>603.9</v>
      </c>
      <c r="N560" s="379">
        <v>0</v>
      </c>
      <c r="O560" s="379">
        <v>63413.8</v>
      </c>
    </row>
    <row r="561" spans="1:15" s="156" customFormat="1" ht="25.5" x14ac:dyDescent="0.2">
      <c r="A561" s="151"/>
      <c r="B561" s="159" t="s">
        <v>1060</v>
      </c>
      <c r="C561" s="159" t="s">
        <v>1464</v>
      </c>
      <c r="D561" s="160" t="s">
        <v>1061</v>
      </c>
      <c r="E561" s="379">
        <v>779.1</v>
      </c>
      <c r="F561" s="379">
        <v>0</v>
      </c>
      <c r="G561" s="379">
        <v>0</v>
      </c>
      <c r="H561" s="379">
        <v>0</v>
      </c>
      <c r="I561" s="379">
        <v>779.1</v>
      </c>
      <c r="J561" s="379">
        <v>0</v>
      </c>
      <c r="K561" s="379">
        <v>0</v>
      </c>
      <c r="L561" s="379">
        <v>0</v>
      </c>
      <c r="M561" s="379">
        <v>0</v>
      </c>
      <c r="N561" s="379">
        <v>0</v>
      </c>
      <c r="O561" s="379">
        <v>779.1</v>
      </c>
    </row>
    <row r="562" spans="1:15" s="156" customFormat="1" ht="25.5" x14ac:dyDescent="0.2">
      <c r="A562" s="151"/>
      <c r="B562" s="152" t="s">
        <v>1062</v>
      </c>
      <c r="C562" s="153"/>
      <c r="D562" s="154" t="s">
        <v>1063</v>
      </c>
      <c r="E562" s="377">
        <v>48446.6</v>
      </c>
      <c r="F562" s="377">
        <v>48446.6</v>
      </c>
      <c r="G562" s="377">
        <v>14879.2</v>
      </c>
      <c r="H562" s="377">
        <v>2551.3999999999996</v>
      </c>
      <c r="I562" s="377">
        <v>0</v>
      </c>
      <c r="J562" s="377">
        <v>289</v>
      </c>
      <c r="K562" s="377">
        <v>289</v>
      </c>
      <c r="L562" s="377">
        <v>0</v>
      </c>
      <c r="M562" s="377">
        <v>161</v>
      </c>
      <c r="N562" s="377">
        <v>0</v>
      </c>
      <c r="O562" s="377">
        <v>48735.6</v>
      </c>
    </row>
    <row r="563" spans="1:15" s="156" customFormat="1" ht="40.5" x14ac:dyDescent="0.2">
      <c r="A563" s="151"/>
      <c r="B563" s="153" t="s">
        <v>1064</v>
      </c>
      <c r="C563" s="153"/>
      <c r="D563" s="157" t="s">
        <v>1065</v>
      </c>
      <c r="E563" s="378">
        <v>48446.6</v>
      </c>
      <c r="F563" s="378">
        <v>48446.6</v>
      </c>
      <c r="G563" s="378">
        <v>14879.2</v>
      </c>
      <c r="H563" s="378">
        <v>2551.3999999999996</v>
      </c>
      <c r="I563" s="378">
        <v>0</v>
      </c>
      <c r="J563" s="378">
        <v>289</v>
      </c>
      <c r="K563" s="378">
        <v>289</v>
      </c>
      <c r="L563" s="378">
        <v>0</v>
      </c>
      <c r="M563" s="378">
        <v>161</v>
      </c>
      <c r="N563" s="378">
        <v>0</v>
      </c>
      <c r="O563" s="378">
        <v>48735.6</v>
      </c>
    </row>
    <row r="564" spans="1:15" s="156" customFormat="1" ht="25.5" x14ac:dyDescent="0.2">
      <c r="A564" s="151"/>
      <c r="B564" s="159" t="s">
        <v>2361</v>
      </c>
      <c r="C564" s="159" t="s">
        <v>2362</v>
      </c>
      <c r="D564" s="160" t="s">
        <v>2363</v>
      </c>
      <c r="E564" s="379">
        <v>23084.799999999999</v>
      </c>
      <c r="F564" s="379">
        <v>23084.799999999999</v>
      </c>
      <c r="G564" s="379">
        <v>11737.5</v>
      </c>
      <c r="H564" s="379">
        <v>2310.6999999999998</v>
      </c>
      <c r="I564" s="379">
        <v>0</v>
      </c>
      <c r="J564" s="379">
        <v>289</v>
      </c>
      <c r="K564" s="379">
        <v>289</v>
      </c>
      <c r="L564" s="379">
        <v>0</v>
      </c>
      <c r="M564" s="379">
        <v>161</v>
      </c>
      <c r="N564" s="379">
        <v>0</v>
      </c>
      <c r="O564" s="379">
        <v>23373.8</v>
      </c>
    </row>
    <row r="565" spans="1:15" s="156" customFormat="1" ht="193.7" customHeight="1" x14ac:dyDescent="0.2">
      <c r="A565" s="151"/>
      <c r="B565" s="159" t="s">
        <v>2364</v>
      </c>
      <c r="C565" s="159" t="s">
        <v>1485</v>
      </c>
      <c r="D565" s="175" t="s">
        <v>962</v>
      </c>
      <c r="E565" s="379">
        <v>21723.5</v>
      </c>
      <c r="F565" s="379">
        <v>21723.5</v>
      </c>
      <c r="G565" s="379">
        <v>1089.7</v>
      </c>
      <c r="H565" s="379">
        <v>109.3</v>
      </c>
      <c r="I565" s="379">
        <v>0</v>
      </c>
      <c r="J565" s="379">
        <v>0</v>
      </c>
      <c r="K565" s="379">
        <v>0</v>
      </c>
      <c r="L565" s="379">
        <v>0</v>
      </c>
      <c r="M565" s="379">
        <v>0</v>
      </c>
      <c r="N565" s="379">
        <v>0</v>
      </c>
      <c r="O565" s="379">
        <v>21723.5</v>
      </c>
    </row>
    <row r="566" spans="1:15" s="156" customFormat="1" ht="76.5" x14ac:dyDescent="0.2">
      <c r="A566" s="151"/>
      <c r="B566" s="159" t="s">
        <v>2365</v>
      </c>
      <c r="C566" s="159" t="s">
        <v>840</v>
      </c>
      <c r="D566" s="175" t="s">
        <v>2366</v>
      </c>
      <c r="E566" s="379">
        <v>3638.3</v>
      </c>
      <c r="F566" s="379">
        <v>3638.3</v>
      </c>
      <c r="G566" s="379">
        <v>2052</v>
      </c>
      <c r="H566" s="379">
        <v>131.4</v>
      </c>
      <c r="I566" s="379">
        <v>0</v>
      </c>
      <c r="J566" s="379">
        <v>0</v>
      </c>
      <c r="K566" s="379">
        <v>0</v>
      </c>
      <c r="L566" s="379">
        <v>0</v>
      </c>
      <c r="M566" s="379">
        <v>0</v>
      </c>
      <c r="N566" s="379">
        <v>0</v>
      </c>
      <c r="O566" s="379">
        <v>3638.3</v>
      </c>
    </row>
    <row r="567" spans="1:15" s="156" customFormat="1" ht="25.5" x14ac:dyDescent="0.2">
      <c r="A567" s="151"/>
      <c r="B567" s="152" t="s">
        <v>2367</v>
      </c>
      <c r="C567" s="153"/>
      <c r="D567" s="154" t="s">
        <v>2368</v>
      </c>
      <c r="E567" s="377">
        <v>42605</v>
      </c>
      <c r="F567" s="377">
        <v>42605</v>
      </c>
      <c r="G567" s="377">
        <v>27824.9</v>
      </c>
      <c r="H567" s="377">
        <v>1685.6000000000001</v>
      </c>
      <c r="I567" s="377">
        <v>0</v>
      </c>
      <c r="J567" s="377">
        <v>0</v>
      </c>
      <c r="K567" s="377">
        <v>0</v>
      </c>
      <c r="L567" s="377">
        <v>0</v>
      </c>
      <c r="M567" s="377">
        <v>0</v>
      </c>
      <c r="N567" s="377">
        <v>0</v>
      </c>
      <c r="O567" s="377">
        <v>42605</v>
      </c>
    </row>
    <row r="568" spans="1:15" s="156" customFormat="1" ht="27" x14ac:dyDescent="0.2">
      <c r="A568" s="151"/>
      <c r="B568" s="153" t="s">
        <v>2369</v>
      </c>
      <c r="C568" s="153"/>
      <c r="D568" s="157" t="s">
        <v>841</v>
      </c>
      <c r="E568" s="378">
        <v>42605</v>
      </c>
      <c r="F568" s="378">
        <v>42605</v>
      </c>
      <c r="G568" s="378">
        <v>27824.9</v>
      </c>
      <c r="H568" s="378">
        <v>1685.6000000000001</v>
      </c>
      <c r="I568" s="378">
        <v>0</v>
      </c>
      <c r="J568" s="378">
        <v>0</v>
      </c>
      <c r="K568" s="378">
        <v>0</v>
      </c>
      <c r="L568" s="378">
        <v>0</v>
      </c>
      <c r="M568" s="378">
        <v>0</v>
      </c>
      <c r="N568" s="378">
        <v>0</v>
      </c>
      <c r="O568" s="378">
        <v>42605</v>
      </c>
    </row>
    <row r="569" spans="1:15" s="156" customFormat="1" ht="25.5" x14ac:dyDescent="0.2">
      <c r="A569" s="151"/>
      <c r="B569" s="159" t="s">
        <v>842</v>
      </c>
      <c r="C569" s="159" t="s">
        <v>1459</v>
      </c>
      <c r="D569" s="160" t="s">
        <v>843</v>
      </c>
      <c r="E569" s="379">
        <v>42605</v>
      </c>
      <c r="F569" s="379">
        <v>42605</v>
      </c>
      <c r="G569" s="379">
        <v>27824.9</v>
      </c>
      <c r="H569" s="379">
        <v>1685.6000000000001</v>
      </c>
      <c r="I569" s="379">
        <v>0</v>
      </c>
      <c r="J569" s="379">
        <v>0</v>
      </c>
      <c r="K569" s="379">
        <v>0</v>
      </c>
      <c r="L569" s="379">
        <v>0</v>
      </c>
      <c r="M569" s="379">
        <v>0</v>
      </c>
      <c r="N569" s="379">
        <v>0</v>
      </c>
      <c r="O569" s="379">
        <v>42605</v>
      </c>
    </row>
    <row r="570" spans="1:15" s="156" customFormat="1" ht="25.5" x14ac:dyDescent="0.2">
      <c r="A570" s="151"/>
      <c r="B570" s="152" t="s">
        <v>844</v>
      </c>
      <c r="C570" s="153"/>
      <c r="D570" s="154" t="s">
        <v>845</v>
      </c>
      <c r="E570" s="377">
        <v>247882</v>
      </c>
      <c r="F570" s="377">
        <v>230932</v>
      </c>
      <c r="G570" s="377">
        <v>160536.20000000001</v>
      </c>
      <c r="H570" s="377">
        <v>2332.8000000000002</v>
      </c>
      <c r="I570" s="377">
        <v>16950</v>
      </c>
      <c r="J570" s="377">
        <v>0</v>
      </c>
      <c r="K570" s="377">
        <v>0</v>
      </c>
      <c r="L570" s="377">
        <v>0</v>
      </c>
      <c r="M570" s="377">
        <v>0</v>
      </c>
      <c r="N570" s="377">
        <v>0</v>
      </c>
      <c r="O570" s="377">
        <v>247882</v>
      </c>
    </row>
    <row r="571" spans="1:15" s="156" customFormat="1" ht="27" x14ac:dyDescent="0.2">
      <c r="A571" s="151"/>
      <c r="B571" s="153" t="s">
        <v>846</v>
      </c>
      <c r="C571" s="153"/>
      <c r="D571" s="157" t="s">
        <v>845</v>
      </c>
      <c r="E571" s="378">
        <v>247882</v>
      </c>
      <c r="F571" s="378">
        <v>230932</v>
      </c>
      <c r="G571" s="378">
        <v>160536.20000000001</v>
      </c>
      <c r="H571" s="378">
        <v>2332.8000000000002</v>
      </c>
      <c r="I571" s="378">
        <v>16950</v>
      </c>
      <c r="J571" s="378">
        <v>0</v>
      </c>
      <c r="K571" s="378">
        <v>0</v>
      </c>
      <c r="L571" s="378">
        <v>0</v>
      </c>
      <c r="M571" s="378">
        <v>0</v>
      </c>
      <c r="N571" s="378">
        <v>0</v>
      </c>
      <c r="O571" s="378">
        <v>247882</v>
      </c>
    </row>
    <row r="572" spans="1:15" s="156" customFormat="1" ht="38.25" x14ac:dyDescent="0.2">
      <c r="A572" s="151"/>
      <c r="B572" s="159" t="s">
        <v>847</v>
      </c>
      <c r="C572" s="159" t="s">
        <v>848</v>
      </c>
      <c r="D572" s="160" t="s">
        <v>849</v>
      </c>
      <c r="E572" s="379">
        <v>247882</v>
      </c>
      <c r="F572" s="379">
        <v>230932</v>
      </c>
      <c r="G572" s="379">
        <v>160536.20000000001</v>
      </c>
      <c r="H572" s="379">
        <v>2332.8000000000002</v>
      </c>
      <c r="I572" s="379">
        <v>16950</v>
      </c>
      <c r="J572" s="379">
        <v>0</v>
      </c>
      <c r="K572" s="379">
        <v>0</v>
      </c>
      <c r="L572" s="379">
        <v>0</v>
      </c>
      <c r="M572" s="379">
        <v>0</v>
      </c>
      <c r="N572" s="379">
        <v>0</v>
      </c>
      <c r="O572" s="379">
        <v>247882</v>
      </c>
    </row>
    <row r="573" spans="1:15" s="156" customFormat="1" ht="25.5" x14ac:dyDescent="0.2">
      <c r="A573" s="151"/>
      <c r="B573" s="152" t="s">
        <v>850</v>
      </c>
      <c r="C573" s="153"/>
      <c r="D573" s="154" t="s">
        <v>851</v>
      </c>
      <c r="E573" s="155">
        <v>109313.60000000001</v>
      </c>
      <c r="F573" s="155">
        <v>99501.5</v>
      </c>
      <c r="G573" s="155">
        <v>60043.7</v>
      </c>
      <c r="H573" s="155">
        <v>0</v>
      </c>
      <c r="I573" s="155">
        <v>9812.1</v>
      </c>
      <c r="J573" s="155">
        <v>0</v>
      </c>
      <c r="K573" s="155">
        <v>0</v>
      </c>
      <c r="L573" s="155">
        <v>0</v>
      </c>
      <c r="M573" s="155">
        <v>0</v>
      </c>
      <c r="N573" s="155">
        <v>0</v>
      </c>
      <c r="O573" s="155">
        <f>J573+E573</f>
        <v>109313.60000000001</v>
      </c>
    </row>
    <row r="574" spans="1:15" s="156" customFormat="1" ht="27" x14ac:dyDescent="0.2">
      <c r="A574" s="151"/>
      <c r="B574" s="153" t="s">
        <v>553</v>
      </c>
      <c r="C574" s="153"/>
      <c r="D574" s="157" t="s">
        <v>554</v>
      </c>
      <c r="E574" s="158">
        <v>109313.60000000001</v>
      </c>
      <c r="F574" s="158">
        <v>99501.5</v>
      </c>
      <c r="G574" s="158">
        <v>60043.7</v>
      </c>
      <c r="H574" s="158">
        <v>0</v>
      </c>
      <c r="I574" s="158">
        <v>9812.1</v>
      </c>
      <c r="J574" s="158">
        <v>0</v>
      </c>
      <c r="K574" s="158">
        <v>0</v>
      </c>
      <c r="L574" s="158">
        <v>0</v>
      </c>
      <c r="M574" s="158">
        <v>0</v>
      </c>
      <c r="N574" s="158">
        <v>0</v>
      </c>
      <c r="O574" s="158">
        <f>J574+E574</f>
        <v>109313.60000000001</v>
      </c>
    </row>
    <row r="575" spans="1:15" s="156" customFormat="1" ht="25.5" x14ac:dyDescent="0.2">
      <c r="A575" s="151"/>
      <c r="B575" s="159" t="s">
        <v>555</v>
      </c>
      <c r="C575" s="159" t="s">
        <v>820</v>
      </c>
      <c r="D575" s="160" t="s">
        <v>556</v>
      </c>
      <c r="E575" s="161">
        <v>109313.60000000001</v>
      </c>
      <c r="F575" s="161">
        <v>99501.5</v>
      </c>
      <c r="G575" s="161">
        <v>60043.7</v>
      </c>
      <c r="H575" s="161">
        <v>0</v>
      </c>
      <c r="I575" s="161">
        <v>9812.1</v>
      </c>
      <c r="J575" s="161">
        <v>0</v>
      </c>
      <c r="K575" s="161">
        <v>0</v>
      </c>
      <c r="L575" s="161">
        <v>0</v>
      </c>
      <c r="M575" s="161">
        <v>0</v>
      </c>
      <c r="N575" s="161">
        <v>0</v>
      </c>
      <c r="O575" s="161">
        <f>J575+E575</f>
        <v>109313.60000000001</v>
      </c>
    </row>
    <row r="576" spans="1:15" s="156" customFormat="1" ht="51.75" customHeight="1" x14ac:dyDescent="0.2">
      <c r="A576" s="151"/>
      <c r="B576" s="152" t="s">
        <v>557</v>
      </c>
      <c r="C576" s="153"/>
      <c r="D576" s="154" t="s">
        <v>558</v>
      </c>
      <c r="E576" s="377">
        <v>50403.4</v>
      </c>
      <c r="F576" s="377">
        <v>50403.4</v>
      </c>
      <c r="G576" s="377">
        <v>34137.800000000003</v>
      </c>
      <c r="H576" s="377">
        <v>1923.6000000000001</v>
      </c>
      <c r="I576" s="377">
        <v>0</v>
      </c>
      <c r="J576" s="377">
        <v>60</v>
      </c>
      <c r="K576" s="377">
        <v>60</v>
      </c>
      <c r="L576" s="377">
        <v>0</v>
      </c>
      <c r="M576" s="377">
        <v>42</v>
      </c>
      <c r="N576" s="377">
        <v>0</v>
      </c>
      <c r="O576" s="377">
        <v>50463.4</v>
      </c>
    </row>
    <row r="577" spans="1:15" s="156" customFormat="1" ht="55.15" customHeight="1" x14ac:dyDescent="0.2">
      <c r="A577" s="151"/>
      <c r="B577" s="153" t="s">
        <v>559</v>
      </c>
      <c r="C577" s="153"/>
      <c r="D577" s="157" t="s">
        <v>560</v>
      </c>
      <c r="E577" s="378">
        <v>50403.4</v>
      </c>
      <c r="F577" s="378">
        <v>50403.4</v>
      </c>
      <c r="G577" s="378">
        <v>34137.800000000003</v>
      </c>
      <c r="H577" s="378">
        <v>1923.6000000000001</v>
      </c>
      <c r="I577" s="378">
        <v>0</v>
      </c>
      <c r="J577" s="378">
        <v>60</v>
      </c>
      <c r="K577" s="378">
        <v>60</v>
      </c>
      <c r="L577" s="378">
        <v>0</v>
      </c>
      <c r="M577" s="378">
        <v>42</v>
      </c>
      <c r="N577" s="378">
        <v>0</v>
      </c>
      <c r="O577" s="378">
        <v>50463.4</v>
      </c>
    </row>
    <row r="578" spans="1:15" s="156" customFormat="1" ht="38.25" x14ac:dyDescent="0.2">
      <c r="A578" s="151"/>
      <c r="B578" s="159" t="s">
        <v>561</v>
      </c>
      <c r="C578" s="159" t="s">
        <v>1425</v>
      </c>
      <c r="D578" s="160" t="s">
        <v>562</v>
      </c>
      <c r="E578" s="379">
        <v>50403.4</v>
      </c>
      <c r="F578" s="379">
        <v>50403.4</v>
      </c>
      <c r="G578" s="379">
        <v>34137.800000000003</v>
      </c>
      <c r="H578" s="379">
        <v>1923.6000000000001</v>
      </c>
      <c r="I578" s="379">
        <v>0</v>
      </c>
      <c r="J578" s="379">
        <v>60</v>
      </c>
      <c r="K578" s="379">
        <v>60</v>
      </c>
      <c r="L578" s="379">
        <v>0</v>
      </c>
      <c r="M578" s="379">
        <v>42</v>
      </c>
      <c r="N578" s="379">
        <v>0</v>
      </c>
      <c r="O578" s="379">
        <v>50463.4</v>
      </c>
    </row>
    <row r="579" spans="1:15" s="156" customFormat="1" ht="25.5" x14ac:dyDescent="0.2">
      <c r="A579" s="151"/>
      <c r="B579" s="152" t="s">
        <v>563</v>
      </c>
      <c r="C579" s="153"/>
      <c r="D579" s="154" t="s">
        <v>852</v>
      </c>
      <c r="E579" s="377">
        <v>2798580.4</v>
      </c>
      <c r="F579" s="377">
        <v>111873.90000000001</v>
      </c>
      <c r="G579" s="377">
        <v>70412.800000000003</v>
      </c>
      <c r="H579" s="377">
        <v>9018.5999999999985</v>
      </c>
      <c r="I579" s="377">
        <v>2686706.5</v>
      </c>
      <c r="J579" s="377">
        <v>3010</v>
      </c>
      <c r="K579" s="377">
        <v>2914.6</v>
      </c>
      <c r="L579" s="377">
        <v>900.6</v>
      </c>
      <c r="M579" s="377">
        <v>397.40000000000003</v>
      </c>
      <c r="N579" s="377">
        <v>95.4</v>
      </c>
      <c r="O579" s="377">
        <v>2801590.4</v>
      </c>
    </row>
    <row r="580" spans="1:15" s="156" customFormat="1" ht="27" x14ac:dyDescent="0.2">
      <c r="A580" s="151"/>
      <c r="B580" s="153" t="s">
        <v>853</v>
      </c>
      <c r="C580" s="153"/>
      <c r="D580" s="157" t="s">
        <v>854</v>
      </c>
      <c r="E580" s="378">
        <v>2798580.4</v>
      </c>
      <c r="F580" s="378">
        <v>111873.90000000001</v>
      </c>
      <c r="G580" s="378">
        <v>70412.800000000003</v>
      </c>
      <c r="H580" s="378">
        <v>9018.5999999999985</v>
      </c>
      <c r="I580" s="378">
        <v>2686706.5</v>
      </c>
      <c r="J580" s="378">
        <v>3010</v>
      </c>
      <c r="K580" s="378">
        <v>2914.6</v>
      </c>
      <c r="L580" s="378">
        <v>900.6</v>
      </c>
      <c r="M580" s="378">
        <v>397.40000000000003</v>
      </c>
      <c r="N580" s="378">
        <v>95.4</v>
      </c>
      <c r="O580" s="378">
        <v>2801590.4</v>
      </c>
    </row>
    <row r="581" spans="1:15" s="156" customFormat="1" ht="25.5" x14ac:dyDescent="0.2">
      <c r="A581" s="151"/>
      <c r="B581" s="159" t="s">
        <v>855</v>
      </c>
      <c r="C581" s="159" t="s">
        <v>1428</v>
      </c>
      <c r="D581" s="160" t="s">
        <v>856</v>
      </c>
      <c r="E581" s="379">
        <v>11051.4</v>
      </c>
      <c r="F581" s="379">
        <v>11051.4</v>
      </c>
      <c r="G581" s="379">
        <v>7322.8</v>
      </c>
      <c r="H581" s="379">
        <v>761.80000000000007</v>
      </c>
      <c r="I581" s="379">
        <v>0</v>
      </c>
      <c r="J581" s="379">
        <v>50</v>
      </c>
      <c r="K581" s="379">
        <v>50</v>
      </c>
      <c r="L581" s="379">
        <v>0</v>
      </c>
      <c r="M581" s="379">
        <v>0</v>
      </c>
      <c r="N581" s="379">
        <v>0</v>
      </c>
      <c r="O581" s="379">
        <v>11101.4</v>
      </c>
    </row>
    <row r="582" spans="1:15" s="156" customFormat="1" ht="76.5" x14ac:dyDescent="0.2">
      <c r="A582" s="151"/>
      <c r="B582" s="159" t="s">
        <v>857</v>
      </c>
      <c r="C582" s="159" t="s">
        <v>858</v>
      </c>
      <c r="D582" s="160" t="s">
        <v>859</v>
      </c>
      <c r="E582" s="161">
        <v>49400</v>
      </c>
      <c r="F582" s="161">
        <v>0</v>
      </c>
      <c r="G582" s="161">
        <v>0</v>
      </c>
      <c r="H582" s="161">
        <v>0</v>
      </c>
      <c r="I582" s="161">
        <v>49400</v>
      </c>
      <c r="J582" s="161">
        <v>0</v>
      </c>
      <c r="K582" s="161">
        <v>0</v>
      </c>
      <c r="L582" s="161">
        <v>0</v>
      </c>
      <c r="M582" s="161">
        <v>0</v>
      </c>
      <c r="N582" s="161">
        <v>0</v>
      </c>
      <c r="O582" s="161">
        <f>J582+E582</f>
        <v>49400</v>
      </c>
    </row>
    <row r="583" spans="1:15" s="156" customFormat="1" ht="25.5" x14ac:dyDescent="0.2">
      <c r="A583" s="151"/>
      <c r="B583" s="159" t="s">
        <v>860</v>
      </c>
      <c r="C583" s="159" t="s">
        <v>1428</v>
      </c>
      <c r="D583" s="160" t="s">
        <v>861</v>
      </c>
      <c r="E583" s="379">
        <v>103113.90000000001</v>
      </c>
      <c r="F583" s="379">
        <v>100822.5</v>
      </c>
      <c r="G583" s="379">
        <v>63090</v>
      </c>
      <c r="H583" s="379">
        <v>8256.7999999999993</v>
      </c>
      <c r="I583" s="379">
        <v>2291.4</v>
      </c>
      <c r="J583" s="379">
        <v>2960</v>
      </c>
      <c r="K583" s="379">
        <v>2864.6</v>
      </c>
      <c r="L583" s="379">
        <v>900.6</v>
      </c>
      <c r="M583" s="379">
        <v>397.40000000000003</v>
      </c>
      <c r="N583" s="379">
        <v>95.4</v>
      </c>
      <c r="O583" s="379">
        <v>106073.90000000001</v>
      </c>
    </row>
    <row r="584" spans="1:15" s="156" customFormat="1" x14ac:dyDescent="0.2">
      <c r="A584" s="151"/>
      <c r="B584" s="159" t="s">
        <v>1124</v>
      </c>
      <c r="C584" s="159" t="s">
        <v>903</v>
      </c>
      <c r="D584" s="160" t="s">
        <v>1125</v>
      </c>
      <c r="E584" s="161">
        <v>277580</v>
      </c>
      <c r="F584" s="161">
        <v>0</v>
      </c>
      <c r="G584" s="161">
        <v>0</v>
      </c>
      <c r="H584" s="161">
        <v>0</v>
      </c>
      <c r="I584" s="161">
        <v>277580</v>
      </c>
      <c r="J584" s="161">
        <v>0</v>
      </c>
      <c r="K584" s="161">
        <v>0</v>
      </c>
      <c r="L584" s="161">
        <v>0</v>
      </c>
      <c r="M584" s="161">
        <v>0</v>
      </c>
      <c r="N584" s="161">
        <v>0</v>
      </c>
      <c r="O584" s="161">
        <f>J584+E584</f>
        <v>277580</v>
      </c>
    </row>
    <row r="585" spans="1:15" s="156" customFormat="1" ht="76.5" x14ac:dyDescent="0.2">
      <c r="A585" s="151"/>
      <c r="B585" s="159" t="s">
        <v>1126</v>
      </c>
      <c r="C585" s="159" t="s">
        <v>1428</v>
      </c>
      <c r="D585" s="160" t="s">
        <v>1127</v>
      </c>
      <c r="E585" s="161">
        <v>2357435.1</v>
      </c>
      <c r="F585" s="161">
        <v>0</v>
      </c>
      <c r="G585" s="161">
        <v>0</v>
      </c>
      <c r="H585" s="161">
        <v>0</v>
      </c>
      <c r="I585" s="161">
        <v>2357435.1</v>
      </c>
      <c r="J585" s="161">
        <v>0</v>
      </c>
      <c r="K585" s="161">
        <v>0</v>
      </c>
      <c r="L585" s="161">
        <v>0</v>
      </c>
      <c r="M585" s="161">
        <v>0</v>
      </c>
      <c r="N585" s="161">
        <v>0</v>
      </c>
      <c r="O585" s="161">
        <f>J585+E585</f>
        <v>2357435.1</v>
      </c>
    </row>
    <row r="586" spans="1:15" s="156" customFormat="1" ht="25.5" x14ac:dyDescent="0.2">
      <c r="A586" s="151"/>
      <c r="B586" s="152" t="s">
        <v>1128</v>
      </c>
      <c r="C586" s="153"/>
      <c r="D586" s="154" t="s">
        <v>1129</v>
      </c>
      <c r="E586" s="377">
        <v>20836.400000000001</v>
      </c>
      <c r="F586" s="377">
        <v>20780.5</v>
      </c>
      <c r="G586" s="377">
        <v>14825.800000000001</v>
      </c>
      <c r="H586" s="377">
        <v>375.3</v>
      </c>
      <c r="I586" s="377">
        <v>55.9</v>
      </c>
      <c r="J586" s="377">
        <v>3.4</v>
      </c>
      <c r="K586" s="377">
        <v>3.4</v>
      </c>
      <c r="L586" s="377">
        <v>0</v>
      </c>
      <c r="M586" s="377">
        <v>3</v>
      </c>
      <c r="N586" s="377">
        <v>0</v>
      </c>
      <c r="O586" s="377">
        <v>20839.8</v>
      </c>
    </row>
    <row r="587" spans="1:15" s="156" customFormat="1" ht="40.5" x14ac:dyDescent="0.2">
      <c r="A587" s="151"/>
      <c r="B587" s="153" t="s">
        <v>1130</v>
      </c>
      <c r="C587" s="153"/>
      <c r="D587" s="157" t="s">
        <v>1131</v>
      </c>
      <c r="E587" s="378">
        <v>20836.400000000001</v>
      </c>
      <c r="F587" s="378">
        <v>20780.5</v>
      </c>
      <c r="G587" s="378">
        <v>14825.800000000001</v>
      </c>
      <c r="H587" s="378">
        <v>375.3</v>
      </c>
      <c r="I587" s="378">
        <v>55.9</v>
      </c>
      <c r="J587" s="378">
        <v>3.4</v>
      </c>
      <c r="K587" s="378">
        <v>3.4</v>
      </c>
      <c r="L587" s="378">
        <v>0</v>
      </c>
      <c r="M587" s="378">
        <v>3</v>
      </c>
      <c r="N587" s="378">
        <v>0</v>
      </c>
      <c r="O587" s="378">
        <v>20839.8</v>
      </c>
    </row>
    <row r="588" spans="1:15" s="156" customFormat="1" ht="38.25" x14ac:dyDescent="0.2">
      <c r="A588" s="151"/>
      <c r="B588" s="159" t="s">
        <v>1132</v>
      </c>
      <c r="C588" s="159" t="s">
        <v>825</v>
      </c>
      <c r="D588" s="160" t="s">
        <v>1133</v>
      </c>
      <c r="E588" s="379">
        <v>20836.400000000001</v>
      </c>
      <c r="F588" s="379">
        <v>20780.5</v>
      </c>
      <c r="G588" s="379">
        <v>14825.800000000001</v>
      </c>
      <c r="H588" s="379">
        <v>375.3</v>
      </c>
      <c r="I588" s="379">
        <v>55.9</v>
      </c>
      <c r="J588" s="379">
        <v>3.4</v>
      </c>
      <c r="K588" s="379">
        <v>3.4</v>
      </c>
      <c r="L588" s="379">
        <v>0</v>
      </c>
      <c r="M588" s="379">
        <v>3</v>
      </c>
      <c r="N588" s="379">
        <v>0</v>
      </c>
      <c r="O588" s="379">
        <v>20839.8</v>
      </c>
    </row>
    <row r="589" spans="1:15" s="156" customFormat="1" ht="25.5" x14ac:dyDescent="0.2">
      <c r="A589" s="151"/>
      <c r="B589" s="152" t="s">
        <v>1203</v>
      </c>
      <c r="C589" s="153"/>
      <c r="D589" s="154" t="s">
        <v>1204</v>
      </c>
      <c r="E589" s="377">
        <v>60322.700000000004</v>
      </c>
      <c r="F589" s="377">
        <v>51022.700000000004</v>
      </c>
      <c r="G589" s="377">
        <v>24964</v>
      </c>
      <c r="H589" s="377">
        <v>0</v>
      </c>
      <c r="I589" s="377">
        <v>9300</v>
      </c>
      <c r="J589" s="377">
        <v>0</v>
      </c>
      <c r="K589" s="377">
        <v>0</v>
      </c>
      <c r="L589" s="377">
        <v>0</v>
      </c>
      <c r="M589" s="377">
        <v>0</v>
      </c>
      <c r="N589" s="377">
        <v>0</v>
      </c>
      <c r="O589" s="377">
        <v>60322.700000000004</v>
      </c>
    </row>
    <row r="590" spans="1:15" s="156" customFormat="1" ht="27" x14ac:dyDescent="0.2">
      <c r="A590" s="151"/>
      <c r="B590" s="153" t="s">
        <v>1205</v>
      </c>
      <c r="C590" s="153"/>
      <c r="D590" s="157" t="s">
        <v>1206</v>
      </c>
      <c r="E590" s="378">
        <v>60322.700000000004</v>
      </c>
      <c r="F590" s="378">
        <v>51022.700000000004</v>
      </c>
      <c r="G590" s="378">
        <v>24964</v>
      </c>
      <c r="H590" s="378">
        <v>0</v>
      </c>
      <c r="I590" s="378">
        <v>9300</v>
      </c>
      <c r="J590" s="378">
        <v>0</v>
      </c>
      <c r="K590" s="378">
        <v>0</v>
      </c>
      <c r="L590" s="378">
        <v>0</v>
      </c>
      <c r="M590" s="378">
        <v>0</v>
      </c>
      <c r="N590" s="378">
        <v>0</v>
      </c>
      <c r="O590" s="378">
        <v>60322.700000000004</v>
      </c>
    </row>
    <row r="591" spans="1:15" s="156" customFormat="1" ht="51" x14ac:dyDescent="0.2">
      <c r="A591" s="151"/>
      <c r="B591" s="159" t="s">
        <v>1207</v>
      </c>
      <c r="C591" s="159" t="s">
        <v>848</v>
      </c>
      <c r="D591" s="160" t="s">
        <v>1208</v>
      </c>
      <c r="E591" s="379">
        <v>60322.700000000004</v>
      </c>
      <c r="F591" s="379">
        <v>51022.700000000004</v>
      </c>
      <c r="G591" s="379">
        <v>24964</v>
      </c>
      <c r="H591" s="379">
        <v>0</v>
      </c>
      <c r="I591" s="379">
        <v>9300</v>
      </c>
      <c r="J591" s="379">
        <v>0</v>
      </c>
      <c r="K591" s="379">
        <v>0</v>
      </c>
      <c r="L591" s="379">
        <v>0</v>
      </c>
      <c r="M591" s="379">
        <v>0</v>
      </c>
      <c r="N591" s="379">
        <v>0</v>
      </c>
      <c r="O591" s="379">
        <v>60322.700000000004</v>
      </c>
    </row>
    <row r="592" spans="1:15" s="156" customFormat="1" ht="13.5" x14ac:dyDescent="0.2">
      <c r="A592" s="151"/>
      <c r="B592" s="152" t="s">
        <v>1209</v>
      </c>
      <c r="C592" s="153"/>
      <c r="D592" s="154" t="s">
        <v>1210</v>
      </c>
      <c r="E592" s="377">
        <v>79743.600000000006</v>
      </c>
      <c r="F592" s="377">
        <v>79743.600000000006</v>
      </c>
      <c r="G592" s="377">
        <v>47208.1</v>
      </c>
      <c r="H592" s="377">
        <v>3509.9</v>
      </c>
      <c r="I592" s="377">
        <v>0</v>
      </c>
      <c r="J592" s="377">
        <v>0</v>
      </c>
      <c r="K592" s="377">
        <v>0</v>
      </c>
      <c r="L592" s="377">
        <v>0</v>
      </c>
      <c r="M592" s="377">
        <v>0</v>
      </c>
      <c r="N592" s="377">
        <v>0</v>
      </c>
      <c r="O592" s="377">
        <v>79743.600000000006</v>
      </c>
    </row>
    <row r="593" spans="1:15" s="156" customFormat="1" ht="13.5" x14ac:dyDescent="0.2">
      <c r="A593" s="151"/>
      <c r="B593" s="153" t="s">
        <v>1211</v>
      </c>
      <c r="C593" s="153"/>
      <c r="D593" s="157" t="s">
        <v>1212</v>
      </c>
      <c r="E593" s="378">
        <v>79743.600000000006</v>
      </c>
      <c r="F593" s="378">
        <v>79743.600000000006</v>
      </c>
      <c r="G593" s="378">
        <v>47208.1</v>
      </c>
      <c r="H593" s="378">
        <v>3509.9</v>
      </c>
      <c r="I593" s="378">
        <v>0</v>
      </c>
      <c r="J593" s="378">
        <v>0</v>
      </c>
      <c r="K593" s="378">
        <v>0</v>
      </c>
      <c r="L593" s="378">
        <v>0</v>
      </c>
      <c r="M593" s="378">
        <v>0</v>
      </c>
      <c r="N593" s="378">
        <v>0</v>
      </c>
      <c r="O593" s="378">
        <v>79743.600000000006</v>
      </c>
    </row>
    <row r="594" spans="1:15" s="156" customFormat="1" ht="40.9" customHeight="1" x14ac:dyDescent="0.2">
      <c r="A594" s="151"/>
      <c r="B594" s="159" t="s">
        <v>1213</v>
      </c>
      <c r="C594" s="159" t="s">
        <v>2157</v>
      </c>
      <c r="D594" s="160" t="s">
        <v>1214</v>
      </c>
      <c r="E594" s="379">
        <v>79743.600000000006</v>
      </c>
      <c r="F594" s="379">
        <v>79743.600000000006</v>
      </c>
      <c r="G594" s="379">
        <v>47208.1</v>
      </c>
      <c r="H594" s="379">
        <v>3509.9</v>
      </c>
      <c r="I594" s="379">
        <v>0</v>
      </c>
      <c r="J594" s="379">
        <v>0</v>
      </c>
      <c r="K594" s="379">
        <v>0</v>
      </c>
      <c r="L594" s="379">
        <v>0</v>
      </c>
      <c r="M594" s="379">
        <v>0</v>
      </c>
      <c r="N594" s="379">
        <v>0</v>
      </c>
      <c r="O594" s="379">
        <v>79743.600000000006</v>
      </c>
    </row>
    <row r="595" spans="1:15" s="156" customFormat="1" ht="13.5" x14ac:dyDescent="0.2">
      <c r="A595" s="151"/>
      <c r="B595" s="152" t="s">
        <v>1215</v>
      </c>
      <c r="C595" s="153"/>
      <c r="D595" s="154" t="s">
        <v>1216</v>
      </c>
      <c r="E595" s="377">
        <v>4436525.2</v>
      </c>
      <c r="F595" s="377">
        <v>3986706.3000000003</v>
      </c>
      <c r="G595" s="377">
        <v>2803341.6</v>
      </c>
      <c r="H595" s="377">
        <v>89257.3</v>
      </c>
      <c r="I595" s="377">
        <v>449818.9</v>
      </c>
      <c r="J595" s="377">
        <v>96557.900000000009</v>
      </c>
      <c r="K595" s="377">
        <v>86759.7</v>
      </c>
      <c r="L595" s="377">
        <v>16693.3</v>
      </c>
      <c r="M595" s="377">
        <v>14800.7</v>
      </c>
      <c r="N595" s="377">
        <v>9798.2000000000007</v>
      </c>
      <c r="O595" s="377">
        <v>4533083.1000000006</v>
      </c>
    </row>
    <row r="596" spans="1:15" s="156" customFormat="1" ht="27" x14ac:dyDescent="0.2">
      <c r="A596" s="151"/>
      <c r="B596" s="153" t="s">
        <v>1217</v>
      </c>
      <c r="C596" s="153"/>
      <c r="D596" s="157" t="s">
        <v>1218</v>
      </c>
      <c r="E596" s="378">
        <v>4406328.4000000004</v>
      </c>
      <c r="F596" s="378">
        <v>3956509.5</v>
      </c>
      <c r="G596" s="378">
        <v>2780229.4</v>
      </c>
      <c r="H596" s="378">
        <v>89257.3</v>
      </c>
      <c r="I596" s="378">
        <v>449818.9</v>
      </c>
      <c r="J596" s="378">
        <v>96557.900000000009</v>
      </c>
      <c r="K596" s="378">
        <v>86759.7</v>
      </c>
      <c r="L596" s="378">
        <v>16693.3</v>
      </c>
      <c r="M596" s="378">
        <v>14800.7</v>
      </c>
      <c r="N596" s="378">
        <v>9798.2000000000007</v>
      </c>
      <c r="O596" s="378">
        <v>4502886.3</v>
      </c>
    </row>
    <row r="597" spans="1:15" s="156" customFormat="1" ht="38.25" x14ac:dyDescent="0.2">
      <c r="A597" s="151"/>
      <c r="B597" s="159" t="s">
        <v>1219</v>
      </c>
      <c r="C597" s="159" t="s">
        <v>848</v>
      </c>
      <c r="D597" s="160" t="s">
        <v>1220</v>
      </c>
      <c r="E597" s="379">
        <v>4091949.2</v>
      </c>
      <c r="F597" s="379">
        <v>3875230.3000000003</v>
      </c>
      <c r="G597" s="379">
        <v>2780229.4</v>
      </c>
      <c r="H597" s="379">
        <v>65597.3</v>
      </c>
      <c r="I597" s="379">
        <v>216718.9</v>
      </c>
      <c r="J597" s="379">
        <v>24521.600000000002</v>
      </c>
      <c r="K597" s="379">
        <v>22936.9</v>
      </c>
      <c r="L597" s="379">
        <v>435.90000000000003</v>
      </c>
      <c r="M597" s="379">
        <v>5608.9000000000005</v>
      </c>
      <c r="N597" s="379">
        <v>1584.7</v>
      </c>
      <c r="O597" s="379">
        <v>4116470.8000000003</v>
      </c>
    </row>
    <row r="598" spans="1:15" s="156" customFormat="1" ht="51" x14ac:dyDescent="0.2">
      <c r="A598" s="151"/>
      <c r="B598" s="159" t="s">
        <v>1221</v>
      </c>
      <c r="C598" s="159" t="s">
        <v>2227</v>
      </c>
      <c r="D598" s="160" t="s">
        <v>1222</v>
      </c>
      <c r="E598" s="161">
        <v>723</v>
      </c>
      <c r="F598" s="161">
        <v>723</v>
      </c>
      <c r="G598" s="161">
        <v>0</v>
      </c>
      <c r="H598" s="161">
        <v>0</v>
      </c>
      <c r="I598" s="161">
        <v>0</v>
      </c>
      <c r="J598" s="161">
        <v>0</v>
      </c>
      <c r="K598" s="161">
        <v>0</v>
      </c>
      <c r="L598" s="161">
        <v>0</v>
      </c>
      <c r="M598" s="161">
        <v>0</v>
      </c>
      <c r="N598" s="161">
        <v>0</v>
      </c>
      <c r="O598" s="161">
        <f t="shared" ref="O598:O606" si="4">J598+E598</f>
        <v>723</v>
      </c>
    </row>
    <row r="599" spans="1:15" s="156" customFormat="1" ht="38.25" x14ac:dyDescent="0.2">
      <c r="A599" s="151"/>
      <c r="B599" s="159" t="s">
        <v>1223</v>
      </c>
      <c r="C599" s="159" t="s">
        <v>214</v>
      </c>
      <c r="D599" s="160" t="s">
        <v>1224</v>
      </c>
      <c r="E599" s="161">
        <v>3265.1</v>
      </c>
      <c r="F599" s="161">
        <v>3265.1</v>
      </c>
      <c r="G599" s="161">
        <v>0</v>
      </c>
      <c r="H599" s="161">
        <v>0</v>
      </c>
      <c r="I599" s="161">
        <v>0</v>
      </c>
      <c r="J599" s="161">
        <v>0</v>
      </c>
      <c r="K599" s="161">
        <v>0</v>
      </c>
      <c r="L599" s="161">
        <v>0</v>
      </c>
      <c r="M599" s="161">
        <v>0</v>
      </c>
      <c r="N599" s="161">
        <v>0</v>
      </c>
      <c r="O599" s="161">
        <f t="shared" si="4"/>
        <v>3265.1</v>
      </c>
    </row>
    <row r="600" spans="1:15" s="156" customFormat="1" ht="51" x14ac:dyDescent="0.2">
      <c r="A600" s="151"/>
      <c r="B600" s="159" t="s">
        <v>1225</v>
      </c>
      <c r="C600" s="159" t="s">
        <v>2274</v>
      </c>
      <c r="D600" s="160" t="s">
        <v>1226</v>
      </c>
      <c r="E600" s="161">
        <v>63640.9</v>
      </c>
      <c r="F600" s="161">
        <v>35140.9</v>
      </c>
      <c r="G600" s="161">
        <v>0</v>
      </c>
      <c r="H600" s="161">
        <v>15318.1</v>
      </c>
      <c r="I600" s="161">
        <v>28500</v>
      </c>
      <c r="J600" s="161">
        <v>63206.2</v>
      </c>
      <c r="K600" s="161">
        <v>55802.5</v>
      </c>
      <c r="L600" s="161">
        <v>14507.3</v>
      </c>
      <c r="M600" s="161">
        <v>8491.7999999999993</v>
      </c>
      <c r="N600" s="161">
        <v>7403.7</v>
      </c>
      <c r="O600" s="161">
        <f t="shared" si="4"/>
        <v>126847.1</v>
      </c>
    </row>
    <row r="601" spans="1:15" s="156" customFormat="1" ht="55.15" customHeight="1" x14ac:dyDescent="0.2">
      <c r="A601" s="151"/>
      <c r="B601" s="159" t="s">
        <v>1227</v>
      </c>
      <c r="C601" s="159" t="s">
        <v>2277</v>
      </c>
      <c r="D601" s="160" t="s">
        <v>1228</v>
      </c>
      <c r="E601" s="161">
        <v>20760</v>
      </c>
      <c r="F601" s="161">
        <v>20760</v>
      </c>
      <c r="G601" s="161">
        <v>0</v>
      </c>
      <c r="H601" s="161">
        <v>8341.9</v>
      </c>
      <c r="I601" s="161">
        <v>0</v>
      </c>
      <c r="J601" s="161">
        <v>8730.1</v>
      </c>
      <c r="K601" s="161">
        <v>8020.3</v>
      </c>
      <c r="L601" s="161">
        <v>1750.1</v>
      </c>
      <c r="M601" s="161">
        <v>700</v>
      </c>
      <c r="N601" s="161">
        <v>709.8</v>
      </c>
      <c r="O601" s="161">
        <f t="shared" si="4"/>
        <v>29490.1</v>
      </c>
    </row>
    <row r="602" spans="1:15" s="156" customFormat="1" ht="38.25" x14ac:dyDescent="0.2">
      <c r="A602" s="151"/>
      <c r="B602" s="159" t="s">
        <v>1229</v>
      </c>
      <c r="C602" s="159" t="s">
        <v>4293</v>
      </c>
      <c r="D602" s="160" t="s">
        <v>1230</v>
      </c>
      <c r="E602" s="161">
        <v>190000</v>
      </c>
      <c r="F602" s="161">
        <v>0</v>
      </c>
      <c r="G602" s="161">
        <v>0</v>
      </c>
      <c r="H602" s="161">
        <v>0</v>
      </c>
      <c r="I602" s="161">
        <v>190000</v>
      </c>
      <c r="J602" s="161">
        <v>100</v>
      </c>
      <c r="K602" s="161">
        <v>0</v>
      </c>
      <c r="L602" s="161">
        <v>0</v>
      </c>
      <c r="M602" s="161">
        <v>0</v>
      </c>
      <c r="N602" s="161">
        <v>100</v>
      </c>
      <c r="O602" s="161">
        <f t="shared" si="4"/>
        <v>190100</v>
      </c>
    </row>
    <row r="603" spans="1:15" s="156" customFormat="1" ht="51" x14ac:dyDescent="0.2">
      <c r="A603" s="151"/>
      <c r="B603" s="159" t="s">
        <v>1231</v>
      </c>
      <c r="C603" s="159" t="s">
        <v>848</v>
      </c>
      <c r="D603" s="160" t="s">
        <v>1232</v>
      </c>
      <c r="E603" s="161">
        <v>29001.8</v>
      </c>
      <c r="F603" s="161">
        <v>20801.8</v>
      </c>
      <c r="G603" s="161">
        <v>0</v>
      </c>
      <c r="H603" s="161">
        <v>0</v>
      </c>
      <c r="I603" s="161">
        <v>8200</v>
      </c>
      <c r="J603" s="161">
        <v>0</v>
      </c>
      <c r="K603" s="161">
        <v>0</v>
      </c>
      <c r="L603" s="161">
        <v>0</v>
      </c>
      <c r="M603" s="161">
        <v>0</v>
      </c>
      <c r="N603" s="161">
        <v>0</v>
      </c>
      <c r="O603" s="161">
        <f t="shared" si="4"/>
        <v>29001.8</v>
      </c>
    </row>
    <row r="604" spans="1:15" s="156" customFormat="1" ht="29.85" customHeight="1" x14ac:dyDescent="0.2">
      <c r="A604" s="151"/>
      <c r="B604" s="159" t="s">
        <v>1233</v>
      </c>
      <c r="C604" s="159" t="s">
        <v>848</v>
      </c>
      <c r="D604" s="160" t="s">
        <v>740</v>
      </c>
      <c r="E604" s="161">
        <v>6988.4</v>
      </c>
      <c r="F604" s="161">
        <v>588.4</v>
      </c>
      <c r="G604" s="161">
        <v>0</v>
      </c>
      <c r="H604" s="161">
        <v>0</v>
      </c>
      <c r="I604" s="161">
        <v>6400</v>
      </c>
      <c r="J604" s="161">
        <v>0</v>
      </c>
      <c r="K604" s="161">
        <v>0</v>
      </c>
      <c r="L604" s="161">
        <v>0</v>
      </c>
      <c r="M604" s="161">
        <v>0</v>
      </c>
      <c r="N604" s="161">
        <v>0</v>
      </c>
      <c r="O604" s="161">
        <f t="shared" si="4"/>
        <v>6988.4</v>
      </c>
    </row>
    <row r="605" spans="1:15" s="156" customFormat="1" ht="27" x14ac:dyDescent="0.2">
      <c r="A605" s="151"/>
      <c r="B605" s="153" t="s">
        <v>741</v>
      </c>
      <c r="C605" s="153"/>
      <c r="D605" s="157" t="s">
        <v>742</v>
      </c>
      <c r="E605" s="158">
        <v>30196.799999999999</v>
      </c>
      <c r="F605" s="158">
        <v>30196.799999999999</v>
      </c>
      <c r="G605" s="158">
        <v>23112.2</v>
      </c>
      <c r="H605" s="158">
        <v>0</v>
      </c>
      <c r="I605" s="158">
        <v>0</v>
      </c>
      <c r="J605" s="158">
        <v>0</v>
      </c>
      <c r="K605" s="158">
        <v>0</v>
      </c>
      <c r="L605" s="158">
        <v>0</v>
      </c>
      <c r="M605" s="158">
        <v>0</v>
      </c>
      <c r="N605" s="158">
        <v>0</v>
      </c>
      <c r="O605" s="158">
        <f t="shared" si="4"/>
        <v>30196.799999999999</v>
      </c>
    </row>
    <row r="606" spans="1:15" s="156" customFormat="1" ht="25.5" x14ac:dyDescent="0.2">
      <c r="A606" s="151"/>
      <c r="B606" s="159" t="s">
        <v>1134</v>
      </c>
      <c r="C606" s="159" t="s">
        <v>848</v>
      </c>
      <c r="D606" s="160" t="s">
        <v>1135</v>
      </c>
      <c r="E606" s="161">
        <v>30196.799999999999</v>
      </c>
      <c r="F606" s="161">
        <v>30196.799999999999</v>
      </c>
      <c r="G606" s="161">
        <v>23112.2</v>
      </c>
      <c r="H606" s="161">
        <v>0</v>
      </c>
      <c r="I606" s="161">
        <v>0</v>
      </c>
      <c r="J606" s="161">
        <v>0</v>
      </c>
      <c r="K606" s="161">
        <v>0</v>
      </c>
      <c r="L606" s="161">
        <v>0</v>
      </c>
      <c r="M606" s="161">
        <v>0</v>
      </c>
      <c r="N606" s="161">
        <v>0</v>
      </c>
      <c r="O606" s="161">
        <f t="shared" si="4"/>
        <v>30196.799999999999</v>
      </c>
    </row>
    <row r="607" spans="1:15" s="156" customFormat="1" ht="13.5" x14ac:dyDescent="0.2">
      <c r="A607" s="151"/>
      <c r="B607" s="152" t="s">
        <v>1136</v>
      </c>
      <c r="C607" s="153"/>
      <c r="D607" s="154" t="s">
        <v>1137</v>
      </c>
      <c r="E607" s="377">
        <v>2338991.7000000002</v>
      </c>
      <c r="F607" s="377">
        <v>103572.3</v>
      </c>
      <c r="G607" s="377">
        <v>48711.5</v>
      </c>
      <c r="H607" s="377">
        <v>4483</v>
      </c>
      <c r="I607" s="377">
        <v>2235419.4</v>
      </c>
      <c r="J607" s="377">
        <v>557471</v>
      </c>
      <c r="K607" s="377">
        <v>6523.7</v>
      </c>
      <c r="L607" s="377">
        <v>759.5</v>
      </c>
      <c r="M607" s="377">
        <v>1395.4</v>
      </c>
      <c r="N607" s="377">
        <v>550947.30000000005</v>
      </c>
      <c r="O607" s="377">
        <v>2896462.7</v>
      </c>
    </row>
    <row r="608" spans="1:15" s="156" customFormat="1" ht="13.5" x14ac:dyDescent="0.2">
      <c r="A608" s="151"/>
      <c r="B608" s="153" t="s">
        <v>1138</v>
      </c>
      <c r="C608" s="153"/>
      <c r="D608" s="157" t="s">
        <v>1137</v>
      </c>
      <c r="E608" s="378">
        <v>2338991.7000000002</v>
      </c>
      <c r="F608" s="378">
        <v>103572.3</v>
      </c>
      <c r="G608" s="378">
        <v>48711.5</v>
      </c>
      <c r="H608" s="378">
        <v>4483</v>
      </c>
      <c r="I608" s="378">
        <v>2235419.4</v>
      </c>
      <c r="J608" s="378">
        <v>557471</v>
      </c>
      <c r="K608" s="378">
        <v>6523.7</v>
      </c>
      <c r="L608" s="378">
        <v>759.5</v>
      </c>
      <c r="M608" s="378">
        <v>1395.4</v>
      </c>
      <c r="N608" s="378">
        <v>550947.30000000005</v>
      </c>
      <c r="O608" s="378">
        <v>2896462.7</v>
      </c>
    </row>
    <row r="609" spans="1:15" s="156" customFormat="1" ht="42.75" customHeight="1" x14ac:dyDescent="0.2">
      <c r="A609" s="151"/>
      <c r="B609" s="159" t="s">
        <v>1139</v>
      </c>
      <c r="C609" s="159" t="s">
        <v>840</v>
      </c>
      <c r="D609" s="160" t="s">
        <v>1140</v>
      </c>
      <c r="E609" s="379">
        <v>57394.8</v>
      </c>
      <c r="F609" s="379">
        <v>57394.8</v>
      </c>
      <c r="G609" s="379">
        <v>23135</v>
      </c>
      <c r="H609" s="379">
        <v>869.6</v>
      </c>
      <c r="I609" s="379">
        <v>0</v>
      </c>
      <c r="J609" s="379">
        <v>5380.3</v>
      </c>
      <c r="K609" s="379">
        <v>5058.5</v>
      </c>
      <c r="L609" s="379">
        <v>0</v>
      </c>
      <c r="M609" s="379">
        <v>1299.0999999999999</v>
      </c>
      <c r="N609" s="379">
        <v>321.8</v>
      </c>
      <c r="O609" s="379">
        <v>62775.1</v>
      </c>
    </row>
    <row r="610" spans="1:15" s="156" customFormat="1" ht="134.25" customHeight="1" x14ac:dyDescent="0.2">
      <c r="A610" s="151"/>
      <c r="B610" s="159" t="s">
        <v>1141</v>
      </c>
      <c r="C610" s="159" t="s">
        <v>840</v>
      </c>
      <c r="D610" s="175" t="s">
        <v>963</v>
      </c>
      <c r="E610" s="379">
        <v>2202595.1</v>
      </c>
      <c r="F610" s="379">
        <v>0</v>
      </c>
      <c r="G610" s="379">
        <v>0</v>
      </c>
      <c r="H610" s="379">
        <v>0</v>
      </c>
      <c r="I610" s="379">
        <v>2202595.1</v>
      </c>
      <c r="J610" s="379">
        <v>545925.5</v>
      </c>
      <c r="K610" s="379">
        <v>0</v>
      </c>
      <c r="L610" s="379">
        <v>0</v>
      </c>
      <c r="M610" s="379">
        <v>0</v>
      </c>
      <c r="N610" s="379">
        <v>545925.5</v>
      </c>
      <c r="O610" s="379">
        <v>2748520.6</v>
      </c>
    </row>
    <row r="611" spans="1:15" s="156" customFormat="1" ht="42" customHeight="1" x14ac:dyDescent="0.2">
      <c r="A611" s="151"/>
      <c r="B611" s="159" t="s">
        <v>1142</v>
      </c>
      <c r="C611" s="159" t="s">
        <v>2277</v>
      </c>
      <c r="D611" s="160" t="s">
        <v>923</v>
      </c>
      <c r="E611" s="379">
        <v>2697.8</v>
      </c>
      <c r="F611" s="379">
        <v>2697.8</v>
      </c>
      <c r="G611" s="379">
        <v>0</v>
      </c>
      <c r="H611" s="379">
        <v>0</v>
      </c>
      <c r="I611" s="379">
        <v>0</v>
      </c>
      <c r="J611" s="379">
        <v>85.100000000000009</v>
      </c>
      <c r="K611" s="379">
        <v>85.100000000000009</v>
      </c>
      <c r="L611" s="379">
        <v>0</v>
      </c>
      <c r="M611" s="379">
        <v>0</v>
      </c>
      <c r="N611" s="379">
        <v>0</v>
      </c>
      <c r="O611" s="379">
        <v>2782.9</v>
      </c>
    </row>
    <row r="612" spans="1:15" s="156" customFormat="1" ht="25.5" x14ac:dyDescent="0.2">
      <c r="A612" s="151"/>
      <c r="B612" s="159" t="s">
        <v>924</v>
      </c>
      <c r="C612" s="159" t="s">
        <v>1491</v>
      </c>
      <c r="D612" s="160" t="s">
        <v>925</v>
      </c>
      <c r="E612" s="379">
        <v>37523.199999999997</v>
      </c>
      <c r="F612" s="379">
        <v>37523.199999999997</v>
      </c>
      <c r="G612" s="379">
        <v>21154.7</v>
      </c>
      <c r="H612" s="379">
        <v>3585.2000000000003</v>
      </c>
      <c r="I612" s="379">
        <v>0</v>
      </c>
      <c r="J612" s="379">
        <v>1169.3</v>
      </c>
      <c r="K612" s="379">
        <v>1169.3</v>
      </c>
      <c r="L612" s="379">
        <v>648.5</v>
      </c>
      <c r="M612" s="379">
        <v>85.5</v>
      </c>
      <c r="N612" s="379">
        <v>0</v>
      </c>
      <c r="O612" s="379">
        <v>38692.499999999993</v>
      </c>
    </row>
    <row r="613" spans="1:15" s="156" customFormat="1" ht="68.45" customHeight="1" x14ac:dyDescent="0.2">
      <c r="A613" s="151"/>
      <c r="B613" s="159" t="s">
        <v>926</v>
      </c>
      <c r="C613" s="159" t="s">
        <v>13</v>
      </c>
      <c r="D613" s="160" t="s">
        <v>1186</v>
      </c>
      <c r="E613" s="379">
        <v>32824.300000000003</v>
      </c>
      <c r="F613" s="379">
        <v>0</v>
      </c>
      <c r="G613" s="379">
        <v>0</v>
      </c>
      <c r="H613" s="379">
        <v>0</v>
      </c>
      <c r="I613" s="379">
        <v>32824.300000000003</v>
      </c>
      <c r="J613" s="379">
        <v>4700</v>
      </c>
      <c r="K613" s="379">
        <v>0</v>
      </c>
      <c r="L613" s="379">
        <v>0</v>
      </c>
      <c r="M613" s="379">
        <v>0</v>
      </c>
      <c r="N613" s="379">
        <v>4700</v>
      </c>
      <c r="O613" s="379">
        <v>37524.300000000003</v>
      </c>
    </row>
    <row r="614" spans="1:15" s="156" customFormat="1" ht="63.75" x14ac:dyDescent="0.2">
      <c r="A614" s="151"/>
      <c r="B614" s="159" t="s">
        <v>1187</v>
      </c>
      <c r="C614" s="159" t="s">
        <v>1485</v>
      </c>
      <c r="D614" s="160" t="s">
        <v>1188</v>
      </c>
      <c r="E614" s="379">
        <v>5956.5</v>
      </c>
      <c r="F614" s="379">
        <v>5956.5</v>
      </c>
      <c r="G614" s="379">
        <v>4421.8</v>
      </c>
      <c r="H614" s="379">
        <v>28.2</v>
      </c>
      <c r="I614" s="379">
        <v>0</v>
      </c>
      <c r="J614" s="379">
        <v>210.8</v>
      </c>
      <c r="K614" s="379">
        <v>210.8</v>
      </c>
      <c r="L614" s="379">
        <v>111</v>
      </c>
      <c r="M614" s="379">
        <v>10.8</v>
      </c>
      <c r="N614" s="379">
        <v>0</v>
      </c>
      <c r="O614" s="379">
        <v>6167.3</v>
      </c>
    </row>
    <row r="615" spans="1:15" s="156" customFormat="1" ht="25.5" x14ac:dyDescent="0.2">
      <c r="A615" s="151"/>
      <c r="B615" s="152" t="s">
        <v>1189</v>
      </c>
      <c r="C615" s="153"/>
      <c r="D615" s="154" t="s">
        <v>1190</v>
      </c>
      <c r="E615" s="377">
        <v>114898.7</v>
      </c>
      <c r="F615" s="377">
        <v>26052.100000000002</v>
      </c>
      <c r="G615" s="377">
        <v>13222.1</v>
      </c>
      <c r="H615" s="377">
        <v>1402.2</v>
      </c>
      <c r="I615" s="377">
        <v>88846.6</v>
      </c>
      <c r="J615" s="377">
        <v>22327.200000000001</v>
      </c>
      <c r="K615" s="377">
        <v>17882.3</v>
      </c>
      <c r="L615" s="377">
        <v>9509.2000000000007</v>
      </c>
      <c r="M615" s="377">
        <v>2214.8000000000002</v>
      </c>
      <c r="N615" s="377">
        <v>4444.8999999999996</v>
      </c>
      <c r="O615" s="377">
        <v>137225.9</v>
      </c>
    </row>
    <row r="616" spans="1:15" s="156" customFormat="1" ht="27" x14ac:dyDescent="0.2">
      <c r="A616" s="151"/>
      <c r="B616" s="153" t="s">
        <v>1191</v>
      </c>
      <c r="C616" s="153"/>
      <c r="D616" s="157" t="s">
        <v>1190</v>
      </c>
      <c r="E616" s="378">
        <v>114898.7</v>
      </c>
      <c r="F616" s="378">
        <v>26052.100000000002</v>
      </c>
      <c r="G616" s="378">
        <v>13222.1</v>
      </c>
      <c r="H616" s="378">
        <v>1402.2</v>
      </c>
      <c r="I616" s="378">
        <v>88846.6</v>
      </c>
      <c r="J616" s="378">
        <v>22327.200000000001</v>
      </c>
      <c r="K616" s="378">
        <v>17882.3</v>
      </c>
      <c r="L616" s="378">
        <v>9509.2000000000007</v>
      </c>
      <c r="M616" s="378">
        <v>2214.8000000000002</v>
      </c>
      <c r="N616" s="378">
        <v>4444.8999999999996</v>
      </c>
      <c r="O616" s="378">
        <v>137225.9</v>
      </c>
    </row>
    <row r="617" spans="1:15" s="156" customFormat="1" ht="38.25" x14ac:dyDescent="0.2">
      <c r="A617" s="151"/>
      <c r="B617" s="159" t="s">
        <v>1192</v>
      </c>
      <c r="C617" s="159" t="s">
        <v>956</v>
      </c>
      <c r="D617" s="160" t="s">
        <v>1193</v>
      </c>
      <c r="E617" s="379">
        <v>12265.7</v>
      </c>
      <c r="F617" s="379">
        <v>12265.7</v>
      </c>
      <c r="G617" s="379">
        <v>4153</v>
      </c>
      <c r="H617" s="379">
        <v>574.29999999999995</v>
      </c>
      <c r="I617" s="379">
        <v>0</v>
      </c>
      <c r="J617" s="379">
        <v>994</v>
      </c>
      <c r="K617" s="379">
        <v>994</v>
      </c>
      <c r="L617" s="379">
        <v>194.70000000000002</v>
      </c>
      <c r="M617" s="379">
        <v>104.8</v>
      </c>
      <c r="N617" s="379">
        <v>0</v>
      </c>
      <c r="O617" s="379">
        <v>13259.7</v>
      </c>
    </row>
    <row r="618" spans="1:15" s="156" customFormat="1" ht="132" customHeight="1" x14ac:dyDescent="0.2">
      <c r="A618" s="151"/>
      <c r="B618" s="159" t="s">
        <v>1194</v>
      </c>
      <c r="C618" s="159" t="s">
        <v>840</v>
      </c>
      <c r="D618" s="175" t="s">
        <v>4003</v>
      </c>
      <c r="E618" s="379">
        <v>88846.6</v>
      </c>
      <c r="F618" s="379">
        <v>0</v>
      </c>
      <c r="G618" s="379">
        <v>0</v>
      </c>
      <c r="H618" s="379">
        <v>0</v>
      </c>
      <c r="I618" s="379">
        <v>88846.6</v>
      </c>
      <c r="J618" s="379">
        <v>4204.8999999999996</v>
      </c>
      <c r="K618" s="379">
        <v>0</v>
      </c>
      <c r="L618" s="379">
        <v>0</v>
      </c>
      <c r="M618" s="379">
        <v>0</v>
      </c>
      <c r="N618" s="379">
        <v>4204.8999999999996</v>
      </c>
      <c r="O618" s="379">
        <v>93051.5</v>
      </c>
    </row>
    <row r="619" spans="1:15" s="156" customFormat="1" ht="51" x14ac:dyDescent="0.2">
      <c r="A619" s="151"/>
      <c r="B619" s="159" t="s">
        <v>1195</v>
      </c>
      <c r="C619" s="159" t="s">
        <v>1485</v>
      </c>
      <c r="D619" s="160" t="s">
        <v>2506</v>
      </c>
      <c r="E619" s="379">
        <v>13786.4</v>
      </c>
      <c r="F619" s="379">
        <v>13786.4</v>
      </c>
      <c r="G619" s="379">
        <v>9069.1</v>
      </c>
      <c r="H619" s="379">
        <v>827.9</v>
      </c>
      <c r="I619" s="379">
        <v>0</v>
      </c>
      <c r="J619" s="379">
        <v>17128.3</v>
      </c>
      <c r="K619" s="379">
        <v>16888.3</v>
      </c>
      <c r="L619" s="379">
        <v>9314.5</v>
      </c>
      <c r="M619" s="379">
        <v>2110</v>
      </c>
      <c r="N619" s="379">
        <v>240</v>
      </c>
      <c r="O619" s="379">
        <v>30914.7</v>
      </c>
    </row>
    <row r="620" spans="1:15" s="156" customFormat="1" ht="25.5" x14ac:dyDescent="0.2">
      <c r="A620" s="151"/>
      <c r="B620" s="152" t="s">
        <v>4008</v>
      </c>
      <c r="C620" s="153"/>
      <c r="D620" s="154" t="s">
        <v>581</v>
      </c>
      <c r="E620" s="377">
        <v>1245622.7</v>
      </c>
      <c r="F620" s="377">
        <v>1005880.5</v>
      </c>
      <c r="G620" s="377">
        <v>435214.4</v>
      </c>
      <c r="H620" s="377">
        <v>97015.7</v>
      </c>
      <c r="I620" s="377">
        <v>239742.2</v>
      </c>
      <c r="J620" s="377">
        <v>71865.2</v>
      </c>
      <c r="K620" s="377">
        <v>33342.1</v>
      </c>
      <c r="L620" s="377">
        <v>4953.8999999999996</v>
      </c>
      <c r="M620" s="377">
        <v>6418.9000000000005</v>
      </c>
      <c r="N620" s="377">
        <v>38523.1</v>
      </c>
      <c r="O620" s="377">
        <v>1317487.9000000001</v>
      </c>
    </row>
    <row r="621" spans="1:15" s="156" customFormat="1" ht="27" x14ac:dyDescent="0.2">
      <c r="A621" s="151"/>
      <c r="B621" s="153" t="s">
        <v>4009</v>
      </c>
      <c r="C621" s="153"/>
      <c r="D621" s="157" t="s">
        <v>581</v>
      </c>
      <c r="E621" s="378">
        <v>1245622.7</v>
      </c>
      <c r="F621" s="378">
        <v>1005880.5</v>
      </c>
      <c r="G621" s="378">
        <v>435214.4</v>
      </c>
      <c r="H621" s="378">
        <v>97015.7</v>
      </c>
      <c r="I621" s="378">
        <v>239742.2</v>
      </c>
      <c r="J621" s="378">
        <v>71865.2</v>
      </c>
      <c r="K621" s="378">
        <v>33342.1</v>
      </c>
      <c r="L621" s="378">
        <v>4953.8999999999996</v>
      </c>
      <c r="M621" s="378">
        <v>6418.9000000000005</v>
      </c>
      <c r="N621" s="378">
        <v>38523.1</v>
      </c>
      <c r="O621" s="378">
        <v>1317487.9000000001</v>
      </c>
    </row>
    <row r="622" spans="1:15" s="156" customFormat="1" ht="136.5" customHeight="1" x14ac:dyDescent="0.2">
      <c r="A622" s="151"/>
      <c r="B622" s="159" t="s">
        <v>4010</v>
      </c>
      <c r="C622" s="159" t="s">
        <v>582</v>
      </c>
      <c r="D622" s="175" t="s">
        <v>3613</v>
      </c>
      <c r="E622" s="379">
        <v>239742.2</v>
      </c>
      <c r="F622" s="379">
        <v>0</v>
      </c>
      <c r="G622" s="379">
        <v>0</v>
      </c>
      <c r="H622" s="379">
        <v>0</v>
      </c>
      <c r="I622" s="379">
        <v>239742.2</v>
      </c>
      <c r="J622" s="379">
        <v>37455.300000000003</v>
      </c>
      <c r="K622" s="379">
        <v>0</v>
      </c>
      <c r="L622" s="379">
        <v>0</v>
      </c>
      <c r="M622" s="379">
        <v>0</v>
      </c>
      <c r="N622" s="379">
        <v>37455.300000000003</v>
      </c>
      <c r="O622" s="379">
        <v>277197.5</v>
      </c>
    </row>
    <row r="623" spans="1:15" s="156" customFormat="1" ht="115.5" customHeight="1" x14ac:dyDescent="0.2">
      <c r="A623" s="151"/>
      <c r="B623" s="159" t="s">
        <v>4011</v>
      </c>
      <c r="C623" s="159" t="s">
        <v>2319</v>
      </c>
      <c r="D623" s="175" t="s">
        <v>583</v>
      </c>
      <c r="E623" s="379">
        <v>994399.4</v>
      </c>
      <c r="F623" s="379">
        <v>994399.4</v>
      </c>
      <c r="G623" s="379">
        <v>430523.8</v>
      </c>
      <c r="H623" s="379">
        <v>96786</v>
      </c>
      <c r="I623" s="379">
        <v>0</v>
      </c>
      <c r="J623" s="379">
        <v>34397.9</v>
      </c>
      <c r="K623" s="379">
        <v>33330.1</v>
      </c>
      <c r="L623" s="379">
        <v>4953.8999999999996</v>
      </c>
      <c r="M623" s="379">
        <v>6418.9000000000005</v>
      </c>
      <c r="N623" s="379">
        <v>1067.8</v>
      </c>
      <c r="O623" s="379">
        <v>1028797.3</v>
      </c>
    </row>
    <row r="624" spans="1:15" s="156" customFormat="1" ht="38.25" x14ac:dyDescent="0.2">
      <c r="A624" s="151"/>
      <c r="B624" s="159" t="s">
        <v>4012</v>
      </c>
      <c r="C624" s="159" t="s">
        <v>582</v>
      </c>
      <c r="D624" s="160" t="s">
        <v>584</v>
      </c>
      <c r="E624" s="379">
        <v>11481.1</v>
      </c>
      <c r="F624" s="379">
        <v>11481.1</v>
      </c>
      <c r="G624" s="379">
        <v>4690.6000000000004</v>
      </c>
      <c r="H624" s="379">
        <v>229.70000000000002</v>
      </c>
      <c r="I624" s="379">
        <v>0</v>
      </c>
      <c r="J624" s="379">
        <v>12</v>
      </c>
      <c r="K624" s="379">
        <v>12</v>
      </c>
      <c r="L624" s="379">
        <v>0</v>
      </c>
      <c r="M624" s="379">
        <v>0</v>
      </c>
      <c r="N624" s="379">
        <v>0</v>
      </c>
      <c r="O624" s="379">
        <v>11493.1</v>
      </c>
    </row>
    <row r="625" spans="1:15" s="156" customFormat="1" ht="25.5" x14ac:dyDescent="0.2">
      <c r="A625" s="151"/>
      <c r="B625" s="152" t="s">
        <v>2507</v>
      </c>
      <c r="C625" s="153"/>
      <c r="D625" s="154" t="s">
        <v>2508</v>
      </c>
      <c r="E625" s="377">
        <v>18070.400000000001</v>
      </c>
      <c r="F625" s="377">
        <v>10108</v>
      </c>
      <c r="G625" s="377">
        <v>3991.9</v>
      </c>
      <c r="H625" s="377">
        <v>300.8</v>
      </c>
      <c r="I625" s="377">
        <v>7962.4000000000005</v>
      </c>
      <c r="J625" s="377">
        <v>0</v>
      </c>
      <c r="K625" s="377">
        <v>0</v>
      </c>
      <c r="L625" s="377">
        <v>0</v>
      </c>
      <c r="M625" s="377">
        <v>0</v>
      </c>
      <c r="N625" s="377">
        <v>0</v>
      </c>
      <c r="O625" s="377">
        <v>18070.400000000001</v>
      </c>
    </row>
    <row r="626" spans="1:15" s="156" customFormat="1" ht="29.45" customHeight="1" x14ac:dyDescent="0.2">
      <c r="A626" s="151"/>
      <c r="B626" s="153" t="s">
        <v>2509</v>
      </c>
      <c r="C626" s="153"/>
      <c r="D626" s="157" t="s">
        <v>2508</v>
      </c>
      <c r="E626" s="378">
        <v>18070.400000000001</v>
      </c>
      <c r="F626" s="378">
        <v>10108</v>
      </c>
      <c r="G626" s="378">
        <v>3991.9</v>
      </c>
      <c r="H626" s="378">
        <v>300.8</v>
      </c>
      <c r="I626" s="378">
        <v>7962.4000000000005</v>
      </c>
      <c r="J626" s="378">
        <v>0</v>
      </c>
      <c r="K626" s="378">
        <v>0</v>
      </c>
      <c r="L626" s="378">
        <v>0</v>
      </c>
      <c r="M626" s="378">
        <v>0</v>
      </c>
      <c r="N626" s="378">
        <v>0</v>
      </c>
      <c r="O626" s="378">
        <v>18070.400000000001</v>
      </c>
    </row>
    <row r="627" spans="1:15" s="156" customFormat="1" ht="38.25" x14ac:dyDescent="0.2">
      <c r="A627" s="151"/>
      <c r="B627" s="159" t="s">
        <v>2510</v>
      </c>
      <c r="C627" s="159" t="s">
        <v>96</v>
      </c>
      <c r="D627" s="160" t="s">
        <v>2511</v>
      </c>
      <c r="E627" s="379">
        <v>10108</v>
      </c>
      <c r="F627" s="379">
        <v>10108</v>
      </c>
      <c r="G627" s="379">
        <v>3991.9</v>
      </c>
      <c r="H627" s="379">
        <v>300.8</v>
      </c>
      <c r="I627" s="379">
        <v>0</v>
      </c>
      <c r="J627" s="379">
        <v>0</v>
      </c>
      <c r="K627" s="379">
        <v>0</v>
      </c>
      <c r="L627" s="379">
        <v>0</v>
      </c>
      <c r="M627" s="379">
        <v>0</v>
      </c>
      <c r="N627" s="379">
        <v>0</v>
      </c>
      <c r="O627" s="379">
        <v>10108</v>
      </c>
    </row>
    <row r="628" spans="1:15" s="156" customFormat="1" ht="40.15" customHeight="1" x14ac:dyDescent="0.2">
      <c r="A628" s="151"/>
      <c r="B628" s="159" t="s">
        <v>2512</v>
      </c>
      <c r="C628" s="159" t="s">
        <v>840</v>
      </c>
      <c r="D628" s="160" t="s">
        <v>2513</v>
      </c>
      <c r="E628" s="379">
        <v>7962.4000000000005</v>
      </c>
      <c r="F628" s="379">
        <v>0</v>
      </c>
      <c r="G628" s="379">
        <v>0</v>
      </c>
      <c r="H628" s="379">
        <v>0</v>
      </c>
      <c r="I628" s="379">
        <v>7962.4000000000005</v>
      </c>
      <c r="J628" s="379">
        <v>0</v>
      </c>
      <c r="K628" s="379">
        <v>0</v>
      </c>
      <c r="L628" s="379">
        <v>0</v>
      </c>
      <c r="M628" s="379">
        <v>0</v>
      </c>
      <c r="N628" s="379">
        <v>0</v>
      </c>
      <c r="O628" s="379">
        <v>7962.4000000000005</v>
      </c>
    </row>
    <row r="629" spans="1:15" s="156" customFormat="1" ht="25.5" x14ac:dyDescent="0.2">
      <c r="A629" s="151"/>
      <c r="B629" s="152" t="s">
        <v>2514</v>
      </c>
      <c r="C629" s="153"/>
      <c r="D629" s="154" t="s">
        <v>2515</v>
      </c>
      <c r="E629" s="377">
        <v>26393.899999999994</v>
      </c>
      <c r="F629" s="377">
        <v>8902.7999999999993</v>
      </c>
      <c r="G629" s="377">
        <v>3057.6</v>
      </c>
      <c r="H629" s="377">
        <v>370.1</v>
      </c>
      <c r="I629" s="377">
        <v>17491.099999999999</v>
      </c>
      <c r="J629" s="377">
        <v>3848.3</v>
      </c>
      <c r="K629" s="377">
        <v>660</v>
      </c>
      <c r="L629" s="377">
        <v>10.199999999999999</v>
      </c>
      <c r="M629" s="377">
        <v>166</v>
      </c>
      <c r="N629" s="377">
        <v>3188.3</v>
      </c>
      <c r="O629" s="377">
        <v>30242.199999999997</v>
      </c>
    </row>
    <row r="630" spans="1:15" s="156" customFormat="1" ht="27" x14ac:dyDescent="0.2">
      <c r="A630" s="151"/>
      <c r="B630" s="153" t="s">
        <v>2516</v>
      </c>
      <c r="C630" s="153"/>
      <c r="D630" s="157" t="s">
        <v>2515</v>
      </c>
      <c r="E630" s="378">
        <v>26393.899999999994</v>
      </c>
      <c r="F630" s="378">
        <v>8902.7999999999993</v>
      </c>
      <c r="G630" s="378">
        <v>3057.6</v>
      </c>
      <c r="H630" s="378">
        <v>370.1</v>
      </c>
      <c r="I630" s="378">
        <v>17491.099999999999</v>
      </c>
      <c r="J630" s="378">
        <v>3848.3</v>
      </c>
      <c r="K630" s="378">
        <v>660</v>
      </c>
      <c r="L630" s="378">
        <v>10.199999999999999</v>
      </c>
      <c r="M630" s="378">
        <v>166</v>
      </c>
      <c r="N630" s="378">
        <v>3188.3</v>
      </c>
      <c r="O630" s="378">
        <v>30242.199999999997</v>
      </c>
    </row>
    <row r="631" spans="1:15" s="156" customFormat="1" ht="41.45" customHeight="1" x14ac:dyDescent="0.2">
      <c r="A631" s="151"/>
      <c r="B631" s="159" t="s">
        <v>2517</v>
      </c>
      <c r="C631" s="159" t="s">
        <v>2227</v>
      </c>
      <c r="D631" s="160" t="s">
        <v>2518</v>
      </c>
      <c r="E631" s="379">
        <v>8902.7999999999993</v>
      </c>
      <c r="F631" s="379">
        <v>8902.7999999999993</v>
      </c>
      <c r="G631" s="379">
        <v>3057.6</v>
      </c>
      <c r="H631" s="379">
        <v>370.1</v>
      </c>
      <c r="I631" s="379">
        <v>0</v>
      </c>
      <c r="J631" s="379">
        <v>700</v>
      </c>
      <c r="K631" s="379">
        <v>660</v>
      </c>
      <c r="L631" s="379">
        <v>10.199999999999999</v>
      </c>
      <c r="M631" s="379">
        <v>166</v>
      </c>
      <c r="N631" s="379">
        <v>40</v>
      </c>
      <c r="O631" s="379">
        <v>9602.7999999999993</v>
      </c>
    </row>
    <row r="632" spans="1:15" s="156" customFormat="1" ht="102" x14ac:dyDescent="0.2">
      <c r="A632" s="151"/>
      <c r="B632" s="159" t="s">
        <v>2586</v>
      </c>
      <c r="C632" s="159" t="s">
        <v>2227</v>
      </c>
      <c r="D632" s="160" t="s">
        <v>4004</v>
      </c>
      <c r="E632" s="379">
        <v>17491.099999999999</v>
      </c>
      <c r="F632" s="379">
        <v>0</v>
      </c>
      <c r="G632" s="379">
        <v>0</v>
      </c>
      <c r="H632" s="379">
        <v>0</v>
      </c>
      <c r="I632" s="379">
        <v>17491.099999999999</v>
      </c>
      <c r="J632" s="379">
        <v>3148.3</v>
      </c>
      <c r="K632" s="379">
        <v>0</v>
      </c>
      <c r="L632" s="379">
        <v>0</v>
      </c>
      <c r="M632" s="379">
        <v>0</v>
      </c>
      <c r="N632" s="379">
        <v>3148.3</v>
      </c>
      <c r="O632" s="379">
        <v>20639.399999999998</v>
      </c>
    </row>
    <row r="633" spans="1:15" s="156" customFormat="1" ht="25.5" x14ac:dyDescent="0.2">
      <c r="A633" s="151"/>
      <c r="B633" s="152" t="s">
        <v>2587</v>
      </c>
      <c r="C633" s="153"/>
      <c r="D633" s="154" t="s">
        <v>2588</v>
      </c>
      <c r="E633" s="377">
        <v>379059.20000000001</v>
      </c>
      <c r="F633" s="377">
        <v>29585.3</v>
      </c>
      <c r="G633" s="377">
        <v>13642</v>
      </c>
      <c r="H633" s="377">
        <v>1719.9</v>
      </c>
      <c r="I633" s="377">
        <v>349473.9</v>
      </c>
      <c r="J633" s="377">
        <v>217801.30000000002</v>
      </c>
      <c r="K633" s="377">
        <v>2509.2000000000003</v>
      </c>
      <c r="L633" s="377">
        <v>400</v>
      </c>
      <c r="M633" s="377">
        <v>88.100000000000009</v>
      </c>
      <c r="N633" s="377">
        <v>215292.1</v>
      </c>
      <c r="O633" s="377">
        <v>596860.5</v>
      </c>
    </row>
    <row r="634" spans="1:15" s="156" customFormat="1" ht="27" x14ac:dyDescent="0.2">
      <c r="A634" s="151"/>
      <c r="B634" s="153" t="s">
        <v>2589</v>
      </c>
      <c r="C634" s="153"/>
      <c r="D634" s="157" t="s">
        <v>2588</v>
      </c>
      <c r="E634" s="378">
        <v>379059.20000000001</v>
      </c>
      <c r="F634" s="378">
        <v>29585.3</v>
      </c>
      <c r="G634" s="378">
        <v>13642</v>
      </c>
      <c r="H634" s="378">
        <v>1719.9</v>
      </c>
      <c r="I634" s="378">
        <v>349473.9</v>
      </c>
      <c r="J634" s="378">
        <v>217801.30000000002</v>
      </c>
      <c r="K634" s="378">
        <v>2509.2000000000003</v>
      </c>
      <c r="L634" s="378">
        <v>400</v>
      </c>
      <c r="M634" s="378">
        <v>88.100000000000009</v>
      </c>
      <c r="N634" s="378">
        <v>215292.1</v>
      </c>
      <c r="O634" s="378">
        <v>596860.5</v>
      </c>
    </row>
    <row r="635" spans="1:15" s="156" customFormat="1" ht="41.45" customHeight="1" x14ac:dyDescent="0.2">
      <c r="A635" s="151"/>
      <c r="B635" s="159" t="s">
        <v>2590</v>
      </c>
      <c r="C635" s="159" t="s">
        <v>895</v>
      </c>
      <c r="D635" s="160" t="s">
        <v>2591</v>
      </c>
      <c r="E635" s="379">
        <v>19291.2</v>
      </c>
      <c r="F635" s="379">
        <v>19291.2</v>
      </c>
      <c r="G635" s="379">
        <v>6765.8</v>
      </c>
      <c r="H635" s="379">
        <v>757.4</v>
      </c>
      <c r="I635" s="379">
        <v>0</v>
      </c>
      <c r="J635" s="379">
        <v>69.8</v>
      </c>
      <c r="K635" s="379">
        <v>64.2</v>
      </c>
      <c r="L635" s="379">
        <v>0</v>
      </c>
      <c r="M635" s="379">
        <v>9.1</v>
      </c>
      <c r="N635" s="379">
        <v>5.6000000000000005</v>
      </c>
      <c r="O635" s="379">
        <v>19361</v>
      </c>
    </row>
    <row r="636" spans="1:15" s="156" customFormat="1" ht="162" customHeight="1" x14ac:dyDescent="0.2">
      <c r="A636" s="151"/>
      <c r="B636" s="159" t="s">
        <v>2592</v>
      </c>
      <c r="C636" s="159" t="s">
        <v>895</v>
      </c>
      <c r="D636" s="175" t="s">
        <v>4005</v>
      </c>
      <c r="E636" s="379">
        <v>347254.2</v>
      </c>
      <c r="F636" s="379">
        <v>0</v>
      </c>
      <c r="G636" s="379">
        <v>0</v>
      </c>
      <c r="H636" s="379">
        <v>0</v>
      </c>
      <c r="I636" s="379">
        <v>347254.2</v>
      </c>
      <c r="J636" s="379">
        <v>215031.5</v>
      </c>
      <c r="K636" s="379">
        <v>0</v>
      </c>
      <c r="L636" s="379">
        <v>0</v>
      </c>
      <c r="M636" s="379">
        <v>0</v>
      </c>
      <c r="N636" s="379">
        <v>215031.5</v>
      </c>
      <c r="O636" s="379">
        <v>562285.70000000007</v>
      </c>
    </row>
    <row r="637" spans="1:15" s="156" customFormat="1" ht="33.75" customHeight="1" x14ac:dyDescent="0.2">
      <c r="A637" s="151"/>
      <c r="B637" s="159" t="s">
        <v>2593</v>
      </c>
      <c r="C637" s="159" t="s">
        <v>892</v>
      </c>
      <c r="D637" s="160" t="s">
        <v>2594</v>
      </c>
      <c r="E637" s="161">
        <v>2219.6999999999998</v>
      </c>
      <c r="F637" s="161">
        <v>0</v>
      </c>
      <c r="G637" s="161">
        <v>0</v>
      </c>
      <c r="H637" s="161">
        <v>0</v>
      </c>
      <c r="I637" s="161">
        <v>2219.6999999999998</v>
      </c>
      <c r="J637" s="161">
        <v>0</v>
      </c>
      <c r="K637" s="161">
        <v>0</v>
      </c>
      <c r="L637" s="161">
        <v>0</v>
      </c>
      <c r="M637" s="161">
        <v>0</v>
      </c>
      <c r="N637" s="161">
        <v>0</v>
      </c>
      <c r="O637" s="161">
        <f>J637+E637</f>
        <v>2219.6999999999998</v>
      </c>
    </row>
    <row r="638" spans="1:15" s="156" customFormat="1" ht="38.25" x14ac:dyDescent="0.2">
      <c r="A638" s="151"/>
      <c r="B638" s="159" t="s">
        <v>2595</v>
      </c>
      <c r="C638" s="159" t="s">
        <v>1488</v>
      </c>
      <c r="D638" s="160" t="s">
        <v>2596</v>
      </c>
      <c r="E638" s="379">
        <v>10294.1</v>
      </c>
      <c r="F638" s="379">
        <v>10294.1</v>
      </c>
      <c r="G638" s="379">
        <v>6876.2</v>
      </c>
      <c r="H638" s="379">
        <v>962.5</v>
      </c>
      <c r="I638" s="379">
        <v>0</v>
      </c>
      <c r="J638" s="379">
        <v>2700</v>
      </c>
      <c r="K638" s="379">
        <v>2445</v>
      </c>
      <c r="L638" s="379">
        <v>400</v>
      </c>
      <c r="M638" s="379">
        <v>79</v>
      </c>
      <c r="N638" s="379">
        <v>255</v>
      </c>
      <c r="O638" s="379">
        <v>12994.1</v>
      </c>
    </row>
    <row r="639" spans="1:15" s="156" customFormat="1" ht="25.5" x14ac:dyDescent="0.2">
      <c r="A639" s="151"/>
      <c r="B639" s="152" t="s">
        <v>2597</v>
      </c>
      <c r="C639" s="153"/>
      <c r="D639" s="154" t="s">
        <v>2598</v>
      </c>
      <c r="E639" s="377">
        <v>457477.8</v>
      </c>
      <c r="F639" s="377">
        <v>386622.5</v>
      </c>
      <c r="G639" s="377">
        <v>248239.6</v>
      </c>
      <c r="H639" s="377">
        <v>4795.8999999999996</v>
      </c>
      <c r="I639" s="377">
        <v>70855.3</v>
      </c>
      <c r="J639" s="377">
        <v>150</v>
      </c>
      <c r="K639" s="377">
        <v>61.5</v>
      </c>
      <c r="L639" s="377">
        <v>20</v>
      </c>
      <c r="M639" s="377">
        <v>0</v>
      </c>
      <c r="N639" s="377">
        <v>88.5</v>
      </c>
      <c r="O639" s="377">
        <v>457627.8</v>
      </c>
    </row>
    <row r="640" spans="1:15" s="156" customFormat="1" ht="27" x14ac:dyDescent="0.2">
      <c r="A640" s="151"/>
      <c r="B640" s="153" t="s">
        <v>2599</v>
      </c>
      <c r="C640" s="153"/>
      <c r="D640" s="157" t="s">
        <v>2598</v>
      </c>
      <c r="E640" s="378">
        <v>457477.8</v>
      </c>
      <c r="F640" s="378">
        <v>386622.5</v>
      </c>
      <c r="G640" s="378">
        <v>248239.6</v>
      </c>
      <c r="H640" s="378">
        <v>4795.8999999999996</v>
      </c>
      <c r="I640" s="378">
        <v>70855.3</v>
      </c>
      <c r="J640" s="378">
        <v>150</v>
      </c>
      <c r="K640" s="378">
        <v>61.5</v>
      </c>
      <c r="L640" s="378">
        <v>20</v>
      </c>
      <c r="M640" s="378">
        <v>0</v>
      </c>
      <c r="N640" s="378">
        <v>88.5</v>
      </c>
      <c r="O640" s="378">
        <v>457627.8</v>
      </c>
    </row>
    <row r="641" spans="1:15" s="156" customFormat="1" ht="25.5" x14ac:dyDescent="0.2">
      <c r="A641" s="151"/>
      <c r="B641" s="159" t="s">
        <v>2600</v>
      </c>
      <c r="C641" s="159" t="s">
        <v>848</v>
      </c>
      <c r="D641" s="160" t="s">
        <v>2601</v>
      </c>
      <c r="E641" s="379">
        <v>431677.8</v>
      </c>
      <c r="F641" s="379">
        <v>386622.5</v>
      </c>
      <c r="G641" s="379">
        <v>248239.6</v>
      </c>
      <c r="H641" s="379">
        <v>4795.8999999999996</v>
      </c>
      <c r="I641" s="379">
        <v>45055.3</v>
      </c>
      <c r="J641" s="379">
        <v>150</v>
      </c>
      <c r="K641" s="379">
        <v>61.5</v>
      </c>
      <c r="L641" s="379">
        <v>20</v>
      </c>
      <c r="M641" s="379">
        <v>0</v>
      </c>
      <c r="N641" s="379">
        <v>88.5</v>
      </c>
      <c r="O641" s="379">
        <v>431827.8</v>
      </c>
    </row>
    <row r="642" spans="1:15" s="156" customFormat="1" ht="38.25" x14ac:dyDescent="0.2">
      <c r="A642" s="151"/>
      <c r="B642" s="159" t="s">
        <v>2602</v>
      </c>
      <c r="C642" s="159" t="s">
        <v>4293</v>
      </c>
      <c r="D642" s="160" t="s">
        <v>2603</v>
      </c>
      <c r="E642" s="161">
        <v>25800</v>
      </c>
      <c r="F642" s="161">
        <v>0</v>
      </c>
      <c r="G642" s="161">
        <v>0</v>
      </c>
      <c r="H642" s="161">
        <v>0</v>
      </c>
      <c r="I642" s="161">
        <v>25800</v>
      </c>
      <c r="J642" s="161">
        <v>0</v>
      </c>
      <c r="K642" s="161">
        <v>0</v>
      </c>
      <c r="L642" s="161">
        <v>0</v>
      </c>
      <c r="M642" s="161">
        <v>0</v>
      </c>
      <c r="N642" s="161">
        <v>0</v>
      </c>
      <c r="O642" s="161">
        <f>J642+E642</f>
        <v>25800</v>
      </c>
    </row>
    <row r="643" spans="1:15" s="156" customFormat="1" ht="13.5" x14ac:dyDescent="0.2">
      <c r="A643" s="151"/>
      <c r="B643" s="152" t="s">
        <v>2604</v>
      </c>
      <c r="C643" s="153"/>
      <c r="D643" s="154" t="s">
        <v>2605</v>
      </c>
      <c r="E643" s="377">
        <v>146886.39999999999</v>
      </c>
      <c r="F643" s="377">
        <v>146886.39999999999</v>
      </c>
      <c r="G643" s="377">
        <v>96228.3</v>
      </c>
      <c r="H643" s="377">
        <v>6599.9000000000005</v>
      </c>
      <c r="I643" s="377">
        <v>0</v>
      </c>
      <c r="J643" s="377">
        <v>371.7</v>
      </c>
      <c r="K643" s="377">
        <v>311.7</v>
      </c>
      <c r="L643" s="377">
        <v>0</v>
      </c>
      <c r="M643" s="377">
        <v>8</v>
      </c>
      <c r="N643" s="377">
        <v>60</v>
      </c>
      <c r="O643" s="377">
        <v>147258.1</v>
      </c>
    </row>
    <row r="644" spans="1:15" s="156" customFormat="1" ht="28.15" customHeight="1" x14ac:dyDescent="0.2">
      <c r="A644" s="151"/>
      <c r="B644" s="153" t="s">
        <v>2606</v>
      </c>
      <c r="C644" s="153"/>
      <c r="D644" s="157" t="s">
        <v>2607</v>
      </c>
      <c r="E644" s="378">
        <v>146886.39999999999</v>
      </c>
      <c r="F644" s="378">
        <v>146886.39999999999</v>
      </c>
      <c r="G644" s="378">
        <v>96228.3</v>
      </c>
      <c r="H644" s="378">
        <v>6599.9000000000005</v>
      </c>
      <c r="I644" s="378">
        <v>0</v>
      </c>
      <c r="J644" s="378">
        <v>371.7</v>
      </c>
      <c r="K644" s="378">
        <v>311.7</v>
      </c>
      <c r="L644" s="378">
        <v>0</v>
      </c>
      <c r="M644" s="378">
        <v>8</v>
      </c>
      <c r="N644" s="378">
        <v>60</v>
      </c>
      <c r="O644" s="378">
        <v>147258.1</v>
      </c>
    </row>
    <row r="645" spans="1:15" s="156" customFormat="1" ht="25.5" x14ac:dyDescent="0.2">
      <c r="A645" s="151"/>
      <c r="B645" s="159" t="s">
        <v>2608</v>
      </c>
      <c r="C645" s="159" t="s">
        <v>1459</v>
      </c>
      <c r="D645" s="160" t="s">
        <v>2609</v>
      </c>
      <c r="E645" s="379">
        <v>146886.39999999999</v>
      </c>
      <c r="F645" s="379">
        <v>146886.39999999999</v>
      </c>
      <c r="G645" s="379">
        <v>96228.3</v>
      </c>
      <c r="H645" s="379">
        <v>6599.9000000000005</v>
      </c>
      <c r="I645" s="379">
        <v>0</v>
      </c>
      <c r="J645" s="379">
        <v>371.7</v>
      </c>
      <c r="K645" s="379">
        <v>311.7</v>
      </c>
      <c r="L645" s="379">
        <v>0</v>
      </c>
      <c r="M645" s="379">
        <v>8</v>
      </c>
      <c r="N645" s="379">
        <v>60</v>
      </c>
      <c r="O645" s="379">
        <v>147258.1</v>
      </c>
    </row>
    <row r="646" spans="1:15" s="156" customFormat="1" ht="13.5" x14ac:dyDescent="0.2">
      <c r="A646" s="151"/>
      <c r="B646" s="152" t="s">
        <v>2610</v>
      </c>
      <c r="C646" s="153"/>
      <c r="D646" s="154" t="s">
        <v>2611</v>
      </c>
      <c r="E646" s="377">
        <v>637477</v>
      </c>
      <c r="F646" s="377">
        <v>553027.6</v>
      </c>
      <c r="G646" s="377">
        <v>378125.2</v>
      </c>
      <c r="H646" s="377">
        <v>17209.499999999996</v>
      </c>
      <c r="I646" s="377">
        <v>84449.400000000009</v>
      </c>
      <c r="J646" s="377">
        <v>8856</v>
      </c>
      <c r="K646" s="377">
        <v>7326</v>
      </c>
      <c r="L646" s="377">
        <v>0</v>
      </c>
      <c r="M646" s="377">
        <v>500</v>
      </c>
      <c r="N646" s="377">
        <v>1530</v>
      </c>
      <c r="O646" s="377">
        <v>646333</v>
      </c>
    </row>
    <row r="647" spans="1:15" s="156" customFormat="1" ht="27" x14ac:dyDescent="0.2">
      <c r="A647" s="151"/>
      <c r="B647" s="153" t="s">
        <v>2612</v>
      </c>
      <c r="C647" s="153"/>
      <c r="D647" s="157" t="s">
        <v>2611</v>
      </c>
      <c r="E647" s="378">
        <v>637477</v>
      </c>
      <c r="F647" s="378">
        <v>553027.6</v>
      </c>
      <c r="G647" s="378">
        <v>378125.2</v>
      </c>
      <c r="H647" s="378">
        <v>17209.499999999996</v>
      </c>
      <c r="I647" s="378">
        <v>84449.400000000009</v>
      </c>
      <c r="J647" s="378">
        <v>8856</v>
      </c>
      <c r="K647" s="378">
        <v>7326</v>
      </c>
      <c r="L647" s="378">
        <v>0</v>
      </c>
      <c r="M647" s="378">
        <v>500</v>
      </c>
      <c r="N647" s="378">
        <v>1530</v>
      </c>
      <c r="O647" s="378">
        <v>646333</v>
      </c>
    </row>
    <row r="648" spans="1:15" s="156" customFormat="1" ht="51" x14ac:dyDescent="0.2">
      <c r="A648" s="151"/>
      <c r="B648" s="159" t="s">
        <v>2523</v>
      </c>
      <c r="C648" s="159" t="s">
        <v>848</v>
      </c>
      <c r="D648" s="160" t="s">
        <v>2524</v>
      </c>
      <c r="E648" s="379">
        <v>606954.9</v>
      </c>
      <c r="F648" s="379">
        <v>532505.5</v>
      </c>
      <c r="G648" s="379">
        <v>362582.10000000003</v>
      </c>
      <c r="H648" s="379">
        <v>16689.599999999999</v>
      </c>
      <c r="I648" s="379">
        <v>74449.399999999994</v>
      </c>
      <c r="J648" s="379">
        <v>8856</v>
      </c>
      <c r="K648" s="379">
        <v>7326</v>
      </c>
      <c r="L648" s="379">
        <v>0</v>
      </c>
      <c r="M648" s="379">
        <v>500</v>
      </c>
      <c r="N648" s="379">
        <v>1530</v>
      </c>
      <c r="O648" s="379">
        <v>615810.9</v>
      </c>
    </row>
    <row r="649" spans="1:15" s="156" customFormat="1" ht="38.25" x14ac:dyDescent="0.2">
      <c r="A649" s="151"/>
      <c r="B649" s="159" t="s">
        <v>2525</v>
      </c>
      <c r="C649" s="159" t="s">
        <v>4293</v>
      </c>
      <c r="D649" s="160" t="s">
        <v>2526</v>
      </c>
      <c r="E649" s="161">
        <v>10000</v>
      </c>
      <c r="F649" s="161">
        <v>0</v>
      </c>
      <c r="G649" s="161">
        <v>0</v>
      </c>
      <c r="H649" s="161">
        <v>0</v>
      </c>
      <c r="I649" s="161">
        <v>10000</v>
      </c>
      <c r="J649" s="161">
        <v>0</v>
      </c>
      <c r="K649" s="161">
        <v>0</v>
      </c>
      <c r="L649" s="161">
        <v>0</v>
      </c>
      <c r="M649" s="161">
        <v>0</v>
      </c>
      <c r="N649" s="161">
        <v>0</v>
      </c>
      <c r="O649" s="161">
        <f>J649+E649</f>
        <v>10000</v>
      </c>
    </row>
    <row r="650" spans="1:15" s="156" customFormat="1" ht="51" x14ac:dyDescent="0.2">
      <c r="A650" s="151"/>
      <c r="B650" s="159" t="s">
        <v>2527</v>
      </c>
      <c r="C650" s="159" t="s">
        <v>2277</v>
      </c>
      <c r="D650" s="160" t="s">
        <v>2528</v>
      </c>
      <c r="E650" s="379">
        <v>20522.099999999999</v>
      </c>
      <c r="F650" s="379">
        <v>20522.099999999999</v>
      </c>
      <c r="G650" s="379">
        <v>15543.1</v>
      </c>
      <c r="H650" s="379">
        <v>519.9</v>
      </c>
      <c r="I650" s="379">
        <v>0</v>
      </c>
      <c r="J650" s="379">
        <v>0</v>
      </c>
      <c r="K650" s="379">
        <v>0</v>
      </c>
      <c r="L650" s="379">
        <v>0</v>
      </c>
      <c r="M650" s="379">
        <v>0</v>
      </c>
      <c r="N650" s="379">
        <v>0</v>
      </c>
      <c r="O650" s="379">
        <v>20522.099999999999</v>
      </c>
    </row>
    <row r="651" spans="1:15" s="156" customFormat="1" ht="38.25" x14ac:dyDescent="0.2">
      <c r="A651" s="151"/>
      <c r="B651" s="152" t="s">
        <v>2529</v>
      </c>
      <c r="C651" s="153"/>
      <c r="D651" s="154" t="s">
        <v>1239</v>
      </c>
      <c r="E651" s="377">
        <v>661487.89999999991</v>
      </c>
      <c r="F651" s="377">
        <v>617960.80000000005</v>
      </c>
      <c r="G651" s="377">
        <v>353058.2</v>
      </c>
      <c r="H651" s="377">
        <v>28283.8</v>
      </c>
      <c r="I651" s="377">
        <v>43527.1</v>
      </c>
      <c r="J651" s="377">
        <v>55837.4</v>
      </c>
      <c r="K651" s="377">
        <v>53677.599999999999</v>
      </c>
      <c r="L651" s="377">
        <v>23833.100000000002</v>
      </c>
      <c r="M651" s="377">
        <v>2533.8000000000002</v>
      </c>
      <c r="N651" s="377">
        <v>2159.8000000000002</v>
      </c>
      <c r="O651" s="377">
        <v>717325.3</v>
      </c>
    </row>
    <row r="652" spans="1:15" s="156" customFormat="1" ht="40.5" x14ac:dyDescent="0.2">
      <c r="A652" s="151"/>
      <c r="B652" s="153" t="s">
        <v>1240</v>
      </c>
      <c r="C652" s="153"/>
      <c r="D652" s="157" t="s">
        <v>1239</v>
      </c>
      <c r="E652" s="378">
        <v>661487.89999999991</v>
      </c>
      <c r="F652" s="378">
        <v>617960.80000000005</v>
      </c>
      <c r="G652" s="378">
        <v>353058.2</v>
      </c>
      <c r="H652" s="378">
        <v>28283.8</v>
      </c>
      <c r="I652" s="378">
        <v>43527.1</v>
      </c>
      <c r="J652" s="378">
        <v>55837.4</v>
      </c>
      <c r="K652" s="378">
        <v>53677.599999999999</v>
      </c>
      <c r="L652" s="378">
        <v>23833.100000000002</v>
      </c>
      <c r="M652" s="378">
        <v>2533.8000000000002</v>
      </c>
      <c r="N652" s="378">
        <v>2159.8000000000002</v>
      </c>
      <c r="O652" s="378">
        <v>717325.3</v>
      </c>
    </row>
    <row r="653" spans="1:15" s="156" customFormat="1" ht="38.25" x14ac:dyDescent="0.2">
      <c r="A653" s="151"/>
      <c r="B653" s="159" t="s">
        <v>1241</v>
      </c>
      <c r="C653" s="159" t="s">
        <v>2274</v>
      </c>
      <c r="D653" s="160" t="s">
        <v>1242</v>
      </c>
      <c r="E653" s="379">
        <v>564511.19999999995</v>
      </c>
      <c r="F653" s="379">
        <v>545874.9</v>
      </c>
      <c r="G653" s="379">
        <v>309526.3</v>
      </c>
      <c r="H653" s="379">
        <v>27841</v>
      </c>
      <c r="I653" s="379">
        <v>18636.3</v>
      </c>
      <c r="J653" s="379">
        <v>10666.5</v>
      </c>
      <c r="K653" s="379">
        <v>8743.6</v>
      </c>
      <c r="L653" s="379">
        <v>503.40000000000003</v>
      </c>
      <c r="M653" s="379">
        <v>1576.7</v>
      </c>
      <c r="N653" s="379">
        <v>1922.9</v>
      </c>
      <c r="O653" s="379">
        <v>575177.69999999995</v>
      </c>
    </row>
    <row r="654" spans="1:15" s="156" customFormat="1" ht="38.25" x14ac:dyDescent="0.2">
      <c r="A654" s="151"/>
      <c r="B654" s="159" t="s">
        <v>1243</v>
      </c>
      <c r="C654" s="159" t="s">
        <v>848</v>
      </c>
      <c r="D654" s="160" t="s">
        <v>1244</v>
      </c>
      <c r="E654" s="379">
        <v>16030</v>
      </c>
      <c r="F654" s="379">
        <v>0</v>
      </c>
      <c r="G654" s="379">
        <v>0</v>
      </c>
      <c r="H654" s="379">
        <v>0</v>
      </c>
      <c r="I654" s="379">
        <v>16030</v>
      </c>
      <c r="J654" s="379">
        <v>0</v>
      </c>
      <c r="K654" s="379">
        <v>0</v>
      </c>
      <c r="L654" s="379">
        <v>0</v>
      </c>
      <c r="M654" s="379">
        <v>0</v>
      </c>
      <c r="N654" s="379">
        <v>0</v>
      </c>
      <c r="O654" s="379">
        <v>16030</v>
      </c>
    </row>
    <row r="655" spans="1:15" s="156" customFormat="1" ht="38.25" x14ac:dyDescent="0.2">
      <c r="A655" s="151"/>
      <c r="B655" s="159" t="s">
        <v>1245</v>
      </c>
      <c r="C655" s="159" t="s">
        <v>2277</v>
      </c>
      <c r="D655" s="160" t="s">
        <v>1246</v>
      </c>
      <c r="E655" s="161">
        <v>38942.6</v>
      </c>
      <c r="F655" s="161">
        <v>38942.6</v>
      </c>
      <c r="G655" s="161">
        <v>21934.7</v>
      </c>
      <c r="H655" s="161">
        <v>0</v>
      </c>
      <c r="I655" s="161">
        <v>0</v>
      </c>
      <c r="J655" s="161">
        <v>180</v>
      </c>
      <c r="K655" s="161">
        <v>119</v>
      </c>
      <c r="L655" s="161">
        <v>0</v>
      </c>
      <c r="M655" s="161">
        <v>0</v>
      </c>
      <c r="N655" s="161">
        <v>61</v>
      </c>
      <c r="O655" s="161">
        <f>J655+E655</f>
        <v>39122.6</v>
      </c>
    </row>
    <row r="656" spans="1:15" s="156" customFormat="1" ht="63.75" x14ac:dyDescent="0.2">
      <c r="A656" s="151"/>
      <c r="B656" s="159" t="s">
        <v>1247</v>
      </c>
      <c r="C656" s="159" t="s">
        <v>4293</v>
      </c>
      <c r="D656" s="160" t="s">
        <v>1248</v>
      </c>
      <c r="E656" s="161">
        <v>8700</v>
      </c>
      <c r="F656" s="161">
        <v>0</v>
      </c>
      <c r="G656" s="161">
        <v>0</v>
      </c>
      <c r="H656" s="161">
        <v>0</v>
      </c>
      <c r="I656" s="161">
        <v>8700</v>
      </c>
      <c r="J656" s="161">
        <v>0</v>
      </c>
      <c r="K656" s="161">
        <v>0</v>
      </c>
      <c r="L656" s="161">
        <v>0</v>
      </c>
      <c r="M656" s="161">
        <v>0</v>
      </c>
      <c r="N656" s="161">
        <v>0</v>
      </c>
      <c r="O656" s="161">
        <f>J656+E656</f>
        <v>8700</v>
      </c>
    </row>
    <row r="657" spans="1:15" s="156" customFormat="1" ht="89.25" x14ac:dyDescent="0.2">
      <c r="A657" s="151"/>
      <c r="B657" s="159" t="s">
        <v>1249</v>
      </c>
      <c r="C657" s="159" t="s">
        <v>1250</v>
      </c>
      <c r="D657" s="160" t="s">
        <v>768</v>
      </c>
      <c r="E657" s="161">
        <v>160.80000000000001</v>
      </c>
      <c r="F657" s="161">
        <v>0</v>
      </c>
      <c r="G657" s="161">
        <v>0</v>
      </c>
      <c r="H657" s="161">
        <v>0</v>
      </c>
      <c r="I657" s="161">
        <v>160.80000000000001</v>
      </c>
      <c r="J657" s="161">
        <v>0</v>
      </c>
      <c r="K657" s="161">
        <v>0</v>
      </c>
      <c r="L657" s="161">
        <v>0</v>
      </c>
      <c r="M657" s="161">
        <v>0</v>
      </c>
      <c r="N657" s="161">
        <v>0</v>
      </c>
      <c r="O657" s="161">
        <f>J657+E657</f>
        <v>160.80000000000001</v>
      </c>
    </row>
    <row r="658" spans="1:15" s="156" customFormat="1" ht="25.5" x14ac:dyDescent="0.2">
      <c r="A658" s="151"/>
      <c r="B658" s="159" t="s">
        <v>769</v>
      </c>
      <c r="C658" s="159" t="s">
        <v>214</v>
      </c>
      <c r="D658" s="160" t="s">
        <v>770</v>
      </c>
      <c r="E658" s="161">
        <v>2056.5</v>
      </c>
      <c r="F658" s="161">
        <v>2056.5</v>
      </c>
      <c r="G658" s="161">
        <v>0</v>
      </c>
      <c r="H658" s="161">
        <v>0</v>
      </c>
      <c r="I658" s="161">
        <v>0</v>
      </c>
      <c r="J658" s="161">
        <v>0</v>
      </c>
      <c r="K658" s="161">
        <v>0</v>
      </c>
      <c r="L658" s="161">
        <v>0</v>
      </c>
      <c r="M658" s="161">
        <v>0</v>
      </c>
      <c r="N658" s="161">
        <v>0</v>
      </c>
      <c r="O658" s="161">
        <f>J658+E658</f>
        <v>2056.5</v>
      </c>
    </row>
    <row r="659" spans="1:15" s="156" customFormat="1" ht="38.25" x14ac:dyDescent="0.2">
      <c r="A659" s="151"/>
      <c r="B659" s="159" t="s">
        <v>771</v>
      </c>
      <c r="C659" s="159" t="s">
        <v>3737</v>
      </c>
      <c r="D659" s="160" t="s">
        <v>772</v>
      </c>
      <c r="E659" s="379">
        <v>31086.799999999999</v>
      </c>
      <c r="F659" s="379">
        <v>31086.799999999999</v>
      </c>
      <c r="G659" s="379">
        <v>21597.200000000001</v>
      </c>
      <c r="H659" s="379">
        <v>442.8</v>
      </c>
      <c r="I659" s="379">
        <v>0</v>
      </c>
      <c r="J659" s="379">
        <v>44990.9</v>
      </c>
      <c r="K659" s="379">
        <v>44815</v>
      </c>
      <c r="L659" s="379">
        <v>23329.7</v>
      </c>
      <c r="M659" s="379">
        <v>957.1</v>
      </c>
      <c r="N659" s="379">
        <v>175.9</v>
      </c>
      <c r="O659" s="379">
        <v>76077.7</v>
      </c>
    </row>
    <row r="660" spans="1:15" s="156" customFormat="1" ht="13.5" x14ac:dyDescent="0.2">
      <c r="A660" s="151"/>
      <c r="B660" s="152" t="s">
        <v>773</v>
      </c>
      <c r="C660" s="153"/>
      <c r="D660" s="154" t="s">
        <v>774</v>
      </c>
      <c r="E660" s="377">
        <v>131435.1</v>
      </c>
      <c r="F660" s="377">
        <v>117886.40000000001</v>
      </c>
      <c r="G660" s="377">
        <v>32097.9</v>
      </c>
      <c r="H660" s="377">
        <v>1866.7</v>
      </c>
      <c r="I660" s="377">
        <v>13548.7</v>
      </c>
      <c r="J660" s="377">
        <v>0</v>
      </c>
      <c r="K660" s="377">
        <v>0</v>
      </c>
      <c r="L660" s="377">
        <v>0</v>
      </c>
      <c r="M660" s="377">
        <v>0</v>
      </c>
      <c r="N660" s="377">
        <v>0</v>
      </c>
      <c r="O660" s="377">
        <v>131435.1</v>
      </c>
    </row>
    <row r="661" spans="1:15" s="156" customFormat="1" ht="27" x14ac:dyDescent="0.2">
      <c r="A661" s="151"/>
      <c r="B661" s="153" t="s">
        <v>775</v>
      </c>
      <c r="C661" s="153"/>
      <c r="D661" s="157" t="s">
        <v>776</v>
      </c>
      <c r="E661" s="378">
        <v>131435.1</v>
      </c>
      <c r="F661" s="378">
        <v>117886.40000000001</v>
      </c>
      <c r="G661" s="378">
        <v>32097.9</v>
      </c>
      <c r="H661" s="378">
        <v>1866.7</v>
      </c>
      <c r="I661" s="378">
        <v>13548.7</v>
      </c>
      <c r="J661" s="378">
        <v>0</v>
      </c>
      <c r="K661" s="378">
        <v>0</v>
      </c>
      <c r="L661" s="378">
        <v>0</v>
      </c>
      <c r="M661" s="378">
        <v>0</v>
      </c>
      <c r="N661" s="378">
        <v>0</v>
      </c>
      <c r="O661" s="378">
        <v>131435.1</v>
      </c>
    </row>
    <row r="662" spans="1:15" s="156" customFormat="1" ht="25.5" x14ac:dyDescent="0.2">
      <c r="A662" s="151"/>
      <c r="B662" s="159" t="s">
        <v>777</v>
      </c>
      <c r="C662" s="159" t="s">
        <v>778</v>
      </c>
      <c r="D662" s="160" t="s">
        <v>779</v>
      </c>
      <c r="E662" s="379">
        <v>93739.1</v>
      </c>
      <c r="F662" s="379">
        <v>81040.100000000006</v>
      </c>
      <c r="G662" s="379">
        <v>32097.9</v>
      </c>
      <c r="H662" s="379">
        <v>1866.7</v>
      </c>
      <c r="I662" s="379">
        <v>12699</v>
      </c>
      <c r="J662" s="379">
        <v>0</v>
      </c>
      <c r="K662" s="379">
        <v>0</v>
      </c>
      <c r="L662" s="379">
        <v>0</v>
      </c>
      <c r="M662" s="379">
        <v>0</v>
      </c>
      <c r="N662" s="379">
        <v>0</v>
      </c>
      <c r="O662" s="379">
        <v>93739.1</v>
      </c>
    </row>
    <row r="663" spans="1:15" s="156" customFormat="1" ht="25.5" x14ac:dyDescent="0.2">
      <c r="A663" s="151"/>
      <c r="B663" s="159" t="s">
        <v>780</v>
      </c>
      <c r="C663" s="159" t="s">
        <v>778</v>
      </c>
      <c r="D663" s="160" t="s">
        <v>781</v>
      </c>
      <c r="E663" s="161">
        <v>19667.599999999999</v>
      </c>
      <c r="F663" s="161">
        <v>19667.599999999999</v>
      </c>
      <c r="G663" s="161">
        <v>0</v>
      </c>
      <c r="H663" s="161">
        <v>0</v>
      </c>
      <c r="I663" s="161">
        <v>0</v>
      </c>
      <c r="J663" s="161">
        <v>0</v>
      </c>
      <c r="K663" s="161">
        <v>0</v>
      </c>
      <c r="L663" s="161">
        <v>0</v>
      </c>
      <c r="M663" s="161">
        <v>0</v>
      </c>
      <c r="N663" s="161">
        <v>0</v>
      </c>
      <c r="O663" s="161">
        <f>J663+E663</f>
        <v>19667.599999999999</v>
      </c>
    </row>
    <row r="664" spans="1:15" s="156" customFormat="1" ht="25.5" x14ac:dyDescent="0.2">
      <c r="A664" s="151"/>
      <c r="B664" s="159" t="s">
        <v>782</v>
      </c>
      <c r="C664" s="159" t="s">
        <v>778</v>
      </c>
      <c r="D664" s="160" t="s">
        <v>783</v>
      </c>
      <c r="E664" s="161">
        <v>18028.400000000001</v>
      </c>
      <c r="F664" s="161">
        <v>17178.7</v>
      </c>
      <c r="G664" s="161">
        <v>0</v>
      </c>
      <c r="H664" s="161">
        <v>0</v>
      </c>
      <c r="I664" s="161">
        <v>849.7</v>
      </c>
      <c r="J664" s="161">
        <v>0</v>
      </c>
      <c r="K664" s="161">
        <v>0</v>
      </c>
      <c r="L664" s="161">
        <v>0</v>
      </c>
      <c r="M664" s="161">
        <v>0</v>
      </c>
      <c r="N664" s="161">
        <v>0</v>
      </c>
      <c r="O664" s="161">
        <f>J664+E664</f>
        <v>18028.400000000001</v>
      </c>
    </row>
    <row r="665" spans="1:15" s="156" customFormat="1" ht="25.5" x14ac:dyDescent="0.2">
      <c r="A665" s="151"/>
      <c r="B665" s="152" t="s">
        <v>784</v>
      </c>
      <c r="C665" s="153"/>
      <c r="D665" s="154" t="s">
        <v>785</v>
      </c>
      <c r="E665" s="155">
        <v>1180300</v>
      </c>
      <c r="F665" s="155">
        <v>1180300</v>
      </c>
      <c r="G665" s="155">
        <v>0</v>
      </c>
      <c r="H665" s="155">
        <v>0</v>
      </c>
      <c r="I665" s="155">
        <v>0</v>
      </c>
      <c r="J665" s="155">
        <v>0</v>
      </c>
      <c r="K665" s="155">
        <v>0</v>
      </c>
      <c r="L665" s="155">
        <v>0</v>
      </c>
      <c r="M665" s="155">
        <v>0</v>
      </c>
      <c r="N665" s="155">
        <v>0</v>
      </c>
      <c r="O665" s="155">
        <f>J665+E665</f>
        <v>1180300</v>
      </c>
    </row>
    <row r="666" spans="1:15" s="156" customFormat="1" ht="27" x14ac:dyDescent="0.2">
      <c r="A666" s="151"/>
      <c r="B666" s="153" t="s">
        <v>786</v>
      </c>
      <c r="C666" s="153"/>
      <c r="D666" s="157" t="s">
        <v>787</v>
      </c>
      <c r="E666" s="158">
        <v>1180300</v>
      </c>
      <c r="F666" s="158">
        <v>1180300</v>
      </c>
      <c r="G666" s="158">
        <v>0</v>
      </c>
      <c r="H666" s="158">
        <v>0</v>
      </c>
      <c r="I666" s="158">
        <v>0</v>
      </c>
      <c r="J666" s="158">
        <v>0</v>
      </c>
      <c r="K666" s="158">
        <v>0</v>
      </c>
      <c r="L666" s="158">
        <v>0</v>
      </c>
      <c r="M666" s="158">
        <v>0</v>
      </c>
      <c r="N666" s="158">
        <v>0</v>
      </c>
      <c r="O666" s="158">
        <f>J666+E666</f>
        <v>1180300</v>
      </c>
    </row>
    <row r="667" spans="1:15" s="156" customFormat="1" ht="51" x14ac:dyDescent="0.2">
      <c r="A667" s="151"/>
      <c r="B667" s="159" t="s">
        <v>788</v>
      </c>
      <c r="C667" s="159" t="s">
        <v>1449</v>
      </c>
      <c r="D667" s="160" t="s">
        <v>499</v>
      </c>
      <c r="E667" s="161">
        <v>1180300</v>
      </c>
      <c r="F667" s="161">
        <v>1180300</v>
      </c>
      <c r="G667" s="161">
        <v>0</v>
      </c>
      <c r="H667" s="161">
        <v>0</v>
      </c>
      <c r="I667" s="161">
        <v>0</v>
      </c>
      <c r="J667" s="161">
        <v>0</v>
      </c>
      <c r="K667" s="161">
        <v>0</v>
      </c>
      <c r="L667" s="161">
        <v>0</v>
      </c>
      <c r="M667" s="161">
        <v>0</v>
      </c>
      <c r="N667" s="161">
        <v>0</v>
      </c>
      <c r="O667" s="161">
        <f>J667+E667</f>
        <v>1180300</v>
      </c>
    </row>
    <row r="668" spans="1:15" s="156" customFormat="1" ht="25.5" x14ac:dyDescent="0.2">
      <c r="A668" s="151"/>
      <c r="B668" s="152" t="s">
        <v>500</v>
      </c>
      <c r="C668" s="153"/>
      <c r="D668" s="154" t="s">
        <v>501</v>
      </c>
      <c r="E668" s="377">
        <v>166586.4</v>
      </c>
      <c r="F668" s="377">
        <v>165439.5</v>
      </c>
      <c r="G668" s="377">
        <v>112883.8</v>
      </c>
      <c r="H668" s="377">
        <v>8767.7999999999993</v>
      </c>
      <c r="I668" s="377">
        <v>1146.9000000000001</v>
      </c>
      <c r="J668" s="377">
        <v>4946</v>
      </c>
      <c r="K668" s="377">
        <v>4195.3999999999996</v>
      </c>
      <c r="L668" s="377">
        <v>2064.5</v>
      </c>
      <c r="M668" s="377">
        <v>374.7</v>
      </c>
      <c r="N668" s="377">
        <v>750.6</v>
      </c>
      <c r="O668" s="377">
        <v>171532.4</v>
      </c>
    </row>
    <row r="669" spans="1:15" s="156" customFormat="1" ht="27" x14ac:dyDescent="0.2">
      <c r="A669" s="151"/>
      <c r="B669" s="153" t="s">
        <v>502</v>
      </c>
      <c r="C669" s="153"/>
      <c r="D669" s="157" t="s">
        <v>503</v>
      </c>
      <c r="E669" s="378">
        <v>166586.4</v>
      </c>
      <c r="F669" s="378">
        <v>165439.5</v>
      </c>
      <c r="G669" s="378">
        <v>112883.8</v>
      </c>
      <c r="H669" s="378">
        <v>8767.7999999999993</v>
      </c>
      <c r="I669" s="378">
        <v>1146.9000000000001</v>
      </c>
      <c r="J669" s="378">
        <v>4946</v>
      </c>
      <c r="K669" s="378">
        <v>4195.3999999999996</v>
      </c>
      <c r="L669" s="378">
        <v>2064.5</v>
      </c>
      <c r="M669" s="378">
        <v>374.7</v>
      </c>
      <c r="N669" s="378">
        <v>750.6</v>
      </c>
      <c r="O669" s="378">
        <v>171532.4</v>
      </c>
    </row>
    <row r="670" spans="1:15" s="156" customFormat="1" ht="25.5" x14ac:dyDescent="0.2">
      <c r="A670" s="151"/>
      <c r="B670" s="159" t="s">
        <v>504</v>
      </c>
      <c r="C670" s="159" t="s">
        <v>820</v>
      </c>
      <c r="D670" s="160" t="s">
        <v>505</v>
      </c>
      <c r="E670" s="379">
        <v>165439.5</v>
      </c>
      <c r="F670" s="379">
        <v>165439.5</v>
      </c>
      <c r="G670" s="379">
        <v>112883.8</v>
      </c>
      <c r="H670" s="379">
        <v>8767.7999999999993</v>
      </c>
      <c r="I670" s="379">
        <v>0</v>
      </c>
      <c r="J670" s="379">
        <v>4946</v>
      </c>
      <c r="K670" s="379">
        <v>4195.3999999999996</v>
      </c>
      <c r="L670" s="379">
        <v>2064.5</v>
      </c>
      <c r="M670" s="379">
        <v>374.7</v>
      </c>
      <c r="N670" s="379">
        <v>750.6</v>
      </c>
      <c r="O670" s="379">
        <v>170385.5</v>
      </c>
    </row>
    <row r="671" spans="1:15" s="156" customFormat="1" ht="54" customHeight="1" x14ac:dyDescent="0.2">
      <c r="A671" s="151"/>
      <c r="B671" s="455" t="s">
        <v>4452</v>
      </c>
      <c r="C671" s="455" t="s">
        <v>1425</v>
      </c>
      <c r="D671" s="456" t="s">
        <v>4453</v>
      </c>
      <c r="E671" s="379">
        <v>1146.9000000000001</v>
      </c>
      <c r="F671" s="379">
        <v>0</v>
      </c>
      <c r="G671" s="379">
        <v>0</v>
      </c>
      <c r="H671" s="379">
        <v>0</v>
      </c>
      <c r="I671" s="379">
        <v>1146.9000000000001</v>
      </c>
      <c r="J671" s="379">
        <v>0</v>
      </c>
      <c r="K671" s="379">
        <v>0</v>
      </c>
      <c r="L671" s="379">
        <v>0</v>
      </c>
      <c r="M671" s="379">
        <v>0</v>
      </c>
      <c r="N671" s="379">
        <v>0</v>
      </c>
      <c r="O671" s="379">
        <v>1146.9000000000001</v>
      </c>
    </row>
    <row r="672" spans="1:15" s="156" customFormat="1" ht="25.5" x14ac:dyDescent="0.2">
      <c r="A672" s="151"/>
      <c r="B672" s="152" t="s">
        <v>506</v>
      </c>
      <c r="C672" s="153"/>
      <c r="D672" s="154" t="s">
        <v>507</v>
      </c>
      <c r="E672" s="377">
        <v>101472.1</v>
      </c>
      <c r="F672" s="377">
        <v>101472.1</v>
      </c>
      <c r="G672" s="377">
        <v>68101</v>
      </c>
      <c r="H672" s="377">
        <v>6691.7</v>
      </c>
      <c r="I672" s="377">
        <v>0</v>
      </c>
      <c r="J672" s="377">
        <v>3442.9</v>
      </c>
      <c r="K672" s="377">
        <v>3397.9</v>
      </c>
      <c r="L672" s="377">
        <v>1591.3</v>
      </c>
      <c r="M672" s="377">
        <v>361.8</v>
      </c>
      <c r="N672" s="377">
        <v>45</v>
      </c>
      <c r="O672" s="377">
        <v>104915</v>
      </c>
    </row>
    <row r="673" spans="1:15" s="156" customFormat="1" ht="27" x14ac:dyDescent="0.2">
      <c r="A673" s="151"/>
      <c r="B673" s="153" t="s">
        <v>508</v>
      </c>
      <c r="C673" s="153"/>
      <c r="D673" s="157" t="s">
        <v>509</v>
      </c>
      <c r="E673" s="378">
        <v>101472.1</v>
      </c>
      <c r="F673" s="378">
        <v>101472.1</v>
      </c>
      <c r="G673" s="378">
        <v>68101</v>
      </c>
      <c r="H673" s="378">
        <v>6691.7</v>
      </c>
      <c r="I673" s="378">
        <v>0</v>
      </c>
      <c r="J673" s="378">
        <v>3442.9</v>
      </c>
      <c r="K673" s="378">
        <v>3397.9</v>
      </c>
      <c r="L673" s="378">
        <v>1591.3</v>
      </c>
      <c r="M673" s="378">
        <v>361.8</v>
      </c>
      <c r="N673" s="378">
        <v>45</v>
      </c>
      <c r="O673" s="378">
        <v>104915</v>
      </c>
    </row>
    <row r="674" spans="1:15" s="156" customFormat="1" ht="25.5" x14ac:dyDescent="0.2">
      <c r="A674" s="151"/>
      <c r="B674" s="159" t="s">
        <v>510</v>
      </c>
      <c r="C674" s="159" t="s">
        <v>820</v>
      </c>
      <c r="D674" s="160" t="s">
        <v>511</v>
      </c>
      <c r="E674" s="379">
        <v>101472.1</v>
      </c>
      <c r="F674" s="379">
        <v>101472.1</v>
      </c>
      <c r="G674" s="379">
        <v>68101</v>
      </c>
      <c r="H674" s="379">
        <v>6691.7</v>
      </c>
      <c r="I674" s="379">
        <v>0</v>
      </c>
      <c r="J674" s="379">
        <v>3442.9</v>
      </c>
      <c r="K674" s="379">
        <v>3397.9</v>
      </c>
      <c r="L674" s="379">
        <v>1591.3</v>
      </c>
      <c r="M674" s="379">
        <v>361.8</v>
      </c>
      <c r="N674" s="379">
        <v>45</v>
      </c>
      <c r="O674" s="379">
        <v>104915</v>
      </c>
    </row>
    <row r="675" spans="1:15" s="156" customFormat="1" ht="25.5" x14ac:dyDescent="0.2">
      <c r="A675" s="151"/>
      <c r="B675" s="152" t="s">
        <v>512</v>
      </c>
      <c r="C675" s="153"/>
      <c r="D675" s="154" t="s">
        <v>513</v>
      </c>
      <c r="E675" s="377">
        <v>149097.70000000001</v>
      </c>
      <c r="F675" s="377">
        <v>149097.70000000001</v>
      </c>
      <c r="G675" s="377">
        <v>101963.3</v>
      </c>
      <c r="H675" s="377">
        <v>7049.2</v>
      </c>
      <c r="I675" s="377">
        <v>0</v>
      </c>
      <c r="J675" s="377">
        <v>7287.8</v>
      </c>
      <c r="K675" s="377">
        <v>6368.5</v>
      </c>
      <c r="L675" s="377">
        <v>2938.7000000000003</v>
      </c>
      <c r="M675" s="377">
        <v>768.30000000000007</v>
      </c>
      <c r="N675" s="377">
        <v>919.30000000000007</v>
      </c>
      <c r="O675" s="377">
        <v>156385.5</v>
      </c>
    </row>
    <row r="676" spans="1:15" s="156" customFormat="1" ht="27" x14ac:dyDescent="0.2">
      <c r="A676" s="151"/>
      <c r="B676" s="153" t="s">
        <v>514</v>
      </c>
      <c r="C676" s="153"/>
      <c r="D676" s="157" t="s">
        <v>515</v>
      </c>
      <c r="E676" s="378">
        <v>149097.70000000001</v>
      </c>
      <c r="F676" s="378">
        <v>149097.70000000001</v>
      </c>
      <c r="G676" s="378">
        <v>101963.3</v>
      </c>
      <c r="H676" s="378">
        <v>7049.2</v>
      </c>
      <c r="I676" s="378">
        <v>0</v>
      </c>
      <c r="J676" s="378">
        <v>7287.8</v>
      </c>
      <c r="K676" s="378">
        <v>6368.5</v>
      </c>
      <c r="L676" s="378">
        <v>2938.7000000000003</v>
      </c>
      <c r="M676" s="378">
        <v>768.30000000000007</v>
      </c>
      <c r="N676" s="378">
        <v>919.30000000000007</v>
      </c>
      <c r="O676" s="378">
        <v>156385.5</v>
      </c>
    </row>
    <row r="677" spans="1:15" s="156" customFormat="1" ht="25.5" x14ac:dyDescent="0.2">
      <c r="A677" s="151"/>
      <c r="B677" s="159" t="s">
        <v>516</v>
      </c>
      <c r="C677" s="159" t="s">
        <v>820</v>
      </c>
      <c r="D677" s="160" t="s">
        <v>2858</v>
      </c>
      <c r="E677" s="379">
        <v>149097.70000000001</v>
      </c>
      <c r="F677" s="379">
        <v>149097.70000000001</v>
      </c>
      <c r="G677" s="379">
        <v>101963.3</v>
      </c>
      <c r="H677" s="379">
        <v>7049.2</v>
      </c>
      <c r="I677" s="379">
        <v>0</v>
      </c>
      <c r="J677" s="379">
        <v>7287.8</v>
      </c>
      <c r="K677" s="379">
        <v>6368.5</v>
      </c>
      <c r="L677" s="379">
        <v>2938.7000000000003</v>
      </c>
      <c r="M677" s="379">
        <v>768.30000000000007</v>
      </c>
      <c r="N677" s="379">
        <v>919.30000000000007</v>
      </c>
      <c r="O677" s="379">
        <v>156385.5</v>
      </c>
    </row>
    <row r="678" spans="1:15" s="156" customFormat="1" ht="25.5" x14ac:dyDescent="0.2">
      <c r="A678" s="151"/>
      <c r="B678" s="152" t="s">
        <v>2859</v>
      </c>
      <c r="C678" s="153"/>
      <c r="D678" s="154" t="s">
        <v>2860</v>
      </c>
      <c r="E678" s="377">
        <v>136633.60000000001</v>
      </c>
      <c r="F678" s="377">
        <v>136633.60000000001</v>
      </c>
      <c r="G678" s="377">
        <v>90894.3</v>
      </c>
      <c r="H678" s="377">
        <v>8747</v>
      </c>
      <c r="I678" s="377">
        <v>0</v>
      </c>
      <c r="J678" s="377">
        <v>4731.3999999999996</v>
      </c>
      <c r="K678" s="377">
        <v>4631.3999999999996</v>
      </c>
      <c r="L678" s="377">
        <v>2125.6</v>
      </c>
      <c r="M678" s="377">
        <v>396.8</v>
      </c>
      <c r="N678" s="377">
        <v>100</v>
      </c>
      <c r="O678" s="377">
        <v>141365</v>
      </c>
    </row>
    <row r="679" spans="1:15" s="156" customFormat="1" ht="27" x14ac:dyDescent="0.2">
      <c r="A679" s="151"/>
      <c r="B679" s="153" t="s">
        <v>2861</v>
      </c>
      <c r="C679" s="153"/>
      <c r="D679" s="157" t="s">
        <v>2862</v>
      </c>
      <c r="E679" s="378">
        <v>136633.60000000001</v>
      </c>
      <c r="F679" s="378">
        <v>136633.60000000001</v>
      </c>
      <c r="G679" s="378">
        <v>90894.3</v>
      </c>
      <c r="H679" s="378">
        <v>8747</v>
      </c>
      <c r="I679" s="378">
        <v>0</v>
      </c>
      <c r="J679" s="378">
        <v>4731.3999999999996</v>
      </c>
      <c r="K679" s="378">
        <v>4631.3999999999996</v>
      </c>
      <c r="L679" s="378">
        <v>2125.6</v>
      </c>
      <c r="M679" s="378">
        <v>396.8</v>
      </c>
      <c r="N679" s="378">
        <v>100</v>
      </c>
      <c r="O679" s="378">
        <v>141365</v>
      </c>
    </row>
    <row r="680" spans="1:15" s="156" customFormat="1" ht="25.5" x14ac:dyDescent="0.2">
      <c r="A680" s="151"/>
      <c r="B680" s="159" t="s">
        <v>2863</v>
      </c>
      <c r="C680" s="159" t="s">
        <v>820</v>
      </c>
      <c r="D680" s="160" t="s">
        <v>4255</v>
      </c>
      <c r="E680" s="379">
        <v>136633.60000000001</v>
      </c>
      <c r="F680" s="379">
        <v>136633.60000000001</v>
      </c>
      <c r="G680" s="379">
        <v>90894.3</v>
      </c>
      <c r="H680" s="379">
        <v>8747</v>
      </c>
      <c r="I680" s="379">
        <v>0</v>
      </c>
      <c r="J680" s="379">
        <v>4731.3999999999996</v>
      </c>
      <c r="K680" s="379">
        <v>4631.3999999999996</v>
      </c>
      <c r="L680" s="379">
        <v>2125.6</v>
      </c>
      <c r="M680" s="379">
        <v>396.8</v>
      </c>
      <c r="N680" s="379">
        <v>100</v>
      </c>
      <c r="O680" s="379">
        <v>141365</v>
      </c>
    </row>
    <row r="681" spans="1:15" s="156" customFormat="1" ht="25.5" x14ac:dyDescent="0.2">
      <c r="A681" s="151"/>
      <c r="B681" s="152" t="s">
        <v>4256</v>
      </c>
      <c r="C681" s="153"/>
      <c r="D681" s="154" t="s">
        <v>4257</v>
      </c>
      <c r="E681" s="377">
        <v>135553.5</v>
      </c>
      <c r="F681" s="377">
        <v>135553.5</v>
      </c>
      <c r="G681" s="377">
        <v>91832.7</v>
      </c>
      <c r="H681" s="377">
        <v>6759</v>
      </c>
      <c r="I681" s="377">
        <v>0</v>
      </c>
      <c r="J681" s="377">
        <v>569</v>
      </c>
      <c r="K681" s="377">
        <v>569</v>
      </c>
      <c r="L681" s="377">
        <v>37</v>
      </c>
      <c r="M681" s="377">
        <v>83.5</v>
      </c>
      <c r="N681" s="377">
        <v>0</v>
      </c>
      <c r="O681" s="377">
        <v>136122.5</v>
      </c>
    </row>
    <row r="682" spans="1:15" s="156" customFormat="1" ht="27" x14ac:dyDescent="0.2">
      <c r="A682" s="151"/>
      <c r="B682" s="153" t="s">
        <v>4258</v>
      </c>
      <c r="C682" s="153"/>
      <c r="D682" s="157" t="s">
        <v>4259</v>
      </c>
      <c r="E682" s="378">
        <v>135553.5</v>
      </c>
      <c r="F682" s="378">
        <v>135553.5</v>
      </c>
      <c r="G682" s="378">
        <v>91832.7</v>
      </c>
      <c r="H682" s="378">
        <v>6759</v>
      </c>
      <c r="I682" s="378">
        <v>0</v>
      </c>
      <c r="J682" s="378">
        <v>569</v>
      </c>
      <c r="K682" s="378">
        <v>569</v>
      </c>
      <c r="L682" s="378">
        <v>37</v>
      </c>
      <c r="M682" s="378">
        <v>83.5</v>
      </c>
      <c r="N682" s="378">
        <v>0</v>
      </c>
      <c r="O682" s="378">
        <v>136122.5</v>
      </c>
    </row>
    <row r="683" spans="1:15" s="156" customFormat="1" ht="25.5" x14ac:dyDescent="0.2">
      <c r="A683" s="151"/>
      <c r="B683" s="159" t="s">
        <v>4260</v>
      </c>
      <c r="C683" s="159" t="s">
        <v>820</v>
      </c>
      <c r="D683" s="160" t="s">
        <v>4261</v>
      </c>
      <c r="E683" s="379">
        <v>135553.5</v>
      </c>
      <c r="F683" s="379">
        <v>135553.5</v>
      </c>
      <c r="G683" s="379">
        <v>91832.7</v>
      </c>
      <c r="H683" s="379">
        <v>6759</v>
      </c>
      <c r="I683" s="379">
        <v>0</v>
      </c>
      <c r="J683" s="379">
        <v>569</v>
      </c>
      <c r="K683" s="379">
        <v>569</v>
      </c>
      <c r="L683" s="379">
        <v>37</v>
      </c>
      <c r="M683" s="379">
        <v>83.5</v>
      </c>
      <c r="N683" s="379">
        <v>0</v>
      </c>
      <c r="O683" s="379">
        <v>136122.5</v>
      </c>
    </row>
    <row r="684" spans="1:15" s="156" customFormat="1" ht="25.5" x14ac:dyDescent="0.2">
      <c r="A684" s="151"/>
      <c r="B684" s="152" t="s">
        <v>4262</v>
      </c>
      <c r="C684" s="153"/>
      <c r="D684" s="154" t="s">
        <v>2874</v>
      </c>
      <c r="E684" s="377">
        <v>105135.7</v>
      </c>
      <c r="F684" s="377">
        <v>105135.7</v>
      </c>
      <c r="G684" s="377">
        <v>70032.399999999994</v>
      </c>
      <c r="H684" s="377">
        <v>7359.5</v>
      </c>
      <c r="I684" s="377">
        <v>0</v>
      </c>
      <c r="J684" s="377">
        <v>1875.4</v>
      </c>
      <c r="K684" s="377">
        <v>1811.4</v>
      </c>
      <c r="L684" s="377">
        <v>914</v>
      </c>
      <c r="M684" s="377">
        <v>48.2</v>
      </c>
      <c r="N684" s="377">
        <v>64</v>
      </c>
      <c r="O684" s="377">
        <v>107011.1</v>
      </c>
    </row>
    <row r="685" spans="1:15" s="156" customFormat="1" ht="27" x14ac:dyDescent="0.2">
      <c r="A685" s="151"/>
      <c r="B685" s="153" t="s">
        <v>2875</v>
      </c>
      <c r="C685" s="153"/>
      <c r="D685" s="157" t="s">
        <v>2876</v>
      </c>
      <c r="E685" s="378">
        <v>105135.7</v>
      </c>
      <c r="F685" s="378">
        <v>105135.7</v>
      </c>
      <c r="G685" s="378">
        <v>70032.399999999994</v>
      </c>
      <c r="H685" s="378">
        <v>7359.5</v>
      </c>
      <c r="I685" s="378">
        <v>0</v>
      </c>
      <c r="J685" s="378">
        <v>1875.4</v>
      </c>
      <c r="K685" s="378">
        <v>1811.4</v>
      </c>
      <c r="L685" s="378">
        <v>914</v>
      </c>
      <c r="M685" s="378">
        <v>48.2</v>
      </c>
      <c r="N685" s="378">
        <v>64</v>
      </c>
      <c r="O685" s="378">
        <v>107011.1</v>
      </c>
    </row>
    <row r="686" spans="1:15" s="156" customFormat="1" ht="25.5" x14ac:dyDescent="0.2">
      <c r="A686" s="151"/>
      <c r="B686" s="159" t="s">
        <v>2877</v>
      </c>
      <c r="C686" s="159" t="s">
        <v>820</v>
      </c>
      <c r="D686" s="160" t="s">
        <v>2878</v>
      </c>
      <c r="E686" s="379">
        <v>105135.7</v>
      </c>
      <c r="F686" s="379">
        <v>105135.7</v>
      </c>
      <c r="G686" s="379">
        <v>70032.399999999994</v>
      </c>
      <c r="H686" s="379">
        <v>7359.5</v>
      </c>
      <c r="I686" s="379">
        <v>0</v>
      </c>
      <c r="J686" s="379">
        <v>1875.4</v>
      </c>
      <c r="K686" s="379">
        <v>1811.4</v>
      </c>
      <c r="L686" s="379">
        <v>914</v>
      </c>
      <c r="M686" s="379">
        <v>48.2</v>
      </c>
      <c r="N686" s="379">
        <v>64</v>
      </c>
      <c r="O686" s="379">
        <v>107011.1</v>
      </c>
    </row>
    <row r="687" spans="1:15" s="156" customFormat="1" ht="25.5" x14ac:dyDescent="0.2">
      <c r="A687" s="151"/>
      <c r="B687" s="152" t="s">
        <v>2879</v>
      </c>
      <c r="C687" s="153"/>
      <c r="D687" s="154" t="s">
        <v>2880</v>
      </c>
      <c r="E687" s="377">
        <v>120356</v>
      </c>
      <c r="F687" s="377">
        <v>120356</v>
      </c>
      <c r="G687" s="377">
        <v>80047.5</v>
      </c>
      <c r="H687" s="377">
        <v>8610.2000000000007</v>
      </c>
      <c r="I687" s="377">
        <v>0</v>
      </c>
      <c r="J687" s="377">
        <v>2912.4</v>
      </c>
      <c r="K687" s="377">
        <v>2912.4</v>
      </c>
      <c r="L687" s="377">
        <v>1613.8</v>
      </c>
      <c r="M687" s="377">
        <v>140.80000000000001</v>
      </c>
      <c r="N687" s="377">
        <v>0</v>
      </c>
      <c r="O687" s="377">
        <v>123268.40000000001</v>
      </c>
    </row>
    <row r="688" spans="1:15" s="156" customFormat="1" ht="27" x14ac:dyDescent="0.2">
      <c r="A688" s="151"/>
      <c r="B688" s="153" t="s">
        <v>2881</v>
      </c>
      <c r="C688" s="153"/>
      <c r="D688" s="157" t="s">
        <v>2882</v>
      </c>
      <c r="E688" s="378">
        <v>120356</v>
      </c>
      <c r="F688" s="378">
        <v>120356</v>
      </c>
      <c r="G688" s="378">
        <v>80047.5</v>
      </c>
      <c r="H688" s="378">
        <v>8610.2000000000007</v>
      </c>
      <c r="I688" s="378">
        <v>0</v>
      </c>
      <c r="J688" s="378">
        <v>2912.4</v>
      </c>
      <c r="K688" s="378">
        <v>2912.4</v>
      </c>
      <c r="L688" s="378">
        <v>1613.8</v>
      </c>
      <c r="M688" s="378">
        <v>140.80000000000001</v>
      </c>
      <c r="N688" s="378">
        <v>0</v>
      </c>
      <c r="O688" s="378">
        <v>123268.40000000001</v>
      </c>
    </row>
    <row r="689" spans="1:15" s="156" customFormat="1" ht="25.5" x14ac:dyDescent="0.2">
      <c r="A689" s="151"/>
      <c r="B689" s="159" t="s">
        <v>2883</v>
      </c>
      <c r="C689" s="159" t="s">
        <v>820</v>
      </c>
      <c r="D689" s="160" t="s">
        <v>2884</v>
      </c>
      <c r="E689" s="379">
        <v>120356</v>
      </c>
      <c r="F689" s="379">
        <v>120356</v>
      </c>
      <c r="G689" s="379">
        <v>80047.5</v>
      </c>
      <c r="H689" s="379">
        <v>8610.2000000000007</v>
      </c>
      <c r="I689" s="379">
        <v>0</v>
      </c>
      <c r="J689" s="379">
        <v>2912.4</v>
      </c>
      <c r="K689" s="379">
        <v>2912.4</v>
      </c>
      <c r="L689" s="379">
        <v>1613.8</v>
      </c>
      <c r="M689" s="379">
        <v>140.80000000000001</v>
      </c>
      <c r="N689" s="379">
        <v>0</v>
      </c>
      <c r="O689" s="379">
        <v>123268.40000000001</v>
      </c>
    </row>
    <row r="690" spans="1:15" s="156" customFormat="1" ht="25.5" x14ac:dyDescent="0.2">
      <c r="A690" s="151"/>
      <c r="B690" s="152" t="s">
        <v>2885</v>
      </c>
      <c r="C690" s="153"/>
      <c r="D690" s="154" t="s">
        <v>2886</v>
      </c>
      <c r="E690" s="377">
        <v>110205.1</v>
      </c>
      <c r="F690" s="377">
        <v>110205.1</v>
      </c>
      <c r="G690" s="377">
        <v>75326.3</v>
      </c>
      <c r="H690" s="377">
        <v>5114.5</v>
      </c>
      <c r="I690" s="377">
        <v>0</v>
      </c>
      <c r="J690" s="377">
        <v>4142.6000000000004</v>
      </c>
      <c r="K690" s="377">
        <v>4073.6</v>
      </c>
      <c r="L690" s="377">
        <v>2241.9</v>
      </c>
      <c r="M690" s="377">
        <v>144.30000000000001</v>
      </c>
      <c r="N690" s="377">
        <v>69</v>
      </c>
      <c r="O690" s="377">
        <v>114347.7</v>
      </c>
    </row>
    <row r="691" spans="1:15" s="156" customFormat="1" ht="27" x14ac:dyDescent="0.2">
      <c r="A691" s="151"/>
      <c r="B691" s="153" t="s">
        <v>2887</v>
      </c>
      <c r="C691" s="153"/>
      <c r="D691" s="157" t="s">
        <v>2888</v>
      </c>
      <c r="E691" s="378">
        <v>110205.1</v>
      </c>
      <c r="F691" s="378">
        <v>110205.1</v>
      </c>
      <c r="G691" s="378">
        <v>75326.3</v>
      </c>
      <c r="H691" s="378">
        <v>5114.5</v>
      </c>
      <c r="I691" s="378">
        <v>0</v>
      </c>
      <c r="J691" s="378">
        <v>4142.6000000000004</v>
      </c>
      <c r="K691" s="378">
        <v>4073.6</v>
      </c>
      <c r="L691" s="378">
        <v>2241.9</v>
      </c>
      <c r="M691" s="378">
        <v>144.30000000000001</v>
      </c>
      <c r="N691" s="378">
        <v>69</v>
      </c>
      <c r="O691" s="378">
        <v>114347.7</v>
      </c>
    </row>
    <row r="692" spans="1:15" s="156" customFormat="1" ht="25.5" x14ac:dyDescent="0.2">
      <c r="A692" s="151"/>
      <c r="B692" s="159" t="s">
        <v>2889</v>
      </c>
      <c r="C692" s="159" t="s">
        <v>820</v>
      </c>
      <c r="D692" s="160" t="s">
        <v>2890</v>
      </c>
      <c r="E692" s="379">
        <v>110205.1</v>
      </c>
      <c r="F692" s="379">
        <v>110205.1</v>
      </c>
      <c r="G692" s="379">
        <v>75326.3</v>
      </c>
      <c r="H692" s="379">
        <v>5114.5</v>
      </c>
      <c r="I692" s="379">
        <v>0</v>
      </c>
      <c r="J692" s="379">
        <v>4142.6000000000004</v>
      </c>
      <c r="K692" s="379">
        <v>4073.6</v>
      </c>
      <c r="L692" s="379">
        <v>2241.9</v>
      </c>
      <c r="M692" s="379">
        <v>144.30000000000001</v>
      </c>
      <c r="N692" s="379">
        <v>69</v>
      </c>
      <c r="O692" s="379">
        <v>114347.7</v>
      </c>
    </row>
    <row r="693" spans="1:15" s="156" customFormat="1" ht="25.5" x14ac:dyDescent="0.2">
      <c r="A693" s="151"/>
      <c r="B693" s="152" t="s">
        <v>2891</v>
      </c>
      <c r="C693" s="153"/>
      <c r="D693" s="154" t="s">
        <v>2892</v>
      </c>
      <c r="E693" s="377">
        <v>160870.20000000001</v>
      </c>
      <c r="F693" s="377">
        <v>160870.20000000001</v>
      </c>
      <c r="G693" s="377">
        <v>106183.7</v>
      </c>
      <c r="H693" s="377">
        <v>12146.800000000001</v>
      </c>
      <c r="I693" s="377">
        <v>0</v>
      </c>
      <c r="J693" s="377">
        <v>3425.4</v>
      </c>
      <c r="K693" s="377">
        <v>3339</v>
      </c>
      <c r="L693" s="377">
        <v>1920</v>
      </c>
      <c r="M693" s="377">
        <v>197.70000000000002</v>
      </c>
      <c r="N693" s="377">
        <v>86.4</v>
      </c>
      <c r="O693" s="377">
        <v>164295.6</v>
      </c>
    </row>
    <row r="694" spans="1:15" s="156" customFormat="1" ht="27" x14ac:dyDescent="0.2">
      <c r="A694" s="151"/>
      <c r="B694" s="153" t="s">
        <v>2893</v>
      </c>
      <c r="C694" s="153"/>
      <c r="D694" s="157" t="s">
        <v>2894</v>
      </c>
      <c r="E694" s="378">
        <v>160870.20000000001</v>
      </c>
      <c r="F694" s="378">
        <v>160870.20000000001</v>
      </c>
      <c r="G694" s="378">
        <v>106183.7</v>
      </c>
      <c r="H694" s="378">
        <v>12146.800000000001</v>
      </c>
      <c r="I694" s="378">
        <v>0</v>
      </c>
      <c r="J694" s="378">
        <v>3425.4</v>
      </c>
      <c r="K694" s="378">
        <v>3339</v>
      </c>
      <c r="L694" s="378">
        <v>1920</v>
      </c>
      <c r="M694" s="378">
        <v>197.70000000000002</v>
      </c>
      <c r="N694" s="378">
        <v>86.4</v>
      </c>
      <c r="O694" s="378">
        <v>164295.6</v>
      </c>
    </row>
    <row r="695" spans="1:15" s="156" customFormat="1" ht="25.5" x14ac:dyDescent="0.2">
      <c r="A695" s="151"/>
      <c r="B695" s="159" t="s">
        <v>2895</v>
      </c>
      <c r="C695" s="159" t="s">
        <v>820</v>
      </c>
      <c r="D695" s="160" t="s">
        <v>2896</v>
      </c>
      <c r="E695" s="379">
        <v>160870.20000000001</v>
      </c>
      <c r="F695" s="379">
        <v>160870.20000000001</v>
      </c>
      <c r="G695" s="379">
        <v>106183.7</v>
      </c>
      <c r="H695" s="379">
        <v>12146.800000000001</v>
      </c>
      <c r="I695" s="379">
        <v>0</v>
      </c>
      <c r="J695" s="379">
        <v>3425.4</v>
      </c>
      <c r="K695" s="379">
        <v>3339</v>
      </c>
      <c r="L695" s="379">
        <v>1920</v>
      </c>
      <c r="M695" s="379">
        <v>197.70000000000002</v>
      </c>
      <c r="N695" s="379">
        <v>86.4</v>
      </c>
      <c r="O695" s="379">
        <v>164295.6</v>
      </c>
    </row>
    <row r="696" spans="1:15" s="156" customFormat="1" ht="25.5" x14ac:dyDescent="0.2">
      <c r="A696" s="151"/>
      <c r="B696" s="152" t="s">
        <v>2897</v>
      </c>
      <c r="C696" s="153"/>
      <c r="D696" s="154" t="s">
        <v>2898</v>
      </c>
      <c r="E696" s="377">
        <v>117466.90000000001</v>
      </c>
      <c r="F696" s="377">
        <v>117466.90000000001</v>
      </c>
      <c r="G696" s="377">
        <v>79418</v>
      </c>
      <c r="H696" s="377">
        <v>5709.7</v>
      </c>
      <c r="I696" s="377">
        <v>0</v>
      </c>
      <c r="J696" s="377">
        <v>3169.8</v>
      </c>
      <c r="K696" s="377">
        <v>3154.2000000000003</v>
      </c>
      <c r="L696" s="377">
        <v>1998.9</v>
      </c>
      <c r="M696" s="377">
        <v>119.2</v>
      </c>
      <c r="N696" s="377">
        <v>15.6</v>
      </c>
      <c r="O696" s="377">
        <v>120636.7</v>
      </c>
    </row>
    <row r="697" spans="1:15" s="156" customFormat="1" ht="27" x14ac:dyDescent="0.2">
      <c r="A697" s="151"/>
      <c r="B697" s="153" t="s">
        <v>2899</v>
      </c>
      <c r="C697" s="153"/>
      <c r="D697" s="157" t="s">
        <v>2900</v>
      </c>
      <c r="E697" s="378">
        <v>117466.90000000001</v>
      </c>
      <c r="F697" s="378">
        <v>117466.90000000001</v>
      </c>
      <c r="G697" s="378">
        <v>79418</v>
      </c>
      <c r="H697" s="378">
        <v>5709.7</v>
      </c>
      <c r="I697" s="378">
        <v>0</v>
      </c>
      <c r="J697" s="378">
        <v>3169.8</v>
      </c>
      <c r="K697" s="378">
        <v>3154.2000000000003</v>
      </c>
      <c r="L697" s="378">
        <v>1998.9</v>
      </c>
      <c r="M697" s="378">
        <v>119.2</v>
      </c>
      <c r="N697" s="378">
        <v>15.6</v>
      </c>
      <c r="O697" s="378">
        <v>120636.7</v>
      </c>
    </row>
    <row r="698" spans="1:15" s="156" customFormat="1" ht="25.5" x14ac:dyDescent="0.2">
      <c r="A698" s="151"/>
      <c r="B698" s="159" t="s">
        <v>2901</v>
      </c>
      <c r="C698" s="159" t="s">
        <v>820</v>
      </c>
      <c r="D698" s="160" t="s">
        <v>2902</v>
      </c>
      <c r="E698" s="379">
        <v>117466.90000000001</v>
      </c>
      <c r="F698" s="379">
        <v>117466.90000000001</v>
      </c>
      <c r="G698" s="379">
        <v>79418</v>
      </c>
      <c r="H698" s="379">
        <v>5709.7</v>
      </c>
      <c r="I698" s="379">
        <v>0</v>
      </c>
      <c r="J698" s="379">
        <v>3169.8</v>
      </c>
      <c r="K698" s="379">
        <v>3154.2000000000003</v>
      </c>
      <c r="L698" s="379">
        <v>1998.9</v>
      </c>
      <c r="M698" s="379">
        <v>119.2</v>
      </c>
      <c r="N698" s="379">
        <v>15.6</v>
      </c>
      <c r="O698" s="379">
        <v>120636.7</v>
      </c>
    </row>
    <row r="699" spans="1:15" s="156" customFormat="1" ht="25.5" x14ac:dyDescent="0.2">
      <c r="A699" s="151"/>
      <c r="B699" s="152" t="s">
        <v>2903</v>
      </c>
      <c r="C699" s="153"/>
      <c r="D699" s="154" t="s">
        <v>2904</v>
      </c>
      <c r="E699" s="377">
        <v>117545.5</v>
      </c>
      <c r="F699" s="377">
        <v>117545.5</v>
      </c>
      <c r="G699" s="377">
        <v>78857.7</v>
      </c>
      <c r="H699" s="377">
        <v>7087.8</v>
      </c>
      <c r="I699" s="377">
        <v>0</v>
      </c>
      <c r="J699" s="377">
        <v>2932.4</v>
      </c>
      <c r="K699" s="377">
        <v>2774.6</v>
      </c>
      <c r="L699" s="377">
        <v>1287.4000000000001</v>
      </c>
      <c r="M699" s="377">
        <v>156.80000000000001</v>
      </c>
      <c r="N699" s="377">
        <v>157.80000000000001</v>
      </c>
      <c r="O699" s="377">
        <v>120477.90000000001</v>
      </c>
    </row>
    <row r="700" spans="1:15" s="156" customFormat="1" ht="27" x14ac:dyDescent="0.2">
      <c r="A700" s="151"/>
      <c r="B700" s="153" t="s">
        <v>2905</v>
      </c>
      <c r="C700" s="153"/>
      <c r="D700" s="157" t="s">
        <v>2906</v>
      </c>
      <c r="E700" s="378">
        <v>117545.5</v>
      </c>
      <c r="F700" s="378">
        <v>117545.5</v>
      </c>
      <c r="G700" s="378">
        <v>78857.7</v>
      </c>
      <c r="H700" s="378">
        <v>7087.8</v>
      </c>
      <c r="I700" s="378">
        <v>0</v>
      </c>
      <c r="J700" s="378">
        <v>2932.4</v>
      </c>
      <c r="K700" s="378">
        <v>2774.6</v>
      </c>
      <c r="L700" s="378">
        <v>1287.4000000000001</v>
      </c>
      <c r="M700" s="378">
        <v>156.80000000000001</v>
      </c>
      <c r="N700" s="378">
        <v>157.80000000000001</v>
      </c>
      <c r="O700" s="378">
        <v>120477.90000000001</v>
      </c>
    </row>
    <row r="701" spans="1:15" s="156" customFormat="1" ht="25.5" x14ac:dyDescent="0.2">
      <c r="A701" s="151"/>
      <c r="B701" s="159" t="s">
        <v>2907</v>
      </c>
      <c r="C701" s="159" t="s">
        <v>820</v>
      </c>
      <c r="D701" s="160" t="s">
        <v>2908</v>
      </c>
      <c r="E701" s="379">
        <v>117545.5</v>
      </c>
      <c r="F701" s="379">
        <v>117545.5</v>
      </c>
      <c r="G701" s="379">
        <v>78857.7</v>
      </c>
      <c r="H701" s="379">
        <v>7087.8</v>
      </c>
      <c r="I701" s="379">
        <v>0</v>
      </c>
      <c r="J701" s="379">
        <v>2932.4</v>
      </c>
      <c r="K701" s="379">
        <v>2774.6</v>
      </c>
      <c r="L701" s="379">
        <v>1287.4000000000001</v>
      </c>
      <c r="M701" s="379">
        <v>156.80000000000001</v>
      </c>
      <c r="N701" s="379">
        <v>157.80000000000001</v>
      </c>
      <c r="O701" s="379">
        <v>120477.90000000001</v>
      </c>
    </row>
    <row r="702" spans="1:15" s="156" customFormat="1" ht="25.5" x14ac:dyDescent="0.2">
      <c r="A702" s="151"/>
      <c r="B702" s="152" t="s">
        <v>2909</v>
      </c>
      <c r="C702" s="153"/>
      <c r="D702" s="154" t="s">
        <v>2910</v>
      </c>
      <c r="E702" s="377">
        <v>137334.9</v>
      </c>
      <c r="F702" s="377">
        <v>137334.9</v>
      </c>
      <c r="G702" s="377">
        <v>93648.6</v>
      </c>
      <c r="H702" s="377">
        <v>6656.2</v>
      </c>
      <c r="I702" s="377">
        <v>0</v>
      </c>
      <c r="J702" s="377">
        <v>3941.9</v>
      </c>
      <c r="K702" s="377">
        <v>3941.9</v>
      </c>
      <c r="L702" s="377">
        <v>2134.8000000000002</v>
      </c>
      <c r="M702" s="377">
        <v>341.3</v>
      </c>
      <c r="N702" s="377">
        <v>0</v>
      </c>
      <c r="O702" s="377">
        <v>141276.80000000002</v>
      </c>
    </row>
    <row r="703" spans="1:15" s="156" customFormat="1" ht="27" x14ac:dyDescent="0.2">
      <c r="A703" s="151"/>
      <c r="B703" s="153" t="s">
        <v>2911</v>
      </c>
      <c r="C703" s="153"/>
      <c r="D703" s="157" t="s">
        <v>2912</v>
      </c>
      <c r="E703" s="378">
        <v>137334.9</v>
      </c>
      <c r="F703" s="378">
        <v>137334.9</v>
      </c>
      <c r="G703" s="378">
        <v>93648.6</v>
      </c>
      <c r="H703" s="378">
        <v>6656.2</v>
      </c>
      <c r="I703" s="378">
        <v>0</v>
      </c>
      <c r="J703" s="378">
        <v>3941.9</v>
      </c>
      <c r="K703" s="378">
        <v>3941.9</v>
      </c>
      <c r="L703" s="378">
        <v>2134.8000000000002</v>
      </c>
      <c r="M703" s="378">
        <v>341.3</v>
      </c>
      <c r="N703" s="378">
        <v>0</v>
      </c>
      <c r="O703" s="378">
        <v>141276.80000000002</v>
      </c>
    </row>
    <row r="704" spans="1:15" s="156" customFormat="1" ht="25.5" x14ac:dyDescent="0.2">
      <c r="A704" s="151"/>
      <c r="B704" s="159" t="s">
        <v>2913</v>
      </c>
      <c r="C704" s="159" t="s">
        <v>820</v>
      </c>
      <c r="D704" s="160" t="s">
        <v>2914</v>
      </c>
      <c r="E704" s="379">
        <v>137334.9</v>
      </c>
      <c r="F704" s="379">
        <v>137334.9</v>
      </c>
      <c r="G704" s="379">
        <v>93648.6</v>
      </c>
      <c r="H704" s="379">
        <v>6656.2</v>
      </c>
      <c r="I704" s="379">
        <v>0</v>
      </c>
      <c r="J704" s="379">
        <v>3941.9</v>
      </c>
      <c r="K704" s="379">
        <v>3941.9</v>
      </c>
      <c r="L704" s="379">
        <v>2134.8000000000002</v>
      </c>
      <c r="M704" s="379">
        <v>341.3</v>
      </c>
      <c r="N704" s="379">
        <v>0</v>
      </c>
      <c r="O704" s="379">
        <v>141276.80000000002</v>
      </c>
    </row>
    <row r="705" spans="1:15" s="156" customFormat="1" ht="25.5" x14ac:dyDescent="0.2">
      <c r="A705" s="151"/>
      <c r="B705" s="152" t="s">
        <v>2915</v>
      </c>
      <c r="C705" s="153"/>
      <c r="D705" s="154" t="s">
        <v>2916</v>
      </c>
      <c r="E705" s="377">
        <v>105977.40000000001</v>
      </c>
      <c r="F705" s="377">
        <v>105977.40000000001</v>
      </c>
      <c r="G705" s="377">
        <v>72205.7</v>
      </c>
      <c r="H705" s="377">
        <v>5088.8999999999996</v>
      </c>
      <c r="I705" s="377">
        <v>0</v>
      </c>
      <c r="J705" s="377">
        <v>3999.2000000000003</v>
      </c>
      <c r="K705" s="377">
        <v>3899.2000000000003</v>
      </c>
      <c r="L705" s="377">
        <v>2044.3</v>
      </c>
      <c r="M705" s="377">
        <v>211.9</v>
      </c>
      <c r="N705" s="377">
        <v>100</v>
      </c>
      <c r="O705" s="377">
        <v>109976.6</v>
      </c>
    </row>
    <row r="706" spans="1:15" s="156" customFormat="1" ht="27" x14ac:dyDescent="0.2">
      <c r="A706" s="151"/>
      <c r="B706" s="153" t="s">
        <v>2917</v>
      </c>
      <c r="C706" s="153"/>
      <c r="D706" s="157" t="s">
        <v>2918</v>
      </c>
      <c r="E706" s="378">
        <v>105977.40000000001</v>
      </c>
      <c r="F706" s="378">
        <v>105977.40000000001</v>
      </c>
      <c r="G706" s="378">
        <v>72205.7</v>
      </c>
      <c r="H706" s="378">
        <v>5088.8999999999996</v>
      </c>
      <c r="I706" s="378">
        <v>0</v>
      </c>
      <c r="J706" s="378">
        <v>3999.2000000000003</v>
      </c>
      <c r="K706" s="378">
        <v>3899.2000000000003</v>
      </c>
      <c r="L706" s="378">
        <v>2044.3</v>
      </c>
      <c r="M706" s="378">
        <v>211.9</v>
      </c>
      <c r="N706" s="378">
        <v>100</v>
      </c>
      <c r="O706" s="378">
        <v>109976.6</v>
      </c>
    </row>
    <row r="707" spans="1:15" s="156" customFormat="1" ht="25.5" x14ac:dyDescent="0.2">
      <c r="A707" s="151"/>
      <c r="B707" s="159" t="s">
        <v>2919</v>
      </c>
      <c r="C707" s="159" t="s">
        <v>820</v>
      </c>
      <c r="D707" s="160" t="s">
        <v>2920</v>
      </c>
      <c r="E707" s="379">
        <v>105977.40000000001</v>
      </c>
      <c r="F707" s="379">
        <v>105977.40000000001</v>
      </c>
      <c r="G707" s="379">
        <v>72205.7</v>
      </c>
      <c r="H707" s="379">
        <v>5088.8999999999996</v>
      </c>
      <c r="I707" s="379">
        <v>0</v>
      </c>
      <c r="J707" s="379">
        <v>3999.2000000000003</v>
      </c>
      <c r="K707" s="379">
        <v>3899.2000000000003</v>
      </c>
      <c r="L707" s="379">
        <v>2044.3</v>
      </c>
      <c r="M707" s="379">
        <v>211.9</v>
      </c>
      <c r="N707" s="379">
        <v>100</v>
      </c>
      <c r="O707" s="379">
        <v>109976.6</v>
      </c>
    </row>
    <row r="708" spans="1:15" s="156" customFormat="1" ht="25.5" x14ac:dyDescent="0.2">
      <c r="A708" s="151"/>
      <c r="B708" s="152" t="s">
        <v>2921</v>
      </c>
      <c r="C708" s="153"/>
      <c r="D708" s="154" t="s">
        <v>2922</v>
      </c>
      <c r="E708" s="377">
        <v>154360</v>
      </c>
      <c r="F708" s="377">
        <v>154360</v>
      </c>
      <c r="G708" s="377">
        <v>104726.90000000001</v>
      </c>
      <c r="H708" s="377">
        <v>7313.4000000000005</v>
      </c>
      <c r="I708" s="377">
        <v>0</v>
      </c>
      <c r="J708" s="377">
        <v>7066.9000000000005</v>
      </c>
      <c r="K708" s="377">
        <v>6111.9000000000005</v>
      </c>
      <c r="L708" s="377">
        <v>3438.5</v>
      </c>
      <c r="M708" s="377">
        <v>246.1</v>
      </c>
      <c r="N708" s="377">
        <v>955</v>
      </c>
      <c r="O708" s="377">
        <v>161426.9</v>
      </c>
    </row>
    <row r="709" spans="1:15" s="156" customFormat="1" ht="27" x14ac:dyDescent="0.2">
      <c r="A709" s="151"/>
      <c r="B709" s="153" t="s">
        <v>2923</v>
      </c>
      <c r="C709" s="153"/>
      <c r="D709" s="157" t="s">
        <v>2924</v>
      </c>
      <c r="E709" s="378">
        <v>154360</v>
      </c>
      <c r="F709" s="378">
        <v>154360</v>
      </c>
      <c r="G709" s="378">
        <v>104726.90000000001</v>
      </c>
      <c r="H709" s="378">
        <v>7313.4000000000005</v>
      </c>
      <c r="I709" s="378">
        <v>0</v>
      </c>
      <c r="J709" s="378">
        <v>7066.9000000000005</v>
      </c>
      <c r="K709" s="378">
        <v>6111.9000000000005</v>
      </c>
      <c r="L709" s="378">
        <v>3438.5</v>
      </c>
      <c r="M709" s="378">
        <v>246.1</v>
      </c>
      <c r="N709" s="378">
        <v>955</v>
      </c>
      <c r="O709" s="378">
        <v>161426.9</v>
      </c>
    </row>
    <row r="710" spans="1:15" s="156" customFormat="1" ht="25.5" x14ac:dyDescent="0.2">
      <c r="A710" s="151"/>
      <c r="B710" s="159" t="s">
        <v>1535</v>
      </c>
      <c r="C710" s="159" t="s">
        <v>820</v>
      </c>
      <c r="D710" s="160" t="s">
        <v>2115</v>
      </c>
      <c r="E710" s="379">
        <v>154360</v>
      </c>
      <c r="F710" s="379">
        <v>154360</v>
      </c>
      <c r="G710" s="379">
        <v>104726.90000000001</v>
      </c>
      <c r="H710" s="379">
        <v>7313.4000000000005</v>
      </c>
      <c r="I710" s="379">
        <v>0</v>
      </c>
      <c r="J710" s="379">
        <v>7066.9000000000005</v>
      </c>
      <c r="K710" s="379">
        <v>6111.9000000000005</v>
      </c>
      <c r="L710" s="379">
        <v>3438.5</v>
      </c>
      <c r="M710" s="379">
        <v>246.1</v>
      </c>
      <c r="N710" s="379">
        <v>955</v>
      </c>
      <c r="O710" s="379">
        <v>161426.9</v>
      </c>
    </row>
    <row r="711" spans="1:15" s="156" customFormat="1" ht="25.5" x14ac:dyDescent="0.2">
      <c r="A711" s="151"/>
      <c r="B711" s="152" t="s">
        <v>2116</v>
      </c>
      <c r="C711" s="153"/>
      <c r="D711" s="154" t="s">
        <v>2117</v>
      </c>
      <c r="E711" s="377">
        <v>129634.90000000001</v>
      </c>
      <c r="F711" s="377">
        <v>129634.90000000001</v>
      </c>
      <c r="G711" s="377">
        <v>87874</v>
      </c>
      <c r="H711" s="377">
        <v>8009.2</v>
      </c>
      <c r="I711" s="377">
        <v>0</v>
      </c>
      <c r="J711" s="377">
        <v>3016.2000000000003</v>
      </c>
      <c r="K711" s="377">
        <v>2883.2000000000003</v>
      </c>
      <c r="L711" s="377">
        <v>1150.3</v>
      </c>
      <c r="M711" s="377">
        <v>317.60000000000002</v>
      </c>
      <c r="N711" s="377">
        <v>133</v>
      </c>
      <c r="O711" s="377">
        <v>132651.1</v>
      </c>
    </row>
    <row r="712" spans="1:15" s="156" customFormat="1" ht="27" x14ac:dyDescent="0.2">
      <c r="A712" s="151"/>
      <c r="B712" s="153" t="s">
        <v>2118</v>
      </c>
      <c r="C712" s="153"/>
      <c r="D712" s="157" t="s">
        <v>2119</v>
      </c>
      <c r="E712" s="378">
        <v>129634.90000000001</v>
      </c>
      <c r="F712" s="378">
        <v>129634.90000000001</v>
      </c>
      <c r="G712" s="378">
        <v>87874</v>
      </c>
      <c r="H712" s="378">
        <v>8009.2</v>
      </c>
      <c r="I712" s="378">
        <v>0</v>
      </c>
      <c r="J712" s="378">
        <v>3016.2000000000003</v>
      </c>
      <c r="K712" s="378">
        <v>2883.2000000000003</v>
      </c>
      <c r="L712" s="378">
        <v>1150.3</v>
      </c>
      <c r="M712" s="378">
        <v>317.60000000000002</v>
      </c>
      <c r="N712" s="378">
        <v>133</v>
      </c>
      <c r="O712" s="378">
        <v>132651.1</v>
      </c>
    </row>
    <row r="713" spans="1:15" s="156" customFormat="1" ht="25.5" x14ac:dyDescent="0.2">
      <c r="A713" s="151"/>
      <c r="B713" s="159" t="s">
        <v>2120</v>
      </c>
      <c r="C713" s="159" t="s">
        <v>820</v>
      </c>
      <c r="D713" s="160" t="s">
        <v>2121</v>
      </c>
      <c r="E713" s="379">
        <v>129634.90000000001</v>
      </c>
      <c r="F713" s="379">
        <v>129634.90000000001</v>
      </c>
      <c r="G713" s="379">
        <v>87874</v>
      </c>
      <c r="H713" s="379">
        <v>8009.2</v>
      </c>
      <c r="I713" s="379">
        <v>0</v>
      </c>
      <c r="J713" s="379">
        <v>3016.2000000000003</v>
      </c>
      <c r="K713" s="379">
        <v>2883.2000000000003</v>
      </c>
      <c r="L713" s="379">
        <v>1150.3</v>
      </c>
      <c r="M713" s="379">
        <v>317.60000000000002</v>
      </c>
      <c r="N713" s="379">
        <v>133</v>
      </c>
      <c r="O713" s="379">
        <v>132651.1</v>
      </c>
    </row>
    <row r="714" spans="1:15" s="156" customFormat="1" ht="25.5" x14ac:dyDescent="0.2">
      <c r="A714" s="151"/>
      <c r="B714" s="152" t="s">
        <v>2122</v>
      </c>
      <c r="C714" s="153"/>
      <c r="D714" s="154" t="s">
        <v>2123</v>
      </c>
      <c r="E714" s="377">
        <v>103305.1</v>
      </c>
      <c r="F714" s="377">
        <v>103305.1</v>
      </c>
      <c r="G714" s="377">
        <v>70300.600000000006</v>
      </c>
      <c r="H714" s="377">
        <v>5542.7</v>
      </c>
      <c r="I714" s="377">
        <v>0</v>
      </c>
      <c r="J714" s="377">
        <v>4523</v>
      </c>
      <c r="K714" s="377">
        <v>4498.5</v>
      </c>
      <c r="L714" s="377">
        <v>2588</v>
      </c>
      <c r="M714" s="377">
        <v>160.1</v>
      </c>
      <c r="N714" s="377">
        <v>24.5</v>
      </c>
      <c r="O714" s="377">
        <v>107828.1</v>
      </c>
    </row>
    <row r="715" spans="1:15" s="156" customFormat="1" ht="27" x14ac:dyDescent="0.2">
      <c r="A715" s="151"/>
      <c r="B715" s="153" t="s">
        <v>2124</v>
      </c>
      <c r="C715" s="153"/>
      <c r="D715" s="157" t="s">
        <v>2125</v>
      </c>
      <c r="E715" s="378">
        <v>103305.1</v>
      </c>
      <c r="F715" s="378">
        <v>103305.1</v>
      </c>
      <c r="G715" s="378">
        <v>70300.600000000006</v>
      </c>
      <c r="H715" s="378">
        <v>5542.7</v>
      </c>
      <c r="I715" s="378">
        <v>0</v>
      </c>
      <c r="J715" s="378">
        <v>4523</v>
      </c>
      <c r="K715" s="378">
        <v>4498.5</v>
      </c>
      <c r="L715" s="378">
        <v>2588</v>
      </c>
      <c r="M715" s="378">
        <v>160.1</v>
      </c>
      <c r="N715" s="378">
        <v>24.5</v>
      </c>
      <c r="O715" s="378">
        <v>107828.1</v>
      </c>
    </row>
    <row r="716" spans="1:15" s="156" customFormat="1" ht="25.5" x14ac:dyDescent="0.2">
      <c r="A716" s="151"/>
      <c r="B716" s="159" t="s">
        <v>2126</v>
      </c>
      <c r="C716" s="159" t="s">
        <v>820</v>
      </c>
      <c r="D716" s="160" t="s">
        <v>2127</v>
      </c>
      <c r="E716" s="379">
        <v>103305.1</v>
      </c>
      <c r="F716" s="379">
        <v>103305.1</v>
      </c>
      <c r="G716" s="379">
        <v>70300.600000000006</v>
      </c>
      <c r="H716" s="379">
        <v>5542.7</v>
      </c>
      <c r="I716" s="379">
        <v>0</v>
      </c>
      <c r="J716" s="379">
        <v>4523</v>
      </c>
      <c r="K716" s="379">
        <v>4498.5</v>
      </c>
      <c r="L716" s="379">
        <v>2588</v>
      </c>
      <c r="M716" s="379">
        <v>160.1</v>
      </c>
      <c r="N716" s="379">
        <v>24.5</v>
      </c>
      <c r="O716" s="379">
        <v>107828.1</v>
      </c>
    </row>
    <row r="717" spans="1:15" s="156" customFormat="1" ht="27" customHeight="1" x14ac:dyDescent="0.2">
      <c r="A717" s="151"/>
      <c r="B717" s="152" t="s">
        <v>2128</v>
      </c>
      <c r="C717" s="153"/>
      <c r="D717" s="154" t="s">
        <v>2129</v>
      </c>
      <c r="E717" s="377">
        <v>111248.8</v>
      </c>
      <c r="F717" s="377">
        <v>111248.8</v>
      </c>
      <c r="G717" s="377">
        <v>75971.399999999994</v>
      </c>
      <c r="H717" s="377">
        <v>5724.7</v>
      </c>
      <c r="I717" s="377">
        <v>0</v>
      </c>
      <c r="J717" s="377">
        <v>1548.1000000000001</v>
      </c>
      <c r="K717" s="377">
        <v>1425.1000000000001</v>
      </c>
      <c r="L717" s="377">
        <v>666.9</v>
      </c>
      <c r="M717" s="377">
        <v>130.30000000000001</v>
      </c>
      <c r="N717" s="377">
        <v>123</v>
      </c>
      <c r="O717" s="377">
        <v>112796.90000000001</v>
      </c>
    </row>
    <row r="718" spans="1:15" s="156" customFormat="1" ht="27" x14ac:dyDescent="0.2">
      <c r="A718" s="151"/>
      <c r="B718" s="153" t="s">
        <v>2130</v>
      </c>
      <c r="C718" s="153"/>
      <c r="D718" s="157" t="s">
        <v>2131</v>
      </c>
      <c r="E718" s="378">
        <v>111248.8</v>
      </c>
      <c r="F718" s="378">
        <v>111248.8</v>
      </c>
      <c r="G718" s="378">
        <v>75971.399999999994</v>
      </c>
      <c r="H718" s="378">
        <v>5724.7</v>
      </c>
      <c r="I718" s="378">
        <v>0</v>
      </c>
      <c r="J718" s="378">
        <v>1548.1000000000001</v>
      </c>
      <c r="K718" s="378">
        <v>1425.1000000000001</v>
      </c>
      <c r="L718" s="378">
        <v>666.9</v>
      </c>
      <c r="M718" s="378">
        <v>130.30000000000001</v>
      </c>
      <c r="N718" s="378">
        <v>123</v>
      </c>
      <c r="O718" s="378">
        <v>112796.90000000001</v>
      </c>
    </row>
    <row r="719" spans="1:15" s="156" customFormat="1" ht="25.5" x14ac:dyDescent="0.2">
      <c r="A719" s="151"/>
      <c r="B719" s="159" t="s">
        <v>2132</v>
      </c>
      <c r="C719" s="159" t="s">
        <v>820</v>
      </c>
      <c r="D719" s="160" t="s">
        <v>2133</v>
      </c>
      <c r="E719" s="379">
        <v>111248.8</v>
      </c>
      <c r="F719" s="379">
        <v>111248.8</v>
      </c>
      <c r="G719" s="379">
        <v>75971.399999999994</v>
      </c>
      <c r="H719" s="379">
        <v>5724.7</v>
      </c>
      <c r="I719" s="379">
        <v>0</v>
      </c>
      <c r="J719" s="379">
        <v>1548.1000000000001</v>
      </c>
      <c r="K719" s="379">
        <v>1425.1000000000001</v>
      </c>
      <c r="L719" s="379">
        <v>666.9</v>
      </c>
      <c r="M719" s="379">
        <v>130.30000000000001</v>
      </c>
      <c r="N719" s="379">
        <v>123</v>
      </c>
      <c r="O719" s="379">
        <v>112796.90000000001</v>
      </c>
    </row>
    <row r="720" spans="1:15" s="156" customFormat="1" ht="25.5" x14ac:dyDescent="0.2">
      <c r="A720" s="151"/>
      <c r="B720" s="152" t="s">
        <v>2134</v>
      </c>
      <c r="C720" s="153"/>
      <c r="D720" s="154" t="s">
        <v>2135</v>
      </c>
      <c r="E720" s="377">
        <v>111634.7</v>
      </c>
      <c r="F720" s="377">
        <v>111634.7</v>
      </c>
      <c r="G720" s="377">
        <v>75687.399999999994</v>
      </c>
      <c r="H720" s="377">
        <v>5812</v>
      </c>
      <c r="I720" s="377">
        <v>0</v>
      </c>
      <c r="J720" s="377">
        <v>3083.3</v>
      </c>
      <c r="K720" s="377">
        <v>2926.3</v>
      </c>
      <c r="L720" s="377">
        <v>1489.9</v>
      </c>
      <c r="M720" s="377">
        <v>122.3</v>
      </c>
      <c r="N720" s="377">
        <v>157</v>
      </c>
      <c r="O720" s="377">
        <v>114718</v>
      </c>
    </row>
    <row r="721" spans="1:15" s="156" customFormat="1" ht="27" x14ac:dyDescent="0.2">
      <c r="A721" s="151"/>
      <c r="B721" s="153" t="s">
        <v>2136</v>
      </c>
      <c r="C721" s="153"/>
      <c r="D721" s="157" t="s">
        <v>2137</v>
      </c>
      <c r="E721" s="378">
        <v>111634.7</v>
      </c>
      <c r="F721" s="378">
        <v>111634.7</v>
      </c>
      <c r="G721" s="378">
        <v>75687.399999999994</v>
      </c>
      <c r="H721" s="378">
        <v>5812</v>
      </c>
      <c r="I721" s="378">
        <v>0</v>
      </c>
      <c r="J721" s="378">
        <v>3083.3</v>
      </c>
      <c r="K721" s="378">
        <v>2926.3</v>
      </c>
      <c r="L721" s="378">
        <v>1489.9</v>
      </c>
      <c r="M721" s="378">
        <v>122.3</v>
      </c>
      <c r="N721" s="378">
        <v>157</v>
      </c>
      <c r="O721" s="378">
        <v>114718</v>
      </c>
    </row>
    <row r="722" spans="1:15" s="156" customFormat="1" ht="25.5" x14ac:dyDescent="0.2">
      <c r="A722" s="151"/>
      <c r="B722" s="159" t="s">
        <v>2138</v>
      </c>
      <c r="C722" s="159" t="s">
        <v>820</v>
      </c>
      <c r="D722" s="160" t="s">
        <v>2139</v>
      </c>
      <c r="E722" s="379">
        <v>111634.7</v>
      </c>
      <c r="F722" s="379">
        <v>111634.7</v>
      </c>
      <c r="G722" s="379">
        <v>75687.399999999994</v>
      </c>
      <c r="H722" s="379">
        <v>5812</v>
      </c>
      <c r="I722" s="379">
        <v>0</v>
      </c>
      <c r="J722" s="379">
        <v>3083.3</v>
      </c>
      <c r="K722" s="379">
        <v>2926.3</v>
      </c>
      <c r="L722" s="379">
        <v>1489.9</v>
      </c>
      <c r="M722" s="379">
        <v>122.3</v>
      </c>
      <c r="N722" s="379">
        <v>157</v>
      </c>
      <c r="O722" s="379">
        <v>114718</v>
      </c>
    </row>
    <row r="723" spans="1:15" s="156" customFormat="1" ht="25.5" x14ac:dyDescent="0.2">
      <c r="A723" s="151"/>
      <c r="B723" s="152" t="s">
        <v>2140</v>
      </c>
      <c r="C723" s="153"/>
      <c r="D723" s="154" t="s">
        <v>2141</v>
      </c>
      <c r="E723" s="377">
        <v>165862.6</v>
      </c>
      <c r="F723" s="377">
        <v>165862.6</v>
      </c>
      <c r="G723" s="377">
        <v>111753.60000000001</v>
      </c>
      <c r="H723" s="377">
        <v>7689.3</v>
      </c>
      <c r="I723" s="377">
        <v>0</v>
      </c>
      <c r="J723" s="377">
        <v>4692.8</v>
      </c>
      <c r="K723" s="377">
        <v>4080.4</v>
      </c>
      <c r="L723" s="377">
        <v>1784.5</v>
      </c>
      <c r="M723" s="377">
        <v>115.8</v>
      </c>
      <c r="N723" s="377">
        <v>612.4</v>
      </c>
      <c r="O723" s="377">
        <v>170555.4</v>
      </c>
    </row>
    <row r="724" spans="1:15" s="156" customFormat="1" ht="27" x14ac:dyDescent="0.2">
      <c r="A724" s="151"/>
      <c r="B724" s="153" t="s">
        <v>2142</v>
      </c>
      <c r="C724" s="153"/>
      <c r="D724" s="157" t="s">
        <v>2143</v>
      </c>
      <c r="E724" s="378">
        <v>165862.6</v>
      </c>
      <c r="F724" s="378">
        <v>165862.6</v>
      </c>
      <c r="G724" s="378">
        <v>111753.60000000001</v>
      </c>
      <c r="H724" s="378">
        <v>7689.3</v>
      </c>
      <c r="I724" s="378">
        <v>0</v>
      </c>
      <c r="J724" s="378">
        <v>4692.8</v>
      </c>
      <c r="K724" s="378">
        <v>4080.4</v>
      </c>
      <c r="L724" s="378">
        <v>1784.5</v>
      </c>
      <c r="M724" s="378">
        <v>115.8</v>
      </c>
      <c r="N724" s="378">
        <v>612.4</v>
      </c>
      <c r="O724" s="378">
        <v>170555.4</v>
      </c>
    </row>
    <row r="725" spans="1:15" s="156" customFormat="1" ht="25.5" x14ac:dyDescent="0.2">
      <c r="A725" s="151"/>
      <c r="B725" s="159" t="s">
        <v>2144</v>
      </c>
      <c r="C725" s="159" t="s">
        <v>820</v>
      </c>
      <c r="D725" s="160" t="s">
        <v>2145</v>
      </c>
      <c r="E725" s="379">
        <v>165862.6</v>
      </c>
      <c r="F725" s="379">
        <v>165862.6</v>
      </c>
      <c r="G725" s="379">
        <v>111753.60000000001</v>
      </c>
      <c r="H725" s="379">
        <v>7689.3</v>
      </c>
      <c r="I725" s="379">
        <v>0</v>
      </c>
      <c r="J725" s="379">
        <v>4692.8</v>
      </c>
      <c r="K725" s="379">
        <v>4080.4</v>
      </c>
      <c r="L725" s="379">
        <v>1784.5</v>
      </c>
      <c r="M725" s="379">
        <v>115.8</v>
      </c>
      <c r="N725" s="379">
        <v>612.4</v>
      </c>
      <c r="O725" s="379">
        <v>170555.4</v>
      </c>
    </row>
    <row r="726" spans="1:15" s="156" customFormat="1" ht="25.5" x14ac:dyDescent="0.2">
      <c r="A726" s="151"/>
      <c r="B726" s="152" t="s">
        <v>2146</v>
      </c>
      <c r="C726" s="153"/>
      <c r="D726" s="154" t="s">
        <v>2147</v>
      </c>
      <c r="E726" s="377">
        <v>99207.7</v>
      </c>
      <c r="F726" s="377">
        <v>99207.7</v>
      </c>
      <c r="G726" s="377">
        <v>67206.600000000006</v>
      </c>
      <c r="H726" s="377">
        <v>5360.3</v>
      </c>
      <c r="I726" s="377">
        <v>0</v>
      </c>
      <c r="J726" s="377">
        <v>315.89999999999998</v>
      </c>
      <c r="K726" s="377">
        <v>292.89999999999998</v>
      </c>
      <c r="L726" s="377">
        <v>45.1</v>
      </c>
      <c r="M726" s="377">
        <v>47.7</v>
      </c>
      <c r="N726" s="377">
        <v>23</v>
      </c>
      <c r="O726" s="377">
        <v>99523.6</v>
      </c>
    </row>
    <row r="727" spans="1:15" s="156" customFormat="1" ht="27" x14ac:dyDescent="0.2">
      <c r="A727" s="151"/>
      <c r="B727" s="153" t="s">
        <v>2148</v>
      </c>
      <c r="C727" s="153"/>
      <c r="D727" s="157" t="s">
        <v>2149</v>
      </c>
      <c r="E727" s="378">
        <v>99207.7</v>
      </c>
      <c r="F727" s="378">
        <v>99207.7</v>
      </c>
      <c r="G727" s="378">
        <v>67206.600000000006</v>
      </c>
      <c r="H727" s="378">
        <v>5360.3</v>
      </c>
      <c r="I727" s="378">
        <v>0</v>
      </c>
      <c r="J727" s="378">
        <v>315.89999999999998</v>
      </c>
      <c r="K727" s="378">
        <v>292.89999999999998</v>
      </c>
      <c r="L727" s="378">
        <v>45.1</v>
      </c>
      <c r="M727" s="378">
        <v>47.7</v>
      </c>
      <c r="N727" s="378">
        <v>23</v>
      </c>
      <c r="O727" s="378">
        <v>99523.6</v>
      </c>
    </row>
    <row r="728" spans="1:15" s="156" customFormat="1" ht="25.5" x14ac:dyDescent="0.2">
      <c r="A728" s="151"/>
      <c r="B728" s="159" t="s">
        <v>2150</v>
      </c>
      <c r="C728" s="159" t="s">
        <v>820</v>
      </c>
      <c r="D728" s="160" t="s">
        <v>2184</v>
      </c>
      <c r="E728" s="379">
        <v>99207.7</v>
      </c>
      <c r="F728" s="379">
        <v>99207.7</v>
      </c>
      <c r="G728" s="379">
        <v>67206.600000000006</v>
      </c>
      <c r="H728" s="379">
        <v>5360.3</v>
      </c>
      <c r="I728" s="379">
        <v>0</v>
      </c>
      <c r="J728" s="379">
        <v>315.89999999999998</v>
      </c>
      <c r="K728" s="379">
        <v>292.89999999999998</v>
      </c>
      <c r="L728" s="379">
        <v>45.1</v>
      </c>
      <c r="M728" s="379">
        <v>47.7</v>
      </c>
      <c r="N728" s="379">
        <v>23</v>
      </c>
      <c r="O728" s="379">
        <v>99523.6</v>
      </c>
    </row>
    <row r="729" spans="1:15" s="156" customFormat="1" ht="25.5" x14ac:dyDescent="0.2">
      <c r="A729" s="151"/>
      <c r="B729" s="152" t="s">
        <v>2185</v>
      </c>
      <c r="C729" s="153"/>
      <c r="D729" s="154" t="s">
        <v>2186</v>
      </c>
      <c r="E729" s="377">
        <v>123307.90000000001</v>
      </c>
      <c r="F729" s="377">
        <v>123307.90000000001</v>
      </c>
      <c r="G729" s="377">
        <v>84809</v>
      </c>
      <c r="H729" s="377">
        <v>5623.9000000000005</v>
      </c>
      <c r="I729" s="377">
        <v>0</v>
      </c>
      <c r="J729" s="377">
        <v>594.79999999999995</v>
      </c>
      <c r="K729" s="377">
        <v>594.79999999999995</v>
      </c>
      <c r="L729" s="377">
        <v>0</v>
      </c>
      <c r="M729" s="377">
        <v>276.7</v>
      </c>
      <c r="N729" s="377">
        <v>0</v>
      </c>
      <c r="O729" s="377">
        <v>123902.7</v>
      </c>
    </row>
    <row r="730" spans="1:15" s="156" customFormat="1" ht="27" x14ac:dyDescent="0.2">
      <c r="A730" s="151"/>
      <c r="B730" s="153" t="s">
        <v>2187</v>
      </c>
      <c r="C730" s="153"/>
      <c r="D730" s="157" t="s">
        <v>2188</v>
      </c>
      <c r="E730" s="378">
        <v>123307.90000000001</v>
      </c>
      <c r="F730" s="378">
        <v>123307.90000000001</v>
      </c>
      <c r="G730" s="378">
        <v>84809</v>
      </c>
      <c r="H730" s="378">
        <v>5623.9000000000005</v>
      </c>
      <c r="I730" s="378">
        <v>0</v>
      </c>
      <c r="J730" s="378">
        <v>594.79999999999995</v>
      </c>
      <c r="K730" s="378">
        <v>594.79999999999995</v>
      </c>
      <c r="L730" s="378">
        <v>0</v>
      </c>
      <c r="M730" s="378">
        <v>276.7</v>
      </c>
      <c r="N730" s="378">
        <v>0</v>
      </c>
      <c r="O730" s="378">
        <v>123902.7</v>
      </c>
    </row>
    <row r="731" spans="1:15" s="156" customFormat="1" ht="25.5" x14ac:dyDescent="0.2">
      <c r="A731" s="151"/>
      <c r="B731" s="159" t="s">
        <v>2189</v>
      </c>
      <c r="C731" s="159" t="s">
        <v>820</v>
      </c>
      <c r="D731" s="160" t="s">
        <v>2190</v>
      </c>
      <c r="E731" s="379">
        <v>123307.90000000001</v>
      </c>
      <c r="F731" s="379">
        <v>123307.90000000001</v>
      </c>
      <c r="G731" s="379">
        <v>84809</v>
      </c>
      <c r="H731" s="379">
        <v>5623.9000000000005</v>
      </c>
      <c r="I731" s="379">
        <v>0</v>
      </c>
      <c r="J731" s="379">
        <v>594.79999999999995</v>
      </c>
      <c r="K731" s="379">
        <v>594.79999999999995</v>
      </c>
      <c r="L731" s="379">
        <v>0</v>
      </c>
      <c r="M731" s="379">
        <v>276.7</v>
      </c>
      <c r="N731" s="379">
        <v>0</v>
      </c>
      <c r="O731" s="379">
        <v>123902.7</v>
      </c>
    </row>
    <row r="732" spans="1:15" s="156" customFormat="1" ht="25.5" x14ac:dyDescent="0.2">
      <c r="A732" s="151"/>
      <c r="B732" s="152" t="s">
        <v>2191</v>
      </c>
      <c r="C732" s="153"/>
      <c r="D732" s="154" t="s">
        <v>2192</v>
      </c>
      <c r="E732" s="377">
        <v>115227.3</v>
      </c>
      <c r="F732" s="377">
        <v>115227.3</v>
      </c>
      <c r="G732" s="377">
        <v>77920.399999999994</v>
      </c>
      <c r="H732" s="377">
        <v>6114.4000000000005</v>
      </c>
      <c r="I732" s="377">
        <v>0</v>
      </c>
      <c r="J732" s="377">
        <v>3672.3</v>
      </c>
      <c r="K732" s="377">
        <v>3672.3</v>
      </c>
      <c r="L732" s="377">
        <v>1879.4</v>
      </c>
      <c r="M732" s="377">
        <v>183.1</v>
      </c>
      <c r="N732" s="377">
        <v>0</v>
      </c>
      <c r="O732" s="377">
        <v>118899.6</v>
      </c>
    </row>
    <row r="733" spans="1:15" s="156" customFormat="1" ht="27" x14ac:dyDescent="0.2">
      <c r="A733" s="151"/>
      <c r="B733" s="153" t="s">
        <v>2193</v>
      </c>
      <c r="C733" s="153"/>
      <c r="D733" s="157" t="s">
        <v>2194</v>
      </c>
      <c r="E733" s="378">
        <v>115227.3</v>
      </c>
      <c r="F733" s="378">
        <v>115227.3</v>
      </c>
      <c r="G733" s="378">
        <v>77920.399999999994</v>
      </c>
      <c r="H733" s="378">
        <v>6114.4000000000005</v>
      </c>
      <c r="I733" s="378">
        <v>0</v>
      </c>
      <c r="J733" s="378">
        <v>3672.3</v>
      </c>
      <c r="K733" s="378">
        <v>3672.3</v>
      </c>
      <c r="L733" s="378">
        <v>1879.4</v>
      </c>
      <c r="M733" s="378">
        <v>183.1</v>
      </c>
      <c r="N733" s="378">
        <v>0</v>
      </c>
      <c r="O733" s="378">
        <v>118899.6</v>
      </c>
    </row>
    <row r="734" spans="1:15" s="156" customFormat="1" ht="25.5" x14ac:dyDescent="0.2">
      <c r="A734" s="151"/>
      <c r="B734" s="159" t="s">
        <v>2195</v>
      </c>
      <c r="C734" s="159" t="s">
        <v>820</v>
      </c>
      <c r="D734" s="160" t="s">
        <v>2196</v>
      </c>
      <c r="E734" s="379">
        <v>115227.3</v>
      </c>
      <c r="F734" s="379">
        <v>115227.3</v>
      </c>
      <c r="G734" s="379">
        <v>77920.399999999994</v>
      </c>
      <c r="H734" s="379">
        <v>6114.4000000000005</v>
      </c>
      <c r="I734" s="379">
        <v>0</v>
      </c>
      <c r="J734" s="379">
        <v>3672.3</v>
      </c>
      <c r="K734" s="379">
        <v>3672.3</v>
      </c>
      <c r="L734" s="379">
        <v>1879.4</v>
      </c>
      <c r="M734" s="379">
        <v>183.1</v>
      </c>
      <c r="N734" s="379">
        <v>0</v>
      </c>
      <c r="O734" s="379">
        <v>118899.6</v>
      </c>
    </row>
    <row r="735" spans="1:15" s="156" customFormat="1" ht="25.5" x14ac:dyDescent="0.2">
      <c r="A735" s="151"/>
      <c r="B735" s="152" t="s">
        <v>2197</v>
      </c>
      <c r="C735" s="153"/>
      <c r="D735" s="154" t="s">
        <v>2198</v>
      </c>
      <c r="E735" s="377">
        <v>73761.3</v>
      </c>
      <c r="F735" s="377">
        <v>73761.3</v>
      </c>
      <c r="G735" s="377">
        <v>50097.8</v>
      </c>
      <c r="H735" s="377">
        <v>3645.8</v>
      </c>
      <c r="I735" s="377">
        <v>0</v>
      </c>
      <c r="J735" s="377">
        <v>2933.9</v>
      </c>
      <c r="K735" s="377">
        <v>2903.9</v>
      </c>
      <c r="L735" s="377">
        <v>1727.4</v>
      </c>
      <c r="M735" s="377">
        <v>133.19999999999999</v>
      </c>
      <c r="N735" s="377">
        <v>30</v>
      </c>
      <c r="O735" s="377">
        <v>76695.199999999997</v>
      </c>
    </row>
    <row r="736" spans="1:15" s="156" customFormat="1" ht="27" x14ac:dyDescent="0.2">
      <c r="A736" s="151"/>
      <c r="B736" s="153" t="s">
        <v>3159</v>
      </c>
      <c r="C736" s="153"/>
      <c r="D736" s="157" t="s">
        <v>3160</v>
      </c>
      <c r="E736" s="378">
        <v>73761.3</v>
      </c>
      <c r="F736" s="378">
        <v>73761.3</v>
      </c>
      <c r="G736" s="378">
        <v>50097.8</v>
      </c>
      <c r="H736" s="378">
        <v>3645.8</v>
      </c>
      <c r="I736" s="378">
        <v>0</v>
      </c>
      <c r="J736" s="378">
        <v>2933.9</v>
      </c>
      <c r="K736" s="378">
        <v>2903.9</v>
      </c>
      <c r="L736" s="378">
        <v>1727.4</v>
      </c>
      <c r="M736" s="378">
        <v>133.19999999999999</v>
      </c>
      <c r="N736" s="378">
        <v>30</v>
      </c>
      <c r="O736" s="378">
        <v>76695.199999999997</v>
      </c>
    </row>
    <row r="737" spans="1:15" s="156" customFormat="1" ht="25.5" x14ac:dyDescent="0.2">
      <c r="A737" s="151"/>
      <c r="B737" s="159" t="s">
        <v>2215</v>
      </c>
      <c r="C737" s="159" t="s">
        <v>820</v>
      </c>
      <c r="D737" s="160" t="s">
        <v>3603</v>
      </c>
      <c r="E737" s="379">
        <v>73761.3</v>
      </c>
      <c r="F737" s="379">
        <v>73761.3</v>
      </c>
      <c r="G737" s="379">
        <v>50097.8</v>
      </c>
      <c r="H737" s="379">
        <v>3645.8</v>
      </c>
      <c r="I737" s="379">
        <v>0</v>
      </c>
      <c r="J737" s="379">
        <v>2933.9</v>
      </c>
      <c r="K737" s="379">
        <v>2903.9</v>
      </c>
      <c r="L737" s="379">
        <v>1727.4</v>
      </c>
      <c r="M737" s="379">
        <v>133.19999999999999</v>
      </c>
      <c r="N737" s="379">
        <v>30</v>
      </c>
      <c r="O737" s="379">
        <v>76695.199999999997</v>
      </c>
    </row>
    <row r="738" spans="1:15" s="156" customFormat="1" ht="25.5" x14ac:dyDescent="0.2">
      <c r="A738" s="151"/>
      <c r="B738" s="152" t="s">
        <v>3604</v>
      </c>
      <c r="C738" s="153"/>
      <c r="D738" s="154" t="s">
        <v>748</v>
      </c>
      <c r="E738" s="377">
        <v>121061.8</v>
      </c>
      <c r="F738" s="377">
        <v>121061.8</v>
      </c>
      <c r="G738" s="377">
        <v>81834.8</v>
      </c>
      <c r="H738" s="377">
        <v>6694.1</v>
      </c>
      <c r="I738" s="377">
        <v>0</v>
      </c>
      <c r="J738" s="377">
        <v>3593.2000000000003</v>
      </c>
      <c r="K738" s="377">
        <v>3568.2000000000003</v>
      </c>
      <c r="L738" s="377">
        <v>2214</v>
      </c>
      <c r="M738" s="377">
        <v>205.8</v>
      </c>
      <c r="N738" s="377">
        <v>25</v>
      </c>
      <c r="O738" s="377">
        <v>124655</v>
      </c>
    </row>
    <row r="739" spans="1:15" s="156" customFormat="1" ht="27" x14ac:dyDescent="0.2">
      <c r="A739" s="151"/>
      <c r="B739" s="153" t="s">
        <v>749</v>
      </c>
      <c r="C739" s="153"/>
      <c r="D739" s="157" t="s">
        <v>750</v>
      </c>
      <c r="E739" s="378">
        <v>121061.8</v>
      </c>
      <c r="F739" s="378">
        <v>121061.8</v>
      </c>
      <c r="G739" s="378">
        <v>81834.8</v>
      </c>
      <c r="H739" s="378">
        <v>6694.1</v>
      </c>
      <c r="I739" s="378">
        <v>0</v>
      </c>
      <c r="J739" s="378">
        <v>3593.2000000000003</v>
      </c>
      <c r="K739" s="378">
        <v>3568.2000000000003</v>
      </c>
      <c r="L739" s="378">
        <v>2214</v>
      </c>
      <c r="M739" s="378">
        <v>205.8</v>
      </c>
      <c r="N739" s="378">
        <v>25</v>
      </c>
      <c r="O739" s="378">
        <v>124655</v>
      </c>
    </row>
    <row r="740" spans="1:15" s="156" customFormat="1" ht="25.5" x14ac:dyDescent="0.2">
      <c r="A740" s="151"/>
      <c r="B740" s="159" t="s">
        <v>751</v>
      </c>
      <c r="C740" s="159" t="s">
        <v>820</v>
      </c>
      <c r="D740" s="160" t="s">
        <v>752</v>
      </c>
      <c r="E740" s="379">
        <v>121061.8</v>
      </c>
      <c r="F740" s="379">
        <v>121061.8</v>
      </c>
      <c r="G740" s="379">
        <v>81834.8</v>
      </c>
      <c r="H740" s="379">
        <v>6694.1</v>
      </c>
      <c r="I740" s="379">
        <v>0</v>
      </c>
      <c r="J740" s="379">
        <v>3593.2000000000003</v>
      </c>
      <c r="K740" s="379">
        <v>3568.2000000000003</v>
      </c>
      <c r="L740" s="379">
        <v>2214</v>
      </c>
      <c r="M740" s="379">
        <v>205.8</v>
      </c>
      <c r="N740" s="379">
        <v>25</v>
      </c>
      <c r="O740" s="379">
        <v>124655</v>
      </c>
    </row>
    <row r="741" spans="1:15" ht="30" customHeight="1" x14ac:dyDescent="0.2">
      <c r="B741" s="457" t="s">
        <v>4454</v>
      </c>
      <c r="C741" s="457"/>
      <c r="D741" s="458" t="s">
        <v>4455</v>
      </c>
      <c r="E741" s="377">
        <v>19145.400000000001</v>
      </c>
      <c r="F741" s="377">
        <v>19145.400000000001</v>
      </c>
      <c r="G741" s="377">
        <v>11215.9</v>
      </c>
      <c r="H741" s="377">
        <v>1027.7</v>
      </c>
      <c r="I741" s="377">
        <v>0</v>
      </c>
      <c r="J741" s="377">
        <v>335.40000000000003</v>
      </c>
      <c r="K741" s="377">
        <v>335.40000000000003</v>
      </c>
      <c r="L741" s="377">
        <v>0</v>
      </c>
      <c r="M741" s="377">
        <v>235.70000000000002</v>
      </c>
      <c r="N741" s="377">
        <v>0</v>
      </c>
      <c r="O741" s="377">
        <v>19480.8</v>
      </c>
    </row>
    <row r="742" spans="1:15" ht="29.25" customHeight="1" x14ac:dyDescent="0.2">
      <c r="B742" s="453" t="s">
        <v>4456</v>
      </c>
      <c r="C742" s="453"/>
      <c r="D742" s="454" t="s">
        <v>4457</v>
      </c>
      <c r="E742" s="378">
        <v>19145.400000000001</v>
      </c>
      <c r="F742" s="378">
        <v>19145.400000000001</v>
      </c>
      <c r="G742" s="378">
        <v>11215.9</v>
      </c>
      <c r="H742" s="378">
        <v>1027.7</v>
      </c>
      <c r="I742" s="378">
        <v>0</v>
      </c>
      <c r="J742" s="378">
        <v>335.40000000000003</v>
      </c>
      <c r="K742" s="378">
        <v>335.40000000000003</v>
      </c>
      <c r="L742" s="378">
        <v>0</v>
      </c>
      <c r="M742" s="378">
        <v>235.70000000000002</v>
      </c>
      <c r="N742" s="378">
        <v>0</v>
      </c>
      <c r="O742" s="378">
        <v>19480.8</v>
      </c>
    </row>
    <row r="743" spans="1:15" ht="44.25" customHeight="1" x14ac:dyDescent="0.2">
      <c r="B743" s="455" t="s">
        <v>4458</v>
      </c>
      <c r="C743" s="455" t="s">
        <v>1459</v>
      </c>
      <c r="D743" s="456" t="s">
        <v>4459</v>
      </c>
      <c r="E743" s="379">
        <v>19145.400000000001</v>
      </c>
      <c r="F743" s="379">
        <v>19145.400000000001</v>
      </c>
      <c r="G743" s="379">
        <v>11215.9</v>
      </c>
      <c r="H743" s="379">
        <v>1027.7</v>
      </c>
      <c r="I743" s="379">
        <v>0</v>
      </c>
      <c r="J743" s="379">
        <v>335.40000000000003</v>
      </c>
      <c r="K743" s="379">
        <v>335.40000000000003</v>
      </c>
      <c r="L743" s="379">
        <v>0</v>
      </c>
      <c r="M743" s="379">
        <v>235.70000000000002</v>
      </c>
      <c r="N743" s="379">
        <v>0</v>
      </c>
      <c r="O743" s="379">
        <v>19480.8</v>
      </c>
    </row>
  </sheetData>
  <mergeCells count="16">
    <mergeCell ref="C5:C7"/>
    <mergeCell ref="D5:D7"/>
    <mergeCell ref="J6:J7"/>
    <mergeCell ref="L6:M6"/>
    <mergeCell ref="E5:I5"/>
    <mergeCell ref="K6:K7"/>
    <mergeCell ref="N6:N7"/>
    <mergeCell ref="F6:F7"/>
    <mergeCell ref="I6:I7"/>
    <mergeCell ref="L3:O3"/>
    <mergeCell ref="J5:N5"/>
    <mergeCell ref="A1:XFD2"/>
    <mergeCell ref="B5:B7"/>
    <mergeCell ref="E6:E7"/>
    <mergeCell ref="G6:H6"/>
    <mergeCell ref="O5:O7"/>
  </mergeCells>
  <phoneticPr fontId="2" type="noConversion"/>
  <pageMargins left="0.74803149606299213" right="0.74803149606299213" top="0.59055118110236227" bottom="0.59055118110236227" header="0.51181102362204722" footer="0.51181102362204722"/>
  <pageSetup paperSize="9" scale="68"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Zeros="0" topLeftCell="B1" zoomScale="86" zoomScaleNormal="100" workbookViewId="0">
      <selection activeCell="B1" sqref="B1"/>
    </sheetView>
  </sheetViews>
  <sheetFormatPr defaultColWidth="9.1640625" defaultRowHeight="12.75" x14ac:dyDescent="0.2"/>
  <cols>
    <col min="1" max="1" width="0" style="1" hidden="1" customWidth="1"/>
    <col min="2" max="2" width="13.5" style="9" customWidth="1"/>
    <col min="3" max="3" width="14.5" style="9" customWidth="1"/>
    <col min="4" max="4" width="40.83203125" style="9" customWidth="1"/>
    <col min="5" max="5" width="15.1640625" style="9" customWidth="1"/>
    <col min="6" max="7" width="15.5" style="9" customWidth="1"/>
    <col min="8" max="8" width="14.6640625" style="9" customWidth="1"/>
    <col min="9" max="9" width="14.1640625" style="9" customWidth="1"/>
    <col min="10" max="10" width="15.33203125" style="9" customWidth="1"/>
    <col min="11" max="11" width="15" style="9" customWidth="1"/>
    <col min="12" max="12" width="14.83203125" style="9" customWidth="1"/>
    <col min="13" max="13" width="13.6640625" style="9" customWidth="1"/>
    <col min="14" max="16384" width="9.1640625" style="9"/>
  </cols>
  <sheetData>
    <row r="1" spans="1:17" ht="24" customHeight="1" x14ac:dyDescent="0.25">
      <c r="B1" s="310" t="s">
        <v>4299</v>
      </c>
      <c r="C1" s="310"/>
      <c r="D1" s="310"/>
      <c r="E1" s="310"/>
      <c r="F1" s="310"/>
      <c r="G1" s="311"/>
      <c r="H1" s="311"/>
      <c r="I1" s="311"/>
      <c r="J1" s="311"/>
      <c r="K1" s="311"/>
      <c r="L1" s="311"/>
      <c r="M1" s="311"/>
    </row>
    <row r="2" spans="1:17" ht="57.2" customHeight="1" x14ac:dyDescent="0.2">
      <c r="B2" s="1"/>
      <c r="C2" s="1"/>
      <c r="D2" s="26"/>
      <c r="E2" s="26"/>
      <c r="F2" s="26"/>
      <c r="G2" s="26"/>
      <c r="H2" s="26"/>
      <c r="I2" s="26"/>
      <c r="J2" s="486" t="s">
        <v>1253</v>
      </c>
      <c r="K2" s="486"/>
      <c r="L2" s="486"/>
      <c r="M2" s="486"/>
    </row>
    <row r="3" spans="1:17" ht="21.75" customHeight="1" x14ac:dyDescent="0.2">
      <c r="B3" s="1"/>
      <c r="C3" s="1"/>
      <c r="D3" s="487" t="s">
        <v>1254</v>
      </c>
      <c r="E3" s="487"/>
      <c r="F3" s="487"/>
      <c r="G3" s="487"/>
      <c r="H3" s="487"/>
      <c r="I3" s="487"/>
      <c r="J3" s="487"/>
      <c r="L3" s="2"/>
      <c r="M3" s="2"/>
    </row>
    <row r="4" spans="1:17" ht="27" customHeight="1" x14ac:dyDescent="0.3">
      <c r="B4" s="145"/>
      <c r="C4" s="11"/>
      <c r="D4" s="487"/>
      <c r="E4" s="487"/>
      <c r="F4" s="487"/>
      <c r="G4" s="487"/>
      <c r="H4" s="487"/>
      <c r="I4" s="487"/>
      <c r="J4" s="487"/>
      <c r="K4" s="1"/>
      <c r="L4" s="1"/>
      <c r="M4" s="148" t="s">
        <v>518</v>
      </c>
      <c r="N4" s="26"/>
      <c r="O4" s="26"/>
      <c r="P4" s="26"/>
      <c r="Q4" s="26"/>
    </row>
    <row r="5" spans="1:17" ht="15.75" x14ac:dyDescent="0.2">
      <c r="A5" s="146"/>
      <c r="B5" s="483" t="s">
        <v>3150</v>
      </c>
      <c r="C5" s="491" t="s">
        <v>804</v>
      </c>
      <c r="D5" s="490" t="s">
        <v>805</v>
      </c>
      <c r="E5" s="488" t="s">
        <v>1255</v>
      </c>
      <c r="F5" s="488"/>
      <c r="G5" s="482"/>
      <c r="H5" s="489" t="s">
        <v>1256</v>
      </c>
      <c r="I5" s="488"/>
      <c r="J5" s="488"/>
      <c r="K5" s="473" t="s">
        <v>3286</v>
      </c>
      <c r="L5" s="473"/>
      <c r="M5" s="473"/>
      <c r="N5" s="26"/>
      <c r="O5" s="26"/>
      <c r="P5" s="26"/>
      <c r="Q5" s="26"/>
    </row>
    <row r="6" spans="1:17" ht="65.25" customHeight="1" x14ac:dyDescent="0.2">
      <c r="A6" s="147"/>
      <c r="B6" s="483"/>
      <c r="C6" s="491"/>
      <c r="D6" s="490"/>
      <c r="E6" s="149" t="s">
        <v>806</v>
      </c>
      <c r="F6" s="150" t="s">
        <v>807</v>
      </c>
      <c r="G6" s="150" t="s">
        <v>808</v>
      </c>
      <c r="H6" s="150" t="s">
        <v>806</v>
      </c>
      <c r="I6" s="150" t="s">
        <v>807</v>
      </c>
      <c r="J6" s="150" t="s">
        <v>808</v>
      </c>
      <c r="K6" s="312" t="s">
        <v>806</v>
      </c>
      <c r="L6" s="312" t="s">
        <v>807</v>
      </c>
      <c r="M6" s="312" t="s">
        <v>808</v>
      </c>
      <c r="N6" s="26"/>
      <c r="O6" s="26"/>
      <c r="P6" s="26"/>
      <c r="Q6" s="26"/>
    </row>
    <row r="7" spans="1:17" s="156" customFormat="1" x14ac:dyDescent="0.2">
      <c r="A7" s="151"/>
      <c r="B7" s="164"/>
      <c r="C7" s="164"/>
      <c r="D7" s="165" t="s">
        <v>729</v>
      </c>
      <c r="E7" s="313">
        <v>1914849.3</v>
      </c>
      <c r="F7" s="313">
        <v>14088387.9</v>
      </c>
      <c r="G7" s="314">
        <f>E7+F7</f>
        <v>16003237.200000001</v>
      </c>
      <c r="H7" s="313">
        <v>-2785865.2</v>
      </c>
      <c r="I7" s="313">
        <v>-2042406.6</v>
      </c>
      <c r="J7" s="314">
        <f t="shared" ref="J7:J53" si="0">H7+I7</f>
        <v>-4828271.8000000007</v>
      </c>
      <c r="K7" s="313">
        <v>-871015.9</v>
      </c>
      <c r="L7" s="313">
        <v>12045981.300000001</v>
      </c>
      <c r="M7" s="314">
        <f t="shared" ref="M7:M53" si="1">K7+L7</f>
        <v>11174965.4</v>
      </c>
    </row>
    <row r="8" spans="1:17" s="156" customFormat="1" ht="25.5" x14ac:dyDescent="0.2">
      <c r="A8" s="151"/>
      <c r="B8" s="166" t="s">
        <v>1261</v>
      </c>
      <c r="C8" s="167"/>
      <c r="D8" s="168" t="s">
        <v>1262</v>
      </c>
      <c r="E8" s="281">
        <v>0</v>
      </c>
      <c r="F8" s="281">
        <v>6321131.2999999998</v>
      </c>
      <c r="G8" s="294">
        <f>E8+F8</f>
        <v>6321131.2999999998</v>
      </c>
      <c r="H8" s="281">
        <v>0</v>
      </c>
      <c r="I8" s="281">
        <v>-367843.10000000003</v>
      </c>
      <c r="J8" s="294">
        <f t="shared" si="0"/>
        <v>-367843.10000000003</v>
      </c>
      <c r="K8" s="281">
        <v>0</v>
      </c>
      <c r="L8" s="281">
        <v>5953288.2000000002</v>
      </c>
      <c r="M8" s="294">
        <f t="shared" si="1"/>
        <v>5953288.2000000002</v>
      </c>
    </row>
    <row r="9" spans="1:17" s="156" customFormat="1" ht="27" x14ac:dyDescent="0.2">
      <c r="A9" s="151"/>
      <c r="B9" s="167" t="s">
        <v>1263</v>
      </c>
      <c r="C9" s="167"/>
      <c r="D9" s="170" t="s">
        <v>1264</v>
      </c>
      <c r="E9" s="306">
        <v>0</v>
      </c>
      <c r="F9" s="306">
        <v>6321131.2999999998</v>
      </c>
      <c r="G9" s="315">
        <f t="shared" ref="G9:G53" si="2">E9+F9</f>
        <v>6321131.2999999998</v>
      </c>
      <c r="H9" s="306">
        <v>0</v>
      </c>
      <c r="I9" s="306">
        <v>-367843.10000000003</v>
      </c>
      <c r="J9" s="315">
        <f t="shared" si="0"/>
        <v>-367843.10000000003</v>
      </c>
      <c r="K9" s="306">
        <v>0</v>
      </c>
      <c r="L9" s="306">
        <v>5953288.2000000002</v>
      </c>
      <c r="M9" s="315">
        <f t="shared" si="1"/>
        <v>5953288.2000000002</v>
      </c>
    </row>
    <row r="10" spans="1:17" s="156" customFormat="1" ht="69.400000000000006" customHeight="1" x14ac:dyDescent="0.2">
      <c r="A10" s="151"/>
      <c r="B10" s="172" t="s">
        <v>1257</v>
      </c>
      <c r="C10" s="172" t="s">
        <v>1425</v>
      </c>
      <c r="D10" s="173" t="s">
        <v>2487</v>
      </c>
      <c r="E10" s="305">
        <v>0</v>
      </c>
      <c r="F10" s="305">
        <v>0</v>
      </c>
      <c r="G10" s="316">
        <f t="shared" si="2"/>
        <v>0</v>
      </c>
      <c r="H10" s="305">
        <v>0</v>
      </c>
      <c r="I10" s="305">
        <v>-367843.10000000003</v>
      </c>
      <c r="J10" s="316">
        <f t="shared" si="0"/>
        <v>-367843.10000000003</v>
      </c>
      <c r="K10" s="305">
        <v>0</v>
      </c>
      <c r="L10" s="305">
        <v>-367843.10000000003</v>
      </c>
      <c r="M10" s="316">
        <f t="shared" si="1"/>
        <v>-367843.10000000003</v>
      </c>
    </row>
    <row r="11" spans="1:17" s="156" customFormat="1" ht="25.5" x14ac:dyDescent="0.2">
      <c r="A11" s="151"/>
      <c r="B11" s="172" t="s">
        <v>2488</v>
      </c>
      <c r="C11" s="172" t="s">
        <v>2760</v>
      </c>
      <c r="D11" s="173" t="s">
        <v>2489</v>
      </c>
      <c r="E11" s="174">
        <v>0</v>
      </c>
      <c r="F11" s="174">
        <v>1113355.3</v>
      </c>
      <c r="G11" s="174">
        <f t="shared" si="2"/>
        <v>1113355.3</v>
      </c>
      <c r="H11" s="174">
        <v>0</v>
      </c>
      <c r="I11" s="174">
        <v>0</v>
      </c>
      <c r="J11" s="174">
        <f t="shared" si="0"/>
        <v>0</v>
      </c>
      <c r="K11" s="174">
        <f t="shared" ref="K11:L53" si="3">E11+H11</f>
        <v>0</v>
      </c>
      <c r="L11" s="174">
        <f t="shared" si="3"/>
        <v>1113355.3</v>
      </c>
      <c r="M11" s="174">
        <f t="shared" si="1"/>
        <v>1113355.3</v>
      </c>
    </row>
    <row r="12" spans="1:17" s="156" customFormat="1" ht="38.25" x14ac:dyDescent="0.2">
      <c r="A12" s="151"/>
      <c r="B12" s="172" t="s">
        <v>2490</v>
      </c>
      <c r="C12" s="172" t="s">
        <v>2760</v>
      </c>
      <c r="D12" s="173" t="s">
        <v>1337</v>
      </c>
      <c r="E12" s="174">
        <v>0</v>
      </c>
      <c r="F12" s="174">
        <v>27200</v>
      </c>
      <c r="G12" s="174">
        <f t="shared" si="2"/>
        <v>27200</v>
      </c>
      <c r="H12" s="174">
        <v>0</v>
      </c>
      <c r="I12" s="174">
        <v>0</v>
      </c>
      <c r="J12" s="174">
        <f t="shared" si="0"/>
        <v>0</v>
      </c>
      <c r="K12" s="174">
        <f t="shared" si="3"/>
        <v>0</v>
      </c>
      <c r="L12" s="174">
        <f t="shared" si="3"/>
        <v>27200</v>
      </c>
      <c r="M12" s="174">
        <f t="shared" si="1"/>
        <v>27200</v>
      </c>
    </row>
    <row r="13" spans="1:17" s="156" customFormat="1" ht="25.5" x14ac:dyDescent="0.2">
      <c r="A13" s="151"/>
      <c r="B13" s="172" t="s">
        <v>1338</v>
      </c>
      <c r="C13" s="172" t="s">
        <v>2760</v>
      </c>
      <c r="D13" s="173" t="s">
        <v>1339</v>
      </c>
      <c r="E13" s="174">
        <v>0</v>
      </c>
      <c r="F13" s="174">
        <v>675920</v>
      </c>
      <c r="G13" s="174">
        <f t="shared" si="2"/>
        <v>675920</v>
      </c>
      <c r="H13" s="174">
        <v>0</v>
      </c>
      <c r="I13" s="174">
        <v>0</v>
      </c>
      <c r="J13" s="174">
        <f t="shared" si="0"/>
        <v>0</v>
      </c>
      <c r="K13" s="174">
        <f t="shared" si="3"/>
        <v>0</v>
      </c>
      <c r="L13" s="174">
        <f t="shared" si="3"/>
        <v>675920</v>
      </c>
      <c r="M13" s="174">
        <f t="shared" si="1"/>
        <v>675920</v>
      </c>
    </row>
    <row r="14" spans="1:17" s="156" customFormat="1" ht="25.5" x14ac:dyDescent="0.2">
      <c r="A14" s="151"/>
      <c r="B14" s="172" t="s">
        <v>1340</v>
      </c>
      <c r="C14" s="172" t="s">
        <v>2760</v>
      </c>
      <c r="D14" s="173" t="s">
        <v>1341</v>
      </c>
      <c r="E14" s="174">
        <v>0</v>
      </c>
      <c r="F14" s="174">
        <v>2017700</v>
      </c>
      <c r="G14" s="174">
        <f t="shared" si="2"/>
        <v>2017700</v>
      </c>
      <c r="H14" s="174">
        <v>0</v>
      </c>
      <c r="I14" s="174">
        <v>0</v>
      </c>
      <c r="J14" s="174">
        <f t="shared" si="0"/>
        <v>0</v>
      </c>
      <c r="K14" s="174">
        <f t="shared" si="3"/>
        <v>0</v>
      </c>
      <c r="L14" s="174">
        <f t="shared" si="3"/>
        <v>2017700</v>
      </c>
      <c r="M14" s="174">
        <f t="shared" si="1"/>
        <v>2017700</v>
      </c>
    </row>
    <row r="15" spans="1:17" s="156" customFormat="1" ht="25.5" x14ac:dyDescent="0.2">
      <c r="A15" s="151"/>
      <c r="B15" s="172" t="s">
        <v>1342</v>
      </c>
      <c r="C15" s="172" t="s">
        <v>2760</v>
      </c>
      <c r="D15" s="173" t="s">
        <v>1343</v>
      </c>
      <c r="E15" s="174">
        <v>0</v>
      </c>
      <c r="F15" s="174">
        <v>2201900</v>
      </c>
      <c r="G15" s="174">
        <f t="shared" si="2"/>
        <v>2201900</v>
      </c>
      <c r="H15" s="174">
        <v>0</v>
      </c>
      <c r="I15" s="174">
        <v>0</v>
      </c>
      <c r="J15" s="174">
        <f t="shared" si="0"/>
        <v>0</v>
      </c>
      <c r="K15" s="174">
        <f t="shared" si="3"/>
        <v>0</v>
      </c>
      <c r="L15" s="174">
        <f t="shared" si="3"/>
        <v>2201900</v>
      </c>
      <c r="M15" s="174">
        <f t="shared" si="1"/>
        <v>2201900</v>
      </c>
    </row>
    <row r="16" spans="1:17" s="156" customFormat="1" ht="25.5" x14ac:dyDescent="0.2">
      <c r="A16" s="151"/>
      <c r="B16" s="172" t="s">
        <v>1344</v>
      </c>
      <c r="C16" s="172" t="s">
        <v>2760</v>
      </c>
      <c r="D16" s="173" t="s">
        <v>1345</v>
      </c>
      <c r="E16" s="174">
        <v>0</v>
      </c>
      <c r="F16" s="174">
        <v>285056</v>
      </c>
      <c r="G16" s="174">
        <f t="shared" si="2"/>
        <v>285056</v>
      </c>
      <c r="H16" s="174">
        <v>0</v>
      </c>
      <c r="I16" s="174">
        <v>0</v>
      </c>
      <c r="J16" s="174">
        <f t="shared" si="0"/>
        <v>0</v>
      </c>
      <c r="K16" s="174">
        <f t="shared" si="3"/>
        <v>0</v>
      </c>
      <c r="L16" s="174">
        <f t="shared" si="3"/>
        <v>285056</v>
      </c>
      <c r="M16" s="174">
        <f t="shared" si="1"/>
        <v>285056</v>
      </c>
    </row>
    <row r="17" spans="1:13" s="156" customFormat="1" ht="25.5" x14ac:dyDescent="0.2">
      <c r="A17" s="151"/>
      <c r="B17" s="166" t="s">
        <v>1451</v>
      </c>
      <c r="C17" s="167"/>
      <c r="D17" s="168" t="s">
        <v>1452</v>
      </c>
      <c r="E17" s="169">
        <v>0</v>
      </c>
      <c r="F17" s="169">
        <v>0</v>
      </c>
      <c r="G17" s="169">
        <f t="shared" si="2"/>
        <v>0</v>
      </c>
      <c r="H17" s="169">
        <v>-197691.6</v>
      </c>
      <c r="I17" s="169">
        <v>-6745.1</v>
      </c>
      <c r="J17" s="169">
        <f t="shared" si="0"/>
        <v>-204436.7</v>
      </c>
      <c r="K17" s="169">
        <f t="shared" si="3"/>
        <v>-197691.6</v>
      </c>
      <c r="L17" s="169">
        <f t="shared" si="3"/>
        <v>-6745.1</v>
      </c>
      <c r="M17" s="169">
        <f t="shared" si="1"/>
        <v>-204436.7</v>
      </c>
    </row>
    <row r="18" spans="1:13" s="156" customFormat="1" ht="27" x14ac:dyDescent="0.2">
      <c r="A18" s="151"/>
      <c r="B18" s="167" t="s">
        <v>1453</v>
      </c>
      <c r="C18" s="167"/>
      <c r="D18" s="170" t="s">
        <v>1454</v>
      </c>
      <c r="E18" s="171">
        <v>0</v>
      </c>
      <c r="F18" s="171">
        <v>0</v>
      </c>
      <c r="G18" s="171">
        <f t="shared" si="2"/>
        <v>0</v>
      </c>
      <c r="H18" s="171">
        <v>-197691.6</v>
      </c>
      <c r="I18" s="171">
        <v>-6745.1</v>
      </c>
      <c r="J18" s="171">
        <f t="shared" si="0"/>
        <v>-204436.7</v>
      </c>
      <c r="K18" s="171">
        <f t="shared" si="3"/>
        <v>-197691.6</v>
      </c>
      <c r="L18" s="171">
        <f t="shared" si="3"/>
        <v>-6745.1</v>
      </c>
      <c r="M18" s="171">
        <f t="shared" si="1"/>
        <v>-204436.7</v>
      </c>
    </row>
    <row r="19" spans="1:13" s="156" customFormat="1" ht="102" x14ac:dyDescent="0.2">
      <c r="A19" s="151"/>
      <c r="B19" s="172" t="s">
        <v>1346</v>
      </c>
      <c r="C19" s="172" t="s">
        <v>1428</v>
      </c>
      <c r="D19" s="173" t="s">
        <v>534</v>
      </c>
      <c r="E19" s="174">
        <v>0</v>
      </c>
      <c r="F19" s="174">
        <v>0</v>
      </c>
      <c r="G19" s="174">
        <f t="shared" si="2"/>
        <v>0</v>
      </c>
      <c r="H19" s="174">
        <v>-196918.5</v>
      </c>
      <c r="I19" s="174">
        <v>-6745.1</v>
      </c>
      <c r="J19" s="174">
        <f t="shared" si="0"/>
        <v>-203663.6</v>
      </c>
      <c r="K19" s="174">
        <f t="shared" si="3"/>
        <v>-196918.5</v>
      </c>
      <c r="L19" s="174">
        <f t="shared" si="3"/>
        <v>-6745.1</v>
      </c>
      <c r="M19" s="174">
        <f t="shared" si="1"/>
        <v>-203663.6</v>
      </c>
    </row>
    <row r="20" spans="1:13" s="156" customFormat="1" ht="38.25" x14ac:dyDescent="0.2">
      <c r="A20" s="151"/>
      <c r="B20" s="172" t="s">
        <v>535</v>
      </c>
      <c r="C20" s="172" t="s">
        <v>1425</v>
      </c>
      <c r="D20" s="173" t="s">
        <v>536</v>
      </c>
      <c r="E20" s="174">
        <v>0</v>
      </c>
      <c r="F20" s="174">
        <v>0</v>
      </c>
      <c r="G20" s="174">
        <f t="shared" si="2"/>
        <v>0</v>
      </c>
      <c r="H20" s="174">
        <v>-773.1</v>
      </c>
      <c r="I20" s="174">
        <v>0</v>
      </c>
      <c r="J20" s="174">
        <f t="shared" si="0"/>
        <v>-773.1</v>
      </c>
      <c r="K20" s="174">
        <f t="shared" si="3"/>
        <v>-773.1</v>
      </c>
      <c r="L20" s="174">
        <f t="shared" si="3"/>
        <v>0</v>
      </c>
      <c r="M20" s="174">
        <f t="shared" si="1"/>
        <v>-773.1</v>
      </c>
    </row>
    <row r="21" spans="1:13" s="156" customFormat="1" ht="13.5" x14ac:dyDescent="0.2">
      <c r="A21" s="151"/>
      <c r="B21" s="166" t="s">
        <v>905</v>
      </c>
      <c r="C21" s="167"/>
      <c r="D21" s="168" t="s">
        <v>906</v>
      </c>
      <c r="E21" s="169"/>
      <c r="F21" s="169">
        <v>2100</v>
      </c>
      <c r="G21" s="169">
        <f t="shared" si="2"/>
        <v>2100</v>
      </c>
      <c r="H21" s="169">
        <v>0</v>
      </c>
      <c r="I21" s="169">
        <v>-2100</v>
      </c>
      <c r="J21" s="169">
        <f t="shared" si="0"/>
        <v>-2100</v>
      </c>
      <c r="K21" s="169">
        <f t="shared" si="3"/>
        <v>0</v>
      </c>
      <c r="L21" s="169">
        <f t="shared" si="3"/>
        <v>0</v>
      </c>
      <c r="M21" s="169">
        <f t="shared" si="1"/>
        <v>0</v>
      </c>
    </row>
    <row r="22" spans="1:13" s="156" customFormat="1" ht="27" x14ac:dyDescent="0.2">
      <c r="A22" s="151"/>
      <c r="B22" s="167" t="s">
        <v>907</v>
      </c>
      <c r="C22" s="167"/>
      <c r="D22" s="170" t="s">
        <v>908</v>
      </c>
      <c r="E22" s="171"/>
      <c r="F22" s="171">
        <v>2100</v>
      </c>
      <c r="G22" s="171">
        <f t="shared" si="2"/>
        <v>2100</v>
      </c>
      <c r="H22" s="171">
        <v>0</v>
      </c>
      <c r="I22" s="171">
        <v>-2100</v>
      </c>
      <c r="J22" s="171">
        <f t="shared" si="0"/>
        <v>-2100</v>
      </c>
      <c r="K22" s="171">
        <f t="shared" si="3"/>
        <v>0</v>
      </c>
      <c r="L22" s="171">
        <f t="shared" si="3"/>
        <v>0</v>
      </c>
      <c r="M22" s="171">
        <f t="shared" si="1"/>
        <v>0</v>
      </c>
    </row>
    <row r="23" spans="1:13" s="156" customFormat="1" ht="25.5" x14ac:dyDescent="0.2">
      <c r="A23" s="151"/>
      <c r="B23" s="172" t="s">
        <v>537</v>
      </c>
      <c r="C23" s="172" t="s">
        <v>910</v>
      </c>
      <c r="D23" s="173" t="s">
        <v>538</v>
      </c>
      <c r="E23" s="174"/>
      <c r="F23" s="174">
        <v>0</v>
      </c>
      <c r="G23" s="174">
        <f t="shared" si="2"/>
        <v>0</v>
      </c>
      <c r="H23" s="174">
        <v>0</v>
      </c>
      <c r="I23" s="174">
        <v>0</v>
      </c>
      <c r="J23" s="174">
        <f t="shared" si="0"/>
        <v>0</v>
      </c>
      <c r="K23" s="174">
        <f t="shared" si="3"/>
        <v>0</v>
      </c>
      <c r="L23" s="174">
        <f t="shared" si="3"/>
        <v>0</v>
      </c>
      <c r="M23" s="174">
        <f t="shared" si="1"/>
        <v>0</v>
      </c>
    </row>
    <row r="24" spans="1:13" s="156" customFormat="1" ht="38.25" x14ac:dyDescent="0.2">
      <c r="A24" s="151"/>
      <c r="B24" s="172" t="s">
        <v>539</v>
      </c>
      <c r="C24" s="172" t="s">
        <v>4293</v>
      </c>
      <c r="D24" s="173" t="s">
        <v>540</v>
      </c>
      <c r="E24" s="174">
        <v>0</v>
      </c>
      <c r="F24" s="174">
        <v>2100</v>
      </c>
      <c r="G24" s="174">
        <f t="shared" si="2"/>
        <v>2100</v>
      </c>
      <c r="H24" s="174">
        <v>0</v>
      </c>
      <c r="I24" s="174">
        <v>0</v>
      </c>
      <c r="J24" s="174">
        <f t="shared" si="0"/>
        <v>0</v>
      </c>
      <c r="K24" s="174">
        <f t="shared" si="3"/>
        <v>0</v>
      </c>
      <c r="L24" s="174">
        <f t="shared" si="3"/>
        <v>2100</v>
      </c>
      <c r="M24" s="174">
        <f t="shared" si="1"/>
        <v>2100</v>
      </c>
    </row>
    <row r="25" spans="1:13" s="156" customFormat="1" ht="102" x14ac:dyDescent="0.2">
      <c r="A25" s="151"/>
      <c r="B25" s="172" t="s">
        <v>541</v>
      </c>
      <c r="C25" s="172" t="s">
        <v>4293</v>
      </c>
      <c r="D25" s="173" t="s">
        <v>542</v>
      </c>
      <c r="E25" s="174">
        <v>0</v>
      </c>
      <c r="F25" s="174">
        <v>0</v>
      </c>
      <c r="G25" s="174">
        <f t="shared" si="2"/>
        <v>0</v>
      </c>
      <c r="H25" s="174">
        <v>0</v>
      </c>
      <c r="I25" s="174">
        <v>-2100</v>
      </c>
      <c r="J25" s="174">
        <f t="shared" si="0"/>
        <v>-2100</v>
      </c>
      <c r="K25" s="174">
        <f t="shared" si="3"/>
        <v>0</v>
      </c>
      <c r="L25" s="174">
        <f t="shared" si="3"/>
        <v>-2100</v>
      </c>
      <c r="M25" s="174">
        <f t="shared" si="1"/>
        <v>-2100</v>
      </c>
    </row>
    <row r="26" spans="1:13" s="156" customFormat="1" ht="38.25" x14ac:dyDescent="0.2">
      <c r="A26" s="151"/>
      <c r="B26" s="166" t="s">
        <v>2739</v>
      </c>
      <c r="C26" s="167"/>
      <c r="D26" s="168" t="s">
        <v>2740</v>
      </c>
      <c r="E26" s="169">
        <v>0</v>
      </c>
      <c r="F26" s="169">
        <v>1275075.3</v>
      </c>
      <c r="G26" s="169">
        <f t="shared" si="2"/>
        <v>1275075.3</v>
      </c>
      <c r="H26" s="169">
        <v>-1607.6</v>
      </c>
      <c r="I26" s="169">
        <v>-77000</v>
      </c>
      <c r="J26" s="169">
        <f t="shared" si="0"/>
        <v>-78607.600000000006</v>
      </c>
      <c r="K26" s="169">
        <f t="shared" si="3"/>
        <v>-1607.6</v>
      </c>
      <c r="L26" s="169">
        <f t="shared" si="3"/>
        <v>1198075.3</v>
      </c>
      <c r="M26" s="169">
        <f t="shared" si="1"/>
        <v>1196467.7</v>
      </c>
    </row>
    <row r="27" spans="1:13" s="156" customFormat="1" ht="40.5" x14ac:dyDescent="0.2">
      <c r="A27" s="151"/>
      <c r="B27" s="167" t="s">
        <v>2741</v>
      </c>
      <c r="C27" s="167"/>
      <c r="D27" s="170" t="s">
        <v>2742</v>
      </c>
      <c r="E27" s="171">
        <v>0</v>
      </c>
      <c r="F27" s="171">
        <v>1275075.3</v>
      </c>
      <c r="G27" s="171">
        <f t="shared" si="2"/>
        <v>1275075.3</v>
      </c>
      <c r="H27" s="171">
        <v>-1607.6</v>
      </c>
      <c r="I27" s="171">
        <v>-77000</v>
      </c>
      <c r="J27" s="171">
        <f t="shared" si="0"/>
        <v>-78607.600000000006</v>
      </c>
      <c r="K27" s="171">
        <f t="shared" si="3"/>
        <v>-1607.6</v>
      </c>
      <c r="L27" s="171">
        <f t="shared" si="3"/>
        <v>1198075.3</v>
      </c>
      <c r="M27" s="171">
        <f t="shared" si="1"/>
        <v>1196467.7</v>
      </c>
    </row>
    <row r="28" spans="1:13" s="156" customFormat="1" ht="63.75" x14ac:dyDescent="0.2">
      <c r="A28" s="151"/>
      <c r="B28" s="172" t="s">
        <v>543</v>
      </c>
      <c r="C28" s="172" t="s">
        <v>4293</v>
      </c>
      <c r="D28" s="173" t="s">
        <v>544</v>
      </c>
      <c r="E28" s="174">
        <v>0</v>
      </c>
      <c r="F28" s="174">
        <v>0</v>
      </c>
      <c r="G28" s="174">
        <f t="shared" si="2"/>
        <v>0</v>
      </c>
      <c r="H28" s="174">
        <v>0</v>
      </c>
      <c r="I28" s="174">
        <v>-38000</v>
      </c>
      <c r="J28" s="174">
        <f t="shared" si="0"/>
        <v>-38000</v>
      </c>
      <c r="K28" s="174">
        <f t="shared" si="3"/>
        <v>0</v>
      </c>
      <c r="L28" s="174">
        <f t="shared" si="3"/>
        <v>-38000</v>
      </c>
      <c r="M28" s="174">
        <f t="shared" si="1"/>
        <v>-38000</v>
      </c>
    </row>
    <row r="29" spans="1:13" s="156" customFormat="1" ht="55.7" customHeight="1" x14ac:dyDescent="0.2">
      <c r="A29" s="151"/>
      <c r="B29" s="172" t="s">
        <v>545</v>
      </c>
      <c r="C29" s="172" t="s">
        <v>4293</v>
      </c>
      <c r="D29" s="173" t="s">
        <v>546</v>
      </c>
      <c r="E29" s="174">
        <v>0</v>
      </c>
      <c r="F29" s="174">
        <v>39000</v>
      </c>
      <c r="G29" s="174">
        <f t="shared" si="2"/>
        <v>39000</v>
      </c>
      <c r="H29" s="174">
        <v>0</v>
      </c>
      <c r="I29" s="174">
        <v>0</v>
      </c>
      <c r="J29" s="174">
        <f t="shared" si="0"/>
        <v>0</v>
      </c>
      <c r="K29" s="174">
        <f t="shared" si="3"/>
        <v>0</v>
      </c>
      <c r="L29" s="174">
        <f t="shared" si="3"/>
        <v>39000</v>
      </c>
      <c r="M29" s="174">
        <f t="shared" si="1"/>
        <v>39000</v>
      </c>
    </row>
    <row r="30" spans="1:13" s="156" customFormat="1" ht="51" x14ac:dyDescent="0.2">
      <c r="A30" s="151"/>
      <c r="B30" s="172" t="s">
        <v>547</v>
      </c>
      <c r="C30" s="172" t="s">
        <v>892</v>
      </c>
      <c r="D30" s="173" t="s">
        <v>681</v>
      </c>
      <c r="E30" s="174">
        <v>0</v>
      </c>
      <c r="F30" s="174">
        <v>0</v>
      </c>
      <c r="G30" s="174">
        <f t="shared" si="2"/>
        <v>0</v>
      </c>
      <c r="H30" s="174">
        <v>0</v>
      </c>
      <c r="I30" s="174">
        <v>-39000</v>
      </c>
      <c r="J30" s="174">
        <f t="shared" si="0"/>
        <v>-39000</v>
      </c>
      <c r="K30" s="174">
        <f t="shared" si="3"/>
        <v>0</v>
      </c>
      <c r="L30" s="174">
        <f t="shared" si="3"/>
        <v>-39000</v>
      </c>
      <c r="M30" s="174">
        <f t="shared" si="1"/>
        <v>-39000</v>
      </c>
    </row>
    <row r="31" spans="1:13" s="156" customFormat="1" ht="102" x14ac:dyDescent="0.2">
      <c r="A31" s="151"/>
      <c r="B31" s="172" t="s">
        <v>682</v>
      </c>
      <c r="C31" s="172" t="s">
        <v>2853</v>
      </c>
      <c r="D31" s="173" t="s">
        <v>683</v>
      </c>
      <c r="E31" s="174">
        <v>0</v>
      </c>
      <c r="F31" s="174">
        <v>0</v>
      </c>
      <c r="G31" s="174">
        <f t="shared" si="2"/>
        <v>0</v>
      </c>
      <c r="H31" s="174">
        <v>-1607.6</v>
      </c>
      <c r="I31" s="174">
        <v>0</v>
      </c>
      <c r="J31" s="174">
        <f t="shared" si="0"/>
        <v>-1607.6</v>
      </c>
      <c r="K31" s="174">
        <f t="shared" si="3"/>
        <v>-1607.6</v>
      </c>
      <c r="L31" s="174">
        <f t="shared" si="3"/>
        <v>0</v>
      </c>
      <c r="M31" s="174">
        <f t="shared" si="1"/>
        <v>-1607.6</v>
      </c>
    </row>
    <row r="32" spans="1:13" s="156" customFormat="1" ht="102" x14ac:dyDescent="0.2">
      <c r="A32" s="151"/>
      <c r="B32" s="172" t="s">
        <v>684</v>
      </c>
      <c r="C32" s="172" t="s">
        <v>2853</v>
      </c>
      <c r="D32" s="173" t="s">
        <v>1481</v>
      </c>
      <c r="E32" s="174">
        <v>0</v>
      </c>
      <c r="F32" s="174">
        <v>1236075.3</v>
      </c>
      <c r="G32" s="174">
        <f t="shared" si="2"/>
        <v>1236075.3</v>
      </c>
      <c r="H32" s="174">
        <v>0</v>
      </c>
      <c r="I32" s="174">
        <v>0</v>
      </c>
      <c r="J32" s="174">
        <f t="shared" si="0"/>
        <v>0</v>
      </c>
      <c r="K32" s="174">
        <f t="shared" si="3"/>
        <v>0</v>
      </c>
      <c r="L32" s="174">
        <f t="shared" si="3"/>
        <v>1236075.3</v>
      </c>
      <c r="M32" s="174">
        <f t="shared" si="1"/>
        <v>1236075.3</v>
      </c>
    </row>
    <row r="33" spans="1:13" s="156" customFormat="1" ht="25.5" x14ac:dyDescent="0.2">
      <c r="A33" s="151"/>
      <c r="B33" s="166" t="s">
        <v>2012</v>
      </c>
      <c r="C33" s="167"/>
      <c r="D33" s="168" t="s">
        <v>2013</v>
      </c>
      <c r="E33" s="169">
        <v>0</v>
      </c>
      <c r="F33" s="169">
        <v>1429418.4</v>
      </c>
      <c r="G33" s="169">
        <f t="shared" si="2"/>
        <v>1429418.4</v>
      </c>
      <c r="H33" s="169">
        <v>0</v>
      </c>
      <c r="I33" s="169">
        <v>-1588418.4</v>
      </c>
      <c r="J33" s="169">
        <f t="shared" si="0"/>
        <v>-1588418.4</v>
      </c>
      <c r="K33" s="169">
        <f t="shared" si="3"/>
        <v>0</v>
      </c>
      <c r="L33" s="169">
        <f t="shared" si="3"/>
        <v>-159000</v>
      </c>
      <c r="M33" s="169">
        <f t="shared" si="1"/>
        <v>-159000</v>
      </c>
    </row>
    <row r="34" spans="1:13" s="156" customFormat="1" ht="27" x14ac:dyDescent="0.2">
      <c r="A34" s="151"/>
      <c r="B34" s="167" t="s">
        <v>2014</v>
      </c>
      <c r="C34" s="167"/>
      <c r="D34" s="170" t="s">
        <v>2015</v>
      </c>
      <c r="E34" s="171">
        <v>0</v>
      </c>
      <c r="F34" s="171">
        <v>1429418.4</v>
      </c>
      <c r="G34" s="171">
        <f t="shared" si="2"/>
        <v>1429418.4</v>
      </c>
      <c r="H34" s="171">
        <v>0</v>
      </c>
      <c r="I34" s="171">
        <v>-1588418.4</v>
      </c>
      <c r="J34" s="171">
        <f t="shared" si="0"/>
        <v>-1588418.4</v>
      </c>
      <c r="K34" s="171">
        <f t="shared" si="3"/>
        <v>0</v>
      </c>
      <c r="L34" s="171">
        <f t="shared" si="3"/>
        <v>-159000</v>
      </c>
      <c r="M34" s="171">
        <f t="shared" si="1"/>
        <v>-159000</v>
      </c>
    </row>
    <row r="35" spans="1:13" s="156" customFormat="1" ht="76.5" x14ac:dyDescent="0.2">
      <c r="A35" s="151"/>
      <c r="B35" s="172" t="s">
        <v>1482</v>
      </c>
      <c r="C35" s="172" t="s">
        <v>892</v>
      </c>
      <c r="D35" s="173" t="s">
        <v>2749</v>
      </c>
      <c r="E35" s="174">
        <v>0</v>
      </c>
      <c r="F35" s="174">
        <v>0</v>
      </c>
      <c r="G35" s="174">
        <f t="shared" si="2"/>
        <v>0</v>
      </c>
      <c r="H35" s="174">
        <v>0</v>
      </c>
      <c r="I35" s="174">
        <v>-1500000</v>
      </c>
      <c r="J35" s="174">
        <f t="shared" si="0"/>
        <v>-1500000</v>
      </c>
      <c r="K35" s="174">
        <f t="shared" si="3"/>
        <v>0</v>
      </c>
      <c r="L35" s="174">
        <f t="shared" si="3"/>
        <v>-1500000</v>
      </c>
      <c r="M35" s="174">
        <f t="shared" si="1"/>
        <v>-1500000</v>
      </c>
    </row>
    <row r="36" spans="1:13" s="156" customFormat="1" ht="63.75" x14ac:dyDescent="0.2">
      <c r="A36" s="151"/>
      <c r="B36" s="172" t="s">
        <v>2750</v>
      </c>
      <c r="C36" s="172" t="s">
        <v>892</v>
      </c>
      <c r="D36" s="173" t="s">
        <v>2751</v>
      </c>
      <c r="E36" s="174">
        <v>0</v>
      </c>
      <c r="F36" s="174">
        <v>0</v>
      </c>
      <c r="G36" s="174">
        <f t="shared" si="2"/>
        <v>0</v>
      </c>
      <c r="H36" s="174">
        <v>0</v>
      </c>
      <c r="I36" s="174">
        <v>-5000</v>
      </c>
      <c r="J36" s="174">
        <f t="shared" si="0"/>
        <v>-5000</v>
      </c>
      <c r="K36" s="174">
        <f t="shared" si="3"/>
        <v>0</v>
      </c>
      <c r="L36" s="174">
        <f t="shared" si="3"/>
        <v>-5000</v>
      </c>
      <c r="M36" s="174">
        <f t="shared" si="1"/>
        <v>-5000</v>
      </c>
    </row>
    <row r="37" spans="1:13" s="156" customFormat="1" ht="149.44999999999999" customHeight="1" x14ac:dyDescent="0.2">
      <c r="A37" s="151"/>
      <c r="B37" s="172" t="s">
        <v>2752</v>
      </c>
      <c r="C37" s="172" t="s">
        <v>892</v>
      </c>
      <c r="D37" s="173" t="s">
        <v>631</v>
      </c>
      <c r="E37" s="174">
        <v>0</v>
      </c>
      <c r="F37" s="174">
        <v>0</v>
      </c>
      <c r="G37" s="174">
        <f t="shared" si="2"/>
        <v>0</v>
      </c>
      <c r="H37" s="174">
        <v>0</v>
      </c>
      <c r="I37" s="174">
        <v>-3818.4</v>
      </c>
      <c r="J37" s="174">
        <f t="shared" si="0"/>
        <v>-3818.4</v>
      </c>
      <c r="K37" s="174">
        <f t="shared" si="3"/>
        <v>0</v>
      </c>
      <c r="L37" s="174">
        <f t="shared" si="3"/>
        <v>-3818.4</v>
      </c>
      <c r="M37" s="174">
        <f t="shared" si="1"/>
        <v>-3818.4</v>
      </c>
    </row>
    <row r="38" spans="1:13" s="156" customFormat="1" ht="38.25" x14ac:dyDescent="0.2">
      <c r="A38" s="151"/>
      <c r="B38" s="172" t="s">
        <v>632</v>
      </c>
      <c r="C38" s="172" t="s">
        <v>892</v>
      </c>
      <c r="D38" s="173" t="s">
        <v>633</v>
      </c>
      <c r="E38" s="174">
        <v>0</v>
      </c>
      <c r="F38" s="174">
        <v>0</v>
      </c>
      <c r="G38" s="174">
        <f t="shared" si="2"/>
        <v>0</v>
      </c>
      <c r="H38" s="174">
        <v>0</v>
      </c>
      <c r="I38" s="174">
        <v>-25600</v>
      </c>
      <c r="J38" s="174">
        <f t="shared" si="0"/>
        <v>-25600</v>
      </c>
      <c r="K38" s="174">
        <f t="shared" si="3"/>
        <v>0</v>
      </c>
      <c r="L38" s="174">
        <f t="shared" si="3"/>
        <v>-25600</v>
      </c>
      <c r="M38" s="174">
        <f t="shared" si="1"/>
        <v>-25600</v>
      </c>
    </row>
    <row r="39" spans="1:13" s="156" customFormat="1" ht="63.75" x14ac:dyDescent="0.2">
      <c r="A39" s="151"/>
      <c r="B39" s="172" t="s">
        <v>634</v>
      </c>
      <c r="C39" s="172" t="s">
        <v>892</v>
      </c>
      <c r="D39" s="173" t="s">
        <v>635</v>
      </c>
      <c r="E39" s="174">
        <v>0</v>
      </c>
      <c r="F39" s="174">
        <v>0</v>
      </c>
      <c r="G39" s="174">
        <f t="shared" si="2"/>
        <v>0</v>
      </c>
      <c r="H39" s="174">
        <v>0</v>
      </c>
      <c r="I39" s="174">
        <v>-52600</v>
      </c>
      <c r="J39" s="174">
        <f t="shared" si="0"/>
        <v>-52600</v>
      </c>
      <c r="K39" s="174">
        <f t="shared" si="3"/>
        <v>0</v>
      </c>
      <c r="L39" s="174">
        <f t="shared" si="3"/>
        <v>-52600</v>
      </c>
      <c r="M39" s="174">
        <f t="shared" si="1"/>
        <v>-52600</v>
      </c>
    </row>
    <row r="40" spans="1:13" s="156" customFormat="1" ht="114.75" x14ac:dyDescent="0.2">
      <c r="A40" s="151"/>
      <c r="B40" s="172" t="s">
        <v>636</v>
      </c>
      <c r="C40" s="172" t="s">
        <v>892</v>
      </c>
      <c r="D40" s="173" t="s">
        <v>1370</v>
      </c>
      <c r="E40" s="174">
        <v>0</v>
      </c>
      <c r="F40" s="174">
        <v>0</v>
      </c>
      <c r="G40" s="174">
        <f t="shared" si="2"/>
        <v>0</v>
      </c>
      <c r="H40" s="174">
        <v>0</v>
      </c>
      <c r="I40" s="174">
        <v>-1400</v>
      </c>
      <c r="J40" s="174">
        <f t="shared" si="0"/>
        <v>-1400</v>
      </c>
      <c r="K40" s="174">
        <f t="shared" si="3"/>
        <v>0</v>
      </c>
      <c r="L40" s="174">
        <f t="shared" si="3"/>
        <v>-1400</v>
      </c>
      <c r="M40" s="174">
        <f t="shared" si="1"/>
        <v>-1400</v>
      </c>
    </row>
    <row r="41" spans="1:13" s="156" customFormat="1" ht="25.5" x14ac:dyDescent="0.2">
      <c r="A41" s="151"/>
      <c r="B41" s="172" t="s">
        <v>1371</v>
      </c>
      <c r="C41" s="172" t="s">
        <v>892</v>
      </c>
      <c r="D41" s="173" t="s">
        <v>1372</v>
      </c>
      <c r="E41" s="174">
        <v>0</v>
      </c>
      <c r="F41" s="174">
        <v>25600</v>
      </c>
      <c r="G41" s="174">
        <f t="shared" si="2"/>
        <v>25600</v>
      </c>
      <c r="H41" s="174">
        <v>0</v>
      </c>
      <c r="I41" s="174">
        <v>0</v>
      </c>
      <c r="J41" s="174">
        <f t="shared" si="0"/>
        <v>0</v>
      </c>
      <c r="K41" s="174">
        <f t="shared" si="3"/>
        <v>0</v>
      </c>
      <c r="L41" s="174">
        <f t="shared" si="3"/>
        <v>25600</v>
      </c>
      <c r="M41" s="174">
        <f t="shared" si="1"/>
        <v>25600</v>
      </c>
    </row>
    <row r="42" spans="1:13" s="156" customFormat="1" ht="38.25" x14ac:dyDescent="0.2">
      <c r="A42" s="151"/>
      <c r="B42" s="172" t="s">
        <v>1373</v>
      </c>
      <c r="C42" s="172" t="s">
        <v>892</v>
      </c>
      <c r="D42" s="173" t="s">
        <v>1374</v>
      </c>
      <c r="E42" s="174">
        <v>0</v>
      </c>
      <c r="F42" s="174">
        <v>3818.4</v>
      </c>
      <c r="G42" s="174">
        <f t="shared" si="2"/>
        <v>3818.4</v>
      </c>
      <c r="H42" s="174">
        <v>0</v>
      </c>
      <c r="I42" s="174">
        <v>0</v>
      </c>
      <c r="J42" s="174">
        <f t="shared" si="0"/>
        <v>0</v>
      </c>
      <c r="K42" s="174">
        <f t="shared" si="3"/>
        <v>0</v>
      </c>
      <c r="L42" s="174">
        <f t="shared" si="3"/>
        <v>3818.4</v>
      </c>
      <c r="M42" s="174">
        <f t="shared" si="1"/>
        <v>3818.4</v>
      </c>
    </row>
    <row r="43" spans="1:13" s="156" customFormat="1" ht="68.650000000000006" customHeight="1" x14ac:dyDescent="0.2">
      <c r="A43" s="151"/>
      <c r="B43" s="172" t="s">
        <v>1375</v>
      </c>
      <c r="C43" s="172" t="s">
        <v>892</v>
      </c>
      <c r="D43" s="173" t="s">
        <v>123</v>
      </c>
      <c r="E43" s="174">
        <v>0</v>
      </c>
      <c r="F43" s="174">
        <v>1400000</v>
      </c>
      <c r="G43" s="174">
        <f t="shared" si="2"/>
        <v>1400000</v>
      </c>
      <c r="H43" s="174">
        <v>0</v>
      </c>
      <c r="I43" s="174">
        <v>0</v>
      </c>
      <c r="J43" s="174">
        <f t="shared" si="0"/>
        <v>0</v>
      </c>
      <c r="K43" s="174">
        <f t="shared" si="3"/>
        <v>0</v>
      </c>
      <c r="L43" s="174">
        <f t="shared" si="3"/>
        <v>1400000</v>
      </c>
      <c r="M43" s="174">
        <f t="shared" si="1"/>
        <v>1400000</v>
      </c>
    </row>
    <row r="44" spans="1:13" s="156" customFormat="1" ht="25.5" x14ac:dyDescent="0.2">
      <c r="A44" s="151"/>
      <c r="B44" s="166" t="s">
        <v>2867</v>
      </c>
      <c r="C44" s="167"/>
      <c r="D44" s="168" t="s">
        <v>2868</v>
      </c>
      <c r="E44" s="169">
        <v>0</v>
      </c>
      <c r="F44" s="169">
        <v>4707062.9000000004</v>
      </c>
      <c r="G44" s="169">
        <f t="shared" si="2"/>
        <v>4707062.9000000004</v>
      </c>
      <c r="H44" s="169">
        <v>0</v>
      </c>
      <c r="I44" s="169">
        <v>0</v>
      </c>
      <c r="J44" s="169">
        <f t="shared" si="0"/>
        <v>0</v>
      </c>
      <c r="K44" s="169">
        <f t="shared" si="3"/>
        <v>0</v>
      </c>
      <c r="L44" s="169">
        <f t="shared" si="3"/>
        <v>4707062.9000000004</v>
      </c>
      <c r="M44" s="169">
        <f t="shared" si="1"/>
        <v>4707062.9000000004</v>
      </c>
    </row>
    <row r="45" spans="1:13" s="156" customFormat="1" ht="27" x14ac:dyDescent="0.2">
      <c r="A45" s="151"/>
      <c r="B45" s="167" t="s">
        <v>2869</v>
      </c>
      <c r="C45" s="167"/>
      <c r="D45" s="170" t="s">
        <v>2870</v>
      </c>
      <c r="E45" s="171">
        <v>0</v>
      </c>
      <c r="F45" s="171">
        <v>4707062.9000000004</v>
      </c>
      <c r="G45" s="171">
        <f t="shared" si="2"/>
        <v>4707062.9000000004</v>
      </c>
      <c r="H45" s="171">
        <v>0</v>
      </c>
      <c r="I45" s="171">
        <v>0</v>
      </c>
      <c r="J45" s="171">
        <f t="shared" si="0"/>
        <v>0</v>
      </c>
      <c r="K45" s="171">
        <f t="shared" si="3"/>
        <v>0</v>
      </c>
      <c r="L45" s="171">
        <f t="shared" si="3"/>
        <v>4707062.9000000004</v>
      </c>
      <c r="M45" s="171">
        <f t="shared" si="1"/>
        <v>4707062.9000000004</v>
      </c>
    </row>
    <row r="46" spans="1:13" s="156" customFormat="1" ht="25.5" x14ac:dyDescent="0.2">
      <c r="A46" s="151"/>
      <c r="B46" s="172" t="s">
        <v>124</v>
      </c>
      <c r="C46" s="172" t="s">
        <v>2872</v>
      </c>
      <c r="D46" s="173" t="s">
        <v>125</v>
      </c>
      <c r="E46" s="174">
        <v>0</v>
      </c>
      <c r="F46" s="174">
        <v>4707062.9000000004</v>
      </c>
      <c r="G46" s="174">
        <f t="shared" si="2"/>
        <v>4707062.9000000004</v>
      </c>
      <c r="H46" s="174">
        <v>0</v>
      </c>
      <c r="I46" s="174">
        <v>0</v>
      </c>
      <c r="J46" s="174">
        <f t="shared" si="0"/>
        <v>0</v>
      </c>
      <c r="K46" s="174">
        <f t="shared" si="3"/>
        <v>0</v>
      </c>
      <c r="L46" s="174">
        <f t="shared" si="3"/>
        <v>4707062.9000000004</v>
      </c>
      <c r="M46" s="174">
        <f t="shared" si="1"/>
        <v>4707062.9000000004</v>
      </c>
    </row>
    <row r="47" spans="1:13" s="156" customFormat="1" ht="25.5" x14ac:dyDescent="0.2">
      <c r="A47" s="151"/>
      <c r="B47" s="166" t="s">
        <v>1801</v>
      </c>
      <c r="C47" s="167"/>
      <c r="D47" s="168" t="s">
        <v>1802</v>
      </c>
      <c r="E47" s="169">
        <v>1914849.3</v>
      </c>
      <c r="F47" s="169">
        <v>353600</v>
      </c>
      <c r="G47" s="169">
        <f t="shared" si="2"/>
        <v>2268449.2999999998</v>
      </c>
      <c r="H47" s="169">
        <v>-2586566</v>
      </c>
      <c r="I47" s="169">
        <v>-300</v>
      </c>
      <c r="J47" s="169">
        <f t="shared" si="0"/>
        <v>-2586866</v>
      </c>
      <c r="K47" s="169">
        <f t="shared" si="3"/>
        <v>-671716.7</v>
      </c>
      <c r="L47" s="169">
        <f t="shared" si="3"/>
        <v>353300</v>
      </c>
      <c r="M47" s="169">
        <f t="shared" si="1"/>
        <v>-318416.69999999995</v>
      </c>
    </row>
    <row r="48" spans="1:13" s="156" customFormat="1" ht="27" x14ac:dyDescent="0.2">
      <c r="A48" s="151"/>
      <c r="B48" s="167" t="s">
        <v>1803</v>
      </c>
      <c r="C48" s="167"/>
      <c r="D48" s="170" t="s">
        <v>1802</v>
      </c>
      <c r="E48" s="171">
        <v>1914849.3</v>
      </c>
      <c r="F48" s="171">
        <v>353600</v>
      </c>
      <c r="G48" s="171">
        <f t="shared" si="2"/>
        <v>2268449.2999999998</v>
      </c>
      <c r="H48" s="171">
        <v>-2586566</v>
      </c>
      <c r="I48" s="171">
        <v>-300</v>
      </c>
      <c r="J48" s="171">
        <f t="shared" si="0"/>
        <v>-2586866</v>
      </c>
      <c r="K48" s="171">
        <f t="shared" si="3"/>
        <v>-671716.7</v>
      </c>
      <c r="L48" s="171">
        <f t="shared" si="3"/>
        <v>353300</v>
      </c>
      <c r="M48" s="171">
        <f t="shared" si="1"/>
        <v>-318416.69999999995</v>
      </c>
    </row>
    <row r="49" spans="1:13" s="156" customFormat="1" ht="63.75" x14ac:dyDescent="0.2">
      <c r="A49" s="151"/>
      <c r="B49" s="172" t="s">
        <v>126</v>
      </c>
      <c r="C49" s="172" t="s">
        <v>1425</v>
      </c>
      <c r="D49" s="173" t="s">
        <v>1444</v>
      </c>
      <c r="E49" s="174">
        <v>0</v>
      </c>
      <c r="F49" s="174">
        <v>0</v>
      </c>
      <c r="G49" s="174">
        <f t="shared" si="2"/>
        <v>0</v>
      </c>
      <c r="H49" s="174">
        <v>-3600</v>
      </c>
      <c r="I49" s="174">
        <v>0</v>
      </c>
      <c r="J49" s="174">
        <f t="shared" si="0"/>
        <v>-3600</v>
      </c>
      <c r="K49" s="174">
        <f t="shared" si="3"/>
        <v>-3600</v>
      </c>
      <c r="L49" s="174">
        <f t="shared" si="3"/>
        <v>0</v>
      </c>
      <c r="M49" s="174">
        <f t="shared" si="1"/>
        <v>-3600</v>
      </c>
    </row>
    <row r="50" spans="1:13" s="156" customFormat="1" ht="102" x14ac:dyDescent="0.2">
      <c r="A50" s="151"/>
      <c r="B50" s="172" t="s">
        <v>1445</v>
      </c>
      <c r="C50" s="172" t="s">
        <v>1271</v>
      </c>
      <c r="D50" s="173" t="s">
        <v>645</v>
      </c>
      <c r="E50" s="174">
        <v>0</v>
      </c>
      <c r="F50" s="174">
        <v>0</v>
      </c>
      <c r="G50" s="174">
        <f t="shared" si="2"/>
        <v>0</v>
      </c>
      <c r="H50" s="174">
        <v>0</v>
      </c>
      <c r="I50" s="174">
        <v>-300</v>
      </c>
      <c r="J50" s="174">
        <f t="shared" si="0"/>
        <v>-300</v>
      </c>
      <c r="K50" s="174">
        <f t="shared" si="3"/>
        <v>0</v>
      </c>
      <c r="L50" s="174">
        <f t="shared" si="3"/>
        <v>-300</v>
      </c>
      <c r="M50" s="174">
        <f t="shared" si="1"/>
        <v>-300</v>
      </c>
    </row>
    <row r="51" spans="1:13" s="156" customFormat="1" ht="38.25" x14ac:dyDescent="0.2">
      <c r="A51" s="151"/>
      <c r="B51" s="172" t="s">
        <v>646</v>
      </c>
      <c r="C51" s="172" t="s">
        <v>1425</v>
      </c>
      <c r="D51" s="173" t="s">
        <v>647</v>
      </c>
      <c r="E51" s="174">
        <v>1914849.3</v>
      </c>
      <c r="F51" s="174">
        <v>0</v>
      </c>
      <c r="G51" s="174">
        <f t="shared" si="2"/>
        <v>1914849.3</v>
      </c>
      <c r="H51" s="174">
        <v>0</v>
      </c>
      <c r="I51" s="174">
        <v>0</v>
      </c>
      <c r="J51" s="174">
        <f t="shared" si="0"/>
        <v>0</v>
      </c>
      <c r="K51" s="174">
        <f t="shared" si="3"/>
        <v>1914849.3</v>
      </c>
      <c r="L51" s="174">
        <f t="shared" si="3"/>
        <v>0</v>
      </c>
      <c r="M51" s="174">
        <f t="shared" si="1"/>
        <v>1914849.3</v>
      </c>
    </row>
    <row r="52" spans="1:13" s="156" customFormat="1" ht="25.5" x14ac:dyDescent="0.2">
      <c r="A52" s="151"/>
      <c r="B52" s="172" t="s">
        <v>648</v>
      </c>
      <c r="C52" s="172" t="s">
        <v>1425</v>
      </c>
      <c r="D52" s="173" t="s">
        <v>649</v>
      </c>
      <c r="E52" s="174">
        <v>0</v>
      </c>
      <c r="F52" s="174">
        <v>353600</v>
      </c>
      <c r="G52" s="174">
        <f t="shared" si="2"/>
        <v>353600</v>
      </c>
      <c r="H52" s="174">
        <v>0</v>
      </c>
      <c r="I52" s="174">
        <v>0</v>
      </c>
      <c r="J52" s="174">
        <f t="shared" si="0"/>
        <v>0</v>
      </c>
      <c r="K52" s="174">
        <f t="shared" si="3"/>
        <v>0</v>
      </c>
      <c r="L52" s="174">
        <f t="shared" si="3"/>
        <v>353600</v>
      </c>
      <c r="M52" s="174">
        <f t="shared" si="1"/>
        <v>353600</v>
      </c>
    </row>
    <row r="53" spans="1:13" s="156" customFormat="1" ht="38.25" x14ac:dyDescent="0.2">
      <c r="A53" s="151"/>
      <c r="B53" s="172" t="s">
        <v>650</v>
      </c>
      <c r="C53" s="172" t="s">
        <v>1425</v>
      </c>
      <c r="D53" s="173" t="s">
        <v>2037</v>
      </c>
      <c r="E53" s="174">
        <v>0</v>
      </c>
      <c r="F53" s="174">
        <v>0</v>
      </c>
      <c r="G53" s="174">
        <f t="shared" si="2"/>
        <v>0</v>
      </c>
      <c r="H53" s="174">
        <v>-2582966</v>
      </c>
      <c r="I53" s="174">
        <v>0</v>
      </c>
      <c r="J53" s="174">
        <f t="shared" si="0"/>
        <v>-2582966</v>
      </c>
      <c r="K53" s="174">
        <f t="shared" si="3"/>
        <v>-2582966</v>
      </c>
      <c r="L53" s="174">
        <f t="shared" si="3"/>
        <v>0</v>
      </c>
      <c r="M53" s="174">
        <f t="shared" si="1"/>
        <v>-2582966</v>
      </c>
    </row>
  </sheetData>
  <mergeCells count="8">
    <mergeCell ref="B5:B6"/>
    <mergeCell ref="J2:M2"/>
    <mergeCell ref="D3:J4"/>
    <mergeCell ref="E5:G5"/>
    <mergeCell ref="H5:J5"/>
    <mergeCell ref="K5:M5"/>
    <mergeCell ref="D5:D6"/>
    <mergeCell ref="C5:C6"/>
  </mergeCells>
  <phoneticPr fontId="2" type="noConversion"/>
  <printOptions horizontalCentered="1"/>
  <pageMargins left="0.59055118110236227" right="0.59055118110236227" top="0.98425196850393704" bottom="0.59055118110236227" header="0.51181102362204722" footer="0.31496062992125984"/>
  <pageSetup paperSize="9" scale="70"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75" zoomScaleNormal="100" zoomScaleSheetLayoutView="100" workbookViewId="0">
      <selection sqref="A1:IV1"/>
    </sheetView>
  </sheetViews>
  <sheetFormatPr defaultColWidth="9.1640625" defaultRowHeight="18.75" x14ac:dyDescent="0.3"/>
  <cols>
    <col min="1" max="1" width="6.83203125" style="27" customWidth="1"/>
    <col min="2" max="4" width="36.33203125" style="28" customWidth="1"/>
    <col min="5" max="5" width="54.33203125" style="28" customWidth="1"/>
    <col min="6" max="6" width="21.83203125" style="28" customWidth="1"/>
    <col min="7" max="16384" width="9.1640625" style="28"/>
  </cols>
  <sheetData>
    <row r="1" spans="1:5" ht="19.5" x14ac:dyDescent="0.35">
      <c r="A1" s="283" t="s">
        <v>4300</v>
      </c>
      <c r="B1" s="283"/>
      <c r="C1" s="283"/>
      <c r="D1" s="283"/>
    </row>
    <row r="2" spans="1:5" ht="19.5" x14ac:dyDescent="0.35">
      <c r="A2" s="283"/>
      <c r="B2" s="283"/>
      <c r="C2" s="283"/>
      <c r="D2" s="283"/>
    </row>
    <row r="3" spans="1:5" x14ac:dyDescent="0.3">
      <c r="E3" s="27" t="s">
        <v>2038</v>
      </c>
    </row>
    <row r="4" spans="1:5" x14ac:dyDescent="0.3">
      <c r="E4" s="27" t="s">
        <v>2039</v>
      </c>
    </row>
    <row r="5" spans="1:5" x14ac:dyDescent="0.3">
      <c r="E5" s="27" t="s">
        <v>2040</v>
      </c>
    </row>
    <row r="7" spans="1:5" ht="42.75" customHeight="1" x14ac:dyDescent="0.3">
      <c r="A7" s="492" t="s">
        <v>2041</v>
      </c>
      <c r="B7" s="492"/>
      <c r="C7" s="492"/>
      <c r="D7" s="492"/>
      <c r="E7" s="492"/>
    </row>
    <row r="8" spans="1:5" ht="20.25" x14ac:dyDescent="0.3">
      <c r="A8" s="492" t="s">
        <v>2042</v>
      </c>
      <c r="B8" s="492"/>
      <c r="C8" s="492"/>
      <c r="D8" s="492"/>
      <c r="E8" s="492"/>
    </row>
    <row r="9" spans="1:5" x14ac:dyDescent="0.3">
      <c r="A9" s="29"/>
      <c r="B9" s="29"/>
      <c r="C9" s="29"/>
      <c r="D9" s="29"/>
    </row>
    <row r="10" spans="1:5" x14ac:dyDescent="0.3">
      <c r="E10" s="30" t="s">
        <v>2043</v>
      </c>
    </row>
    <row r="11" spans="1:5" x14ac:dyDescent="0.3">
      <c r="A11" s="493" t="s">
        <v>2221</v>
      </c>
      <c r="B11" s="493" t="s">
        <v>2044</v>
      </c>
      <c r="C11" s="497" t="s">
        <v>2045</v>
      </c>
      <c r="D11" s="498"/>
      <c r="E11" s="31" t="s">
        <v>2045</v>
      </c>
    </row>
    <row r="12" spans="1:5" x14ac:dyDescent="0.3">
      <c r="A12" s="494"/>
      <c r="B12" s="494"/>
      <c r="C12" s="499" t="s">
        <v>2046</v>
      </c>
      <c r="D12" s="500"/>
      <c r="E12" s="32" t="s">
        <v>2047</v>
      </c>
    </row>
    <row r="13" spans="1:5" x14ac:dyDescent="0.3">
      <c r="A13" s="494"/>
      <c r="B13" s="494"/>
      <c r="C13" s="501" t="s">
        <v>2048</v>
      </c>
      <c r="D13" s="502"/>
      <c r="E13" s="32" t="s">
        <v>2048</v>
      </c>
    </row>
    <row r="14" spans="1:5" ht="254.45" customHeight="1" x14ac:dyDescent="0.3">
      <c r="A14" s="495"/>
      <c r="B14" s="495"/>
      <c r="C14" s="235" t="s">
        <v>1086</v>
      </c>
      <c r="D14" s="284" t="s">
        <v>794</v>
      </c>
      <c r="E14" s="33" t="s">
        <v>703</v>
      </c>
    </row>
    <row r="15" spans="1:5" x14ac:dyDescent="0.3">
      <c r="A15" s="34">
        <v>1</v>
      </c>
      <c r="B15" s="35" t="s">
        <v>704</v>
      </c>
      <c r="C15" s="236">
        <v>3300</v>
      </c>
      <c r="D15" s="237">
        <v>10276.989494949496</v>
      </c>
      <c r="E15" s="237">
        <v>145441.79999999999</v>
      </c>
    </row>
    <row r="16" spans="1:5" x14ac:dyDescent="0.3">
      <c r="A16" s="34">
        <v>2</v>
      </c>
      <c r="B16" s="35" t="s">
        <v>705</v>
      </c>
      <c r="C16" s="236">
        <v>2200</v>
      </c>
      <c r="D16" s="237">
        <v>10681.66707070707</v>
      </c>
      <c r="E16" s="237">
        <v>88177.9</v>
      </c>
    </row>
    <row r="17" spans="1:5" x14ac:dyDescent="0.3">
      <c r="A17" s="34">
        <v>3</v>
      </c>
      <c r="B17" s="35" t="s">
        <v>706</v>
      </c>
      <c r="C17" s="236">
        <v>1200</v>
      </c>
      <c r="D17" s="237">
        <v>16772.435959595961</v>
      </c>
      <c r="E17" s="237">
        <v>346193.9</v>
      </c>
    </row>
    <row r="18" spans="1:5" x14ac:dyDescent="0.3">
      <c r="A18" s="34">
        <v>4</v>
      </c>
      <c r="B18" s="35" t="s">
        <v>707</v>
      </c>
      <c r="C18" s="236">
        <v>1200</v>
      </c>
      <c r="D18" s="237">
        <v>16198.603636363638</v>
      </c>
      <c r="E18" s="237">
        <v>379912.6</v>
      </c>
    </row>
    <row r="19" spans="1:5" x14ac:dyDescent="0.3">
      <c r="A19" s="34">
        <v>5</v>
      </c>
      <c r="B19" s="35" t="s">
        <v>708</v>
      </c>
      <c r="C19" s="236">
        <v>2200</v>
      </c>
      <c r="D19" s="237">
        <v>9705.6729292929285</v>
      </c>
      <c r="E19" s="237">
        <v>94624.2</v>
      </c>
    </row>
    <row r="20" spans="1:5" x14ac:dyDescent="0.3">
      <c r="A20" s="34">
        <v>6</v>
      </c>
      <c r="B20" s="35" t="s">
        <v>709</v>
      </c>
      <c r="C20" s="236">
        <v>1100</v>
      </c>
      <c r="D20" s="237">
        <v>9496.625454545454</v>
      </c>
      <c r="E20" s="237">
        <v>102965.6</v>
      </c>
    </row>
    <row r="21" spans="1:5" x14ac:dyDescent="0.3">
      <c r="A21" s="34">
        <v>7</v>
      </c>
      <c r="B21" s="35" t="s">
        <v>710</v>
      </c>
      <c r="C21" s="236">
        <v>2200</v>
      </c>
      <c r="D21" s="237">
        <v>11759.968686868688</v>
      </c>
      <c r="E21" s="237">
        <v>160498.29999999999</v>
      </c>
    </row>
    <row r="22" spans="1:5" x14ac:dyDescent="0.3">
      <c r="A22" s="34">
        <v>8</v>
      </c>
      <c r="B22" s="35" t="s">
        <v>711</v>
      </c>
      <c r="C22" s="236">
        <v>1100</v>
      </c>
      <c r="D22" s="237">
        <v>12490.616565656564</v>
      </c>
      <c r="E22" s="237">
        <v>122317.3</v>
      </c>
    </row>
    <row r="23" spans="1:5" x14ac:dyDescent="0.3">
      <c r="A23" s="34">
        <v>9</v>
      </c>
      <c r="B23" s="35" t="s">
        <v>712</v>
      </c>
      <c r="C23" s="236">
        <v>1100</v>
      </c>
      <c r="D23" s="237">
        <v>8212.8703030303041</v>
      </c>
      <c r="E23" s="237">
        <v>147195.29999999999</v>
      </c>
    </row>
    <row r="24" spans="1:5" x14ac:dyDescent="0.3">
      <c r="A24" s="34">
        <v>10</v>
      </c>
      <c r="B24" s="35" t="s">
        <v>713</v>
      </c>
      <c r="C24" s="236">
        <v>3300</v>
      </c>
      <c r="D24" s="237">
        <v>7508.0987878787882</v>
      </c>
      <c r="E24" s="237">
        <v>120468.2</v>
      </c>
    </row>
    <row r="25" spans="1:5" x14ac:dyDescent="0.3">
      <c r="A25" s="34">
        <v>11</v>
      </c>
      <c r="B25" s="35" t="s">
        <v>714</v>
      </c>
      <c r="C25" s="236">
        <v>2200</v>
      </c>
      <c r="D25" s="237">
        <v>8623.4179797979796</v>
      </c>
      <c r="E25" s="237">
        <v>169542.9</v>
      </c>
    </row>
    <row r="26" spans="1:5" x14ac:dyDescent="0.3">
      <c r="A26" s="34">
        <v>12</v>
      </c>
      <c r="B26" s="35" t="s">
        <v>715</v>
      </c>
      <c r="C26" s="236">
        <v>2200</v>
      </c>
      <c r="D26" s="237">
        <v>16185.066464646465</v>
      </c>
      <c r="E26" s="237">
        <v>199404.79999999999</v>
      </c>
    </row>
    <row r="27" spans="1:5" x14ac:dyDescent="0.3">
      <c r="A27" s="34">
        <v>13</v>
      </c>
      <c r="B27" s="35" t="s">
        <v>716</v>
      </c>
      <c r="C27" s="236">
        <v>2200</v>
      </c>
      <c r="D27" s="237">
        <v>8244.2573737373732</v>
      </c>
      <c r="E27" s="237">
        <v>122847.3</v>
      </c>
    </row>
    <row r="28" spans="1:5" x14ac:dyDescent="0.3">
      <c r="A28" s="34">
        <v>14</v>
      </c>
      <c r="B28" s="35" t="s">
        <v>717</v>
      </c>
      <c r="C28" s="236">
        <v>1100</v>
      </c>
      <c r="D28" s="237">
        <v>13679.731313131313</v>
      </c>
      <c r="E28" s="237">
        <v>254929.4</v>
      </c>
    </row>
    <row r="29" spans="1:5" x14ac:dyDescent="0.3">
      <c r="A29" s="34">
        <v>15</v>
      </c>
      <c r="B29" s="35" t="s">
        <v>718</v>
      </c>
      <c r="C29" s="236">
        <v>2200</v>
      </c>
      <c r="D29" s="237">
        <v>9188.1456565656554</v>
      </c>
      <c r="E29" s="237">
        <v>107279.2</v>
      </c>
    </row>
    <row r="30" spans="1:5" x14ac:dyDescent="0.3">
      <c r="A30" s="34">
        <v>16</v>
      </c>
      <c r="B30" s="35" t="s">
        <v>719</v>
      </c>
      <c r="C30" s="236">
        <v>2200</v>
      </c>
      <c r="D30" s="237">
        <v>13375.803838383838</v>
      </c>
      <c r="E30" s="237">
        <v>117753.7</v>
      </c>
    </row>
    <row r="31" spans="1:5" x14ac:dyDescent="0.3">
      <c r="A31" s="34">
        <v>17</v>
      </c>
      <c r="B31" s="35" t="s">
        <v>720</v>
      </c>
      <c r="C31" s="236">
        <v>1100</v>
      </c>
      <c r="D31" s="237">
        <v>7504.6246464646465</v>
      </c>
      <c r="E31" s="237">
        <v>99360.9</v>
      </c>
    </row>
    <row r="32" spans="1:5" x14ac:dyDescent="0.3">
      <c r="A32" s="34">
        <v>18</v>
      </c>
      <c r="B32" s="35" t="s">
        <v>721</v>
      </c>
      <c r="C32" s="236">
        <v>1100</v>
      </c>
      <c r="D32" s="237">
        <v>7970.3991919191922</v>
      </c>
      <c r="E32" s="237">
        <v>88217.1</v>
      </c>
    </row>
    <row r="33" spans="1:5" x14ac:dyDescent="0.3">
      <c r="A33" s="34">
        <v>19</v>
      </c>
      <c r="B33" s="35" t="s">
        <v>722</v>
      </c>
      <c r="C33" s="236">
        <v>1100</v>
      </c>
      <c r="D33" s="237">
        <v>12857.43797979798</v>
      </c>
      <c r="E33" s="237">
        <v>204158.6</v>
      </c>
    </row>
    <row r="34" spans="1:5" x14ac:dyDescent="0.3">
      <c r="A34" s="34">
        <v>20</v>
      </c>
      <c r="B34" s="35" t="s">
        <v>723</v>
      </c>
      <c r="C34" s="236">
        <v>1100</v>
      </c>
      <c r="D34" s="237">
        <v>6590.685858585859</v>
      </c>
      <c r="E34" s="237">
        <v>97391.1</v>
      </c>
    </row>
    <row r="35" spans="1:5" x14ac:dyDescent="0.3">
      <c r="A35" s="34">
        <v>21</v>
      </c>
      <c r="B35" s="35" t="s">
        <v>724</v>
      </c>
      <c r="C35" s="236">
        <v>2200</v>
      </c>
      <c r="D35" s="237">
        <v>8461.5709090909095</v>
      </c>
      <c r="E35" s="237">
        <v>112868.5</v>
      </c>
    </row>
    <row r="36" spans="1:5" x14ac:dyDescent="0.3">
      <c r="A36" s="34">
        <v>22</v>
      </c>
      <c r="B36" s="35" t="s">
        <v>725</v>
      </c>
      <c r="C36" s="236">
        <v>1100</v>
      </c>
      <c r="D36" s="237">
        <v>8322.8448484848486</v>
      </c>
      <c r="E36" s="237">
        <v>117548.9</v>
      </c>
    </row>
    <row r="37" spans="1:5" x14ac:dyDescent="0.3">
      <c r="A37" s="34">
        <v>23</v>
      </c>
      <c r="B37" s="35" t="s">
        <v>726</v>
      </c>
      <c r="C37" s="236">
        <v>1100</v>
      </c>
      <c r="D37" s="237">
        <v>7403.874545454546</v>
      </c>
      <c r="E37" s="237">
        <v>72976.600000000006</v>
      </c>
    </row>
    <row r="38" spans="1:5" x14ac:dyDescent="0.3">
      <c r="A38" s="34">
        <v>24</v>
      </c>
      <c r="B38" s="35" t="s">
        <v>727</v>
      </c>
      <c r="C38" s="236">
        <v>2200</v>
      </c>
      <c r="D38" s="237">
        <v>6453.9963636363627</v>
      </c>
      <c r="E38" s="237">
        <v>118624.6</v>
      </c>
    </row>
    <row r="39" spans="1:5" x14ac:dyDescent="0.3">
      <c r="A39" s="34">
        <v>25</v>
      </c>
      <c r="B39" s="35" t="s">
        <v>728</v>
      </c>
      <c r="C39" s="237"/>
      <c r="D39" s="237">
        <v>48534.594141414142</v>
      </c>
      <c r="E39" s="237">
        <v>233734.2</v>
      </c>
    </row>
    <row r="40" spans="1:5" x14ac:dyDescent="0.3">
      <c r="A40" s="496" t="s">
        <v>729</v>
      </c>
      <c r="B40" s="496"/>
      <c r="C40" s="238">
        <f>SUM(C15:C39)</f>
        <v>42000</v>
      </c>
      <c r="D40" s="238">
        <f>SUM(D15:D39)</f>
        <v>296500.00000000006</v>
      </c>
      <c r="E40" s="317">
        <f>SUM(E15:E39)</f>
        <v>3824432.9000000008</v>
      </c>
    </row>
  </sheetData>
  <mergeCells count="8">
    <mergeCell ref="A7:E7"/>
    <mergeCell ref="B11:B14"/>
    <mergeCell ref="A11:A14"/>
    <mergeCell ref="A40:B40"/>
    <mergeCell ref="A8:E8"/>
    <mergeCell ref="C11:D11"/>
    <mergeCell ref="C12:D12"/>
    <mergeCell ref="C13:D13"/>
  </mergeCells>
  <phoneticPr fontId="2" type="noConversion"/>
  <printOptions horizontalCentered="1"/>
  <pageMargins left="0.39370078740157483" right="0.39370078740157483" top="0.39370078740157483" bottom="0.39370078740157483" header="0.15748031496062992"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720"/>
  <sheetViews>
    <sheetView topLeftCell="E1" workbookViewId="0">
      <selection activeCell="E1" sqref="E1"/>
    </sheetView>
  </sheetViews>
  <sheetFormatPr defaultColWidth="9.1640625" defaultRowHeight="12.75" x14ac:dyDescent="0.2"/>
  <cols>
    <col min="1" max="2" width="4.33203125" style="384" hidden="1" customWidth="1"/>
    <col min="3" max="3" width="4" style="384" hidden="1" customWidth="1"/>
    <col min="4" max="4" width="5" style="384" hidden="1" customWidth="1"/>
    <col min="5" max="5" width="15.6640625" style="384" customWidth="1"/>
    <col min="6" max="6" width="45.83203125" style="384" customWidth="1"/>
    <col min="7" max="7" width="21.6640625" style="384" customWidth="1"/>
    <col min="8" max="8" width="21.83203125" style="384" customWidth="1"/>
    <col min="9" max="10" width="21.1640625" style="384" customWidth="1"/>
    <col min="11" max="11" width="9.83203125" style="384" customWidth="1"/>
    <col min="12" max="15" width="13" style="384" customWidth="1"/>
    <col min="16" max="16" width="9.1640625" style="384"/>
    <col min="17" max="18" width="13.5" style="384" customWidth="1"/>
    <col min="19" max="16384" width="9.1640625" style="384"/>
  </cols>
  <sheetData>
    <row r="1" spans="1:18" ht="19.899999999999999" customHeight="1" x14ac:dyDescent="0.25">
      <c r="E1" s="321" t="s">
        <v>4301</v>
      </c>
      <c r="F1" s="321"/>
      <c r="G1" s="321"/>
      <c r="H1" s="321"/>
      <c r="I1" s="321"/>
      <c r="J1" s="321"/>
    </row>
    <row r="3" spans="1:18" ht="18.75" customHeight="1" x14ac:dyDescent="0.25">
      <c r="F3" s="385"/>
      <c r="G3" s="385"/>
      <c r="I3" s="386" t="s">
        <v>4433</v>
      </c>
      <c r="J3" s="387"/>
      <c r="K3" s="388"/>
    </row>
    <row r="4" spans="1:18" ht="15" x14ac:dyDescent="0.25">
      <c r="F4" s="385"/>
      <c r="G4" s="385"/>
      <c r="I4" s="386" t="s">
        <v>660</v>
      </c>
      <c r="J4" s="387"/>
      <c r="K4" s="388"/>
    </row>
    <row r="5" spans="1:18" ht="20.25" customHeight="1" x14ac:dyDescent="0.2">
      <c r="F5" s="385"/>
      <c r="G5" s="385"/>
      <c r="H5" s="504" t="s">
        <v>4434</v>
      </c>
      <c r="I5" s="504"/>
      <c r="J5" s="504"/>
      <c r="K5" s="389"/>
    </row>
    <row r="6" spans="1:18" ht="7.5" hidden="1" customHeight="1" x14ac:dyDescent="0.2">
      <c r="F6" s="385"/>
      <c r="G6" s="385"/>
      <c r="H6" s="385"/>
      <c r="I6" s="385"/>
      <c r="J6" s="390"/>
    </row>
    <row r="7" spans="1:18" ht="69" customHeight="1" x14ac:dyDescent="0.2">
      <c r="B7" s="391"/>
      <c r="C7" s="391"/>
      <c r="F7" s="505" t="s">
        <v>4435</v>
      </c>
      <c r="G7" s="505"/>
      <c r="H7" s="505"/>
      <c r="I7" s="505"/>
      <c r="J7" s="505"/>
    </row>
    <row r="8" spans="1:18" ht="15" x14ac:dyDescent="0.25">
      <c r="B8" s="391"/>
      <c r="C8" s="391"/>
      <c r="F8" s="392"/>
      <c r="G8" s="392"/>
      <c r="H8" s="392"/>
      <c r="I8" s="385"/>
      <c r="J8" s="393" t="s">
        <v>3149</v>
      </c>
      <c r="K8" s="394"/>
    </row>
    <row r="9" spans="1:18" ht="50.25" customHeight="1" x14ac:dyDescent="0.2">
      <c r="B9" s="506" t="s">
        <v>661</v>
      </c>
      <c r="C9" s="506"/>
      <c r="D9" s="507" t="s">
        <v>662</v>
      </c>
      <c r="E9" s="508" t="s">
        <v>663</v>
      </c>
      <c r="F9" s="508" t="s">
        <v>664</v>
      </c>
      <c r="G9" s="509" t="s">
        <v>665</v>
      </c>
      <c r="H9" s="510"/>
      <c r="I9" s="510"/>
      <c r="J9" s="511"/>
      <c r="K9" s="503"/>
    </row>
    <row r="10" spans="1:18" ht="56.25" customHeight="1" x14ac:dyDescent="0.2">
      <c r="B10" s="395" t="s">
        <v>666</v>
      </c>
      <c r="C10" s="395" t="s">
        <v>667</v>
      </c>
      <c r="D10" s="507"/>
      <c r="E10" s="508"/>
      <c r="F10" s="508"/>
      <c r="G10" s="396" t="s">
        <v>564</v>
      </c>
      <c r="H10" s="396" t="s">
        <v>1282</v>
      </c>
      <c r="I10" s="396" t="s">
        <v>668</v>
      </c>
      <c r="J10" s="396" t="s">
        <v>669</v>
      </c>
      <c r="K10" s="503"/>
    </row>
    <row r="11" spans="1:18" ht="12.75" customHeight="1" x14ac:dyDescent="0.2">
      <c r="B11" s="397"/>
      <c r="C11" s="397"/>
      <c r="D11" s="397"/>
      <c r="E11" s="397"/>
      <c r="F11" s="398"/>
      <c r="G11" s="398"/>
      <c r="H11" s="398"/>
      <c r="I11" s="399"/>
      <c r="J11" s="398"/>
      <c r="K11" s="394"/>
    </row>
    <row r="12" spans="1:18" ht="13.9" customHeight="1" x14ac:dyDescent="0.25">
      <c r="A12" s="384">
        <v>1</v>
      </c>
      <c r="B12" s="400" t="s">
        <v>670</v>
      </c>
      <c r="C12" s="36" t="s">
        <v>671</v>
      </c>
      <c r="D12" s="37" t="s">
        <v>672</v>
      </c>
      <c r="E12" s="401" t="s">
        <v>673</v>
      </c>
      <c r="F12" s="402" t="s">
        <v>674</v>
      </c>
      <c r="G12" s="403">
        <v>0</v>
      </c>
      <c r="H12" s="403">
        <v>2307.1999999999998</v>
      </c>
      <c r="I12" s="318">
        <v>21928.7</v>
      </c>
      <c r="J12" s="318">
        <v>24104.5</v>
      </c>
      <c r="Q12" s="404"/>
      <c r="R12" s="404"/>
    </row>
    <row r="13" spans="1:18" ht="13.9" customHeight="1" x14ac:dyDescent="0.25">
      <c r="A13" s="384">
        <v>3</v>
      </c>
      <c r="B13" s="400">
        <v>12</v>
      </c>
      <c r="C13" s="36" t="s">
        <v>671</v>
      </c>
      <c r="D13" s="37" t="s">
        <v>672</v>
      </c>
      <c r="E13" s="401" t="s">
        <v>675</v>
      </c>
      <c r="F13" s="402" t="s">
        <v>676</v>
      </c>
      <c r="G13" s="403">
        <v>0</v>
      </c>
      <c r="H13" s="403">
        <v>13546.9</v>
      </c>
      <c r="I13" s="318">
        <v>17156.100000000006</v>
      </c>
      <c r="J13" s="318">
        <v>36106.399999999994</v>
      </c>
      <c r="Q13" s="404"/>
      <c r="R13" s="404"/>
    </row>
    <row r="14" spans="1:18" ht="13.9" customHeight="1" x14ac:dyDescent="0.25">
      <c r="A14" s="384">
        <v>4</v>
      </c>
      <c r="B14" s="400">
        <v>12</v>
      </c>
      <c r="C14" s="36" t="s">
        <v>677</v>
      </c>
      <c r="D14" s="37" t="s">
        <v>672</v>
      </c>
      <c r="E14" s="401" t="s">
        <v>678</v>
      </c>
      <c r="F14" s="402" t="s">
        <v>679</v>
      </c>
      <c r="G14" s="405">
        <v>0</v>
      </c>
      <c r="H14" s="405">
        <v>0</v>
      </c>
      <c r="I14" s="318">
        <v>12758.800000000003</v>
      </c>
      <c r="J14" s="318">
        <v>26280.6</v>
      </c>
      <c r="Q14" s="404"/>
      <c r="R14" s="404"/>
    </row>
    <row r="15" spans="1:18" ht="13.9" customHeight="1" x14ac:dyDescent="0.25">
      <c r="A15" s="384">
        <v>6</v>
      </c>
      <c r="B15" s="406" t="s">
        <v>670</v>
      </c>
      <c r="C15" s="36" t="s">
        <v>677</v>
      </c>
      <c r="D15" s="37" t="s">
        <v>672</v>
      </c>
      <c r="E15" s="401" t="s">
        <v>680</v>
      </c>
      <c r="F15" s="402" t="s">
        <v>34</v>
      </c>
      <c r="G15" s="405">
        <v>0</v>
      </c>
      <c r="H15" s="405">
        <v>4312.8</v>
      </c>
      <c r="I15" s="318">
        <v>70203.5</v>
      </c>
      <c r="J15" s="318">
        <v>103717.49999999999</v>
      </c>
      <c r="Q15" s="404"/>
      <c r="R15" s="404"/>
    </row>
    <row r="16" spans="1:18" ht="13.9" customHeight="1" x14ac:dyDescent="0.25">
      <c r="A16" s="384">
        <v>7</v>
      </c>
      <c r="B16" s="400">
        <v>10</v>
      </c>
      <c r="C16" s="36" t="s">
        <v>671</v>
      </c>
      <c r="D16" s="37" t="s">
        <v>672</v>
      </c>
      <c r="E16" s="401" t="s">
        <v>35</v>
      </c>
      <c r="F16" s="402" t="s">
        <v>36</v>
      </c>
      <c r="G16" s="405">
        <v>17810.8</v>
      </c>
      <c r="H16" s="405">
        <v>0</v>
      </c>
      <c r="I16" s="318">
        <v>146492.5</v>
      </c>
      <c r="J16" s="318">
        <v>139654.6</v>
      </c>
      <c r="Q16" s="404"/>
      <c r="R16" s="404"/>
    </row>
    <row r="17" spans="1:18" ht="13.9" customHeight="1" x14ac:dyDescent="0.25">
      <c r="A17" s="384">
        <v>8</v>
      </c>
      <c r="B17" s="400" t="s">
        <v>37</v>
      </c>
      <c r="C17" s="36" t="s">
        <v>671</v>
      </c>
      <c r="D17" s="37" t="s">
        <v>672</v>
      </c>
      <c r="E17" s="401" t="s">
        <v>38</v>
      </c>
      <c r="F17" s="402" t="s">
        <v>39</v>
      </c>
      <c r="G17" s="405">
        <v>9342.2000000000007</v>
      </c>
      <c r="H17" s="405">
        <v>0</v>
      </c>
      <c r="I17" s="318">
        <v>60126</v>
      </c>
      <c r="J17" s="318">
        <v>53838.9</v>
      </c>
      <c r="Q17" s="404"/>
      <c r="R17" s="404"/>
    </row>
    <row r="18" spans="1:18" ht="13.9" customHeight="1" x14ac:dyDescent="0.25">
      <c r="A18" s="384">
        <v>9</v>
      </c>
      <c r="B18" s="400" t="s">
        <v>40</v>
      </c>
      <c r="C18" s="36" t="s">
        <v>671</v>
      </c>
      <c r="D18" s="37" t="s">
        <v>672</v>
      </c>
      <c r="E18" s="401" t="s">
        <v>41</v>
      </c>
      <c r="F18" s="402" t="s">
        <v>42</v>
      </c>
      <c r="G18" s="405">
        <v>13910.5</v>
      </c>
      <c r="H18" s="405">
        <v>0</v>
      </c>
      <c r="I18" s="318">
        <v>68995.5</v>
      </c>
      <c r="J18" s="318">
        <v>82639.3</v>
      </c>
      <c r="Q18" s="404"/>
      <c r="R18" s="404"/>
    </row>
    <row r="19" spans="1:18" ht="13.9" customHeight="1" x14ac:dyDescent="0.25">
      <c r="A19" s="384">
        <v>10</v>
      </c>
      <c r="B19" s="400" t="s">
        <v>43</v>
      </c>
      <c r="C19" s="36" t="s">
        <v>44</v>
      </c>
      <c r="D19" s="37" t="s">
        <v>672</v>
      </c>
      <c r="E19" s="401" t="s">
        <v>45</v>
      </c>
      <c r="F19" s="402" t="s">
        <v>46</v>
      </c>
      <c r="G19" s="405">
        <v>0</v>
      </c>
      <c r="H19" s="405">
        <v>0</v>
      </c>
      <c r="I19" s="318">
        <v>27505.8</v>
      </c>
      <c r="J19" s="318">
        <v>0</v>
      </c>
      <c r="Q19" s="404"/>
      <c r="R19" s="404"/>
    </row>
    <row r="20" spans="1:18" ht="13.9" customHeight="1" x14ac:dyDescent="0.25">
      <c r="A20" s="384">
        <v>11</v>
      </c>
      <c r="B20" s="400">
        <v>10</v>
      </c>
      <c r="C20" s="36" t="s">
        <v>47</v>
      </c>
      <c r="D20" s="37" t="s">
        <v>672</v>
      </c>
      <c r="E20" s="401" t="s">
        <v>48</v>
      </c>
      <c r="F20" s="402" t="s">
        <v>49</v>
      </c>
      <c r="G20" s="405">
        <v>0</v>
      </c>
      <c r="H20" s="405">
        <v>0</v>
      </c>
      <c r="I20" s="318">
        <v>12820.099999999999</v>
      </c>
      <c r="J20" s="318">
        <v>12405.6</v>
      </c>
      <c r="Q20" s="404"/>
      <c r="R20" s="404"/>
    </row>
    <row r="21" spans="1:18" ht="13.9" customHeight="1" x14ac:dyDescent="0.25">
      <c r="A21" s="384">
        <v>12</v>
      </c>
      <c r="B21" s="400">
        <v>15</v>
      </c>
      <c r="C21" s="407" t="s">
        <v>671</v>
      </c>
      <c r="D21" s="37" t="s">
        <v>672</v>
      </c>
      <c r="E21" s="401" t="s">
        <v>50</v>
      </c>
      <c r="F21" s="408" t="s">
        <v>51</v>
      </c>
      <c r="G21" s="405">
        <v>0</v>
      </c>
      <c r="H21" s="405">
        <v>0</v>
      </c>
      <c r="I21" s="318">
        <v>47369.700000000004</v>
      </c>
      <c r="J21" s="318">
        <v>38256.9</v>
      </c>
      <c r="Q21" s="404"/>
      <c r="R21" s="404"/>
    </row>
    <row r="22" spans="1:18" ht="13.9" customHeight="1" x14ac:dyDescent="0.25">
      <c r="A22" s="384">
        <v>13</v>
      </c>
      <c r="B22" s="400" t="s">
        <v>52</v>
      </c>
      <c r="C22" s="36" t="s">
        <v>671</v>
      </c>
      <c r="D22" s="37" t="s">
        <v>672</v>
      </c>
      <c r="E22" s="401" t="s">
        <v>53</v>
      </c>
      <c r="F22" s="402" t="s">
        <v>54</v>
      </c>
      <c r="G22" s="405">
        <v>6813.6</v>
      </c>
      <c r="H22" s="405">
        <v>0</v>
      </c>
      <c r="I22" s="318">
        <v>28858.3</v>
      </c>
      <c r="J22" s="318">
        <v>16369.2</v>
      </c>
      <c r="Q22" s="404"/>
      <c r="R22" s="404"/>
    </row>
    <row r="23" spans="1:18" ht="13.9" customHeight="1" x14ac:dyDescent="0.25">
      <c r="A23" s="384">
        <v>14</v>
      </c>
      <c r="B23" s="400">
        <v>13</v>
      </c>
      <c r="C23" s="36" t="s">
        <v>671</v>
      </c>
      <c r="D23" s="37" t="s">
        <v>672</v>
      </c>
      <c r="E23" s="401" t="s">
        <v>55</v>
      </c>
      <c r="F23" s="402" t="s">
        <v>56</v>
      </c>
      <c r="G23" s="405">
        <v>2789.1</v>
      </c>
      <c r="H23" s="405">
        <v>0</v>
      </c>
      <c r="I23" s="318">
        <v>33452.9</v>
      </c>
      <c r="J23" s="318">
        <v>25280.9</v>
      </c>
      <c r="Q23" s="404"/>
      <c r="R23" s="404"/>
    </row>
    <row r="24" spans="1:18" ht="13.9" customHeight="1" x14ac:dyDescent="0.25">
      <c r="A24" s="384">
        <v>15</v>
      </c>
      <c r="B24" s="400">
        <v>10</v>
      </c>
      <c r="C24" s="36" t="s">
        <v>677</v>
      </c>
      <c r="D24" s="37" t="s">
        <v>672</v>
      </c>
      <c r="E24" s="401" t="s">
        <v>57</v>
      </c>
      <c r="F24" s="402" t="s">
        <v>58</v>
      </c>
      <c r="G24" s="403">
        <v>0</v>
      </c>
      <c r="H24" s="403">
        <v>33510.400000000001</v>
      </c>
      <c r="I24" s="318">
        <v>47366.799999999996</v>
      </c>
      <c r="J24" s="318">
        <v>0</v>
      </c>
      <c r="Q24" s="404"/>
      <c r="R24" s="404"/>
    </row>
    <row r="25" spans="1:18" ht="13.9" customHeight="1" x14ac:dyDescent="0.25">
      <c r="A25" s="384">
        <v>16</v>
      </c>
      <c r="B25" s="400">
        <v>10</v>
      </c>
      <c r="C25" s="36" t="s">
        <v>59</v>
      </c>
      <c r="D25" s="37" t="s">
        <v>672</v>
      </c>
      <c r="E25" s="401" t="s">
        <v>60</v>
      </c>
      <c r="F25" s="402" t="s">
        <v>61</v>
      </c>
      <c r="G25" s="405">
        <v>0</v>
      </c>
      <c r="H25" s="405">
        <v>4474.1000000000004</v>
      </c>
      <c r="I25" s="318">
        <v>79490.5</v>
      </c>
      <c r="J25" s="318">
        <v>65388.6</v>
      </c>
      <c r="Q25" s="404"/>
      <c r="R25" s="404"/>
    </row>
    <row r="26" spans="1:18" ht="13.9" customHeight="1" x14ac:dyDescent="0.25">
      <c r="A26" s="384">
        <v>17</v>
      </c>
      <c r="B26" s="400">
        <v>12</v>
      </c>
      <c r="C26" s="36" t="s">
        <v>59</v>
      </c>
      <c r="D26" s="37" t="s">
        <v>672</v>
      </c>
      <c r="E26" s="401" t="s">
        <v>62</v>
      </c>
      <c r="F26" s="402" t="s">
        <v>63</v>
      </c>
      <c r="G26" s="405">
        <v>11729.3</v>
      </c>
      <c r="H26" s="405">
        <v>0</v>
      </c>
      <c r="I26" s="318">
        <v>6578.8999999999978</v>
      </c>
      <c r="J26" s="318">
        <v>17724.5</v>
      </c>
      <c r="Q26" s="404"/>
      <c r="R26" s="404"/>
    </row>
    <row r="27" spans="1:18" ht="13.7" customHeight="1" x14ac:dyDescent="0.25">
      <c r="B27" s="409" t="s">
        <v>52</v>
      </c>
      <c r="C27" s="38" t="s">
        <v>37</v>
      </c>
      <c r="D27" s="37" t="s">
        <v>672</v>
      </c>
      <c r="E27" s="401" t="s">
        <v>64</v>
      </c>
      <c r="F27" s="402" t="s">
        <v>65</v>
      </c>
      <c r="G27" s="405">
        <v>0</v>
      </c>
      <c r="H27" s="405">
        <v>5851.1</v>
      </c>
      <c r="I27" s="318">
        <v>13076.2</v>
      </c>
      <c r="J27" s="318">
        <v>10488.1</v>
      </c>
      <c r="Q27" s="404"/>
      <c r="R27" s="404"/>
    </row>
    <row r="28" spans="1:18" ht="13.9" customHeight="1" x14ac:dyDescent="0.25">
      <c r="A28" s="384">
        <v>18</v>
      </c>
      <c r="B28" s="400">
        <v>10</v>
      </c>
      <c r="C28" s="39" t="s">
        <v>66</v>
      </c>
      <c r="D28" s="37" t="s">
        <v>672</v>
      </c>
      <c r="E28" s="410">
        <v>10211000000</v>
      </c>
      <c r="F28" s="402" t="s">
        <v>67</v>
      </c>
      <c r="G28" s="405">
        <v>1674.4</v>
      </c>
      <c r="H28" s="405">
        <v>0</v>
      </c>
      <c r="I28" s="318">
        <v>28262.300000000003</v>
      </c>
      <c r="J28" s="318">
        <v>19835.400000000001</v>
      </c>
      <c r="Q28" s="404"/>
      <c r="R28" s="404"/>
    </row>
    <row r="29" spans="1:18" ht="13.9" customHeight="1" x14ac:dyDescent="0.25">
      <c r="A29" s="384">
        <v>19</v>
      </c>
      <c r="B29" s="400">
        <v>10</v>
      </c>
      <c r="C29" s="36" t="s">
        <v>670</v>
      </c>
      <c r="D29" s="37" t="s">
        <v>672</v>
      </c>
      <c r="E29" s="401" t="s">
        <v>68</v>
      </c>
      <c r="F29" s="402" t="s">
        <v>69</v>
      </c>
      <c r="G29" s="405">
        <v>0</v>
      </c>
      <c r="H29" s="405">
        <v>891.6</v>
      </c>
      <c r="I29" s="318">
        <v>35125.300000000003</v>
      </c>
      <c r="J29" s="318">
        <v>0</v>
      </c>
      <c r="Q29" s="404"/>
      <c r="R29" s="404"/>
    </row>
    <row r="30" spans="1:18" ht="13.9" customHeight="1" x14ac:dyDescent="0.25">
      <c r="A30" s="384">
        <v>20</v>
      </c>
      <c r="B30" s="400">
        <v>23</v>
      </c>
      <c r="C30" s="36" t="s">
        <v>671</v>
      </c>
      <c r="D30" s="37" t="s">
        <v>672</v>
      </c>
      <c r="E30" s="401" t="s">
        <v>70</v>
      </c>
      <c r="F30" s="402" t="s">
        <v>71</v>
      </c>
      <c r="G30" s="405">
        <v>5454.9</v>
      </c>
      <c r="H30" s="405">
        <v>0</v>
      </c>
      <c r="I30" s="318">
        <v>11621.1</v>
      </c>
      <c r="J30" s="318">
        <v>12522.5</v>
      </c>
      <c r="Q30" s="404"/>
      <c r="R30" s="404"/>
    </row>
    <row r="31" spans="1:18" ht="13.9" customHeight="1" x14ac:dyDescent="0.25">
      <c r="A31" s="384">
        <v>21</v>
      </c>
      <c r="B31" s="400" t="s">
        <v>59</v>
      </c>
      <c r="C31" s="36" t="s">
        <v>671</v>
      </c>
      <c r="D31" s="37" t="s">
        <v>672</v>
      </c>
      <c r="E31" s="401" t="s">
        <v>72</v>
      </c>
      <c r="F31" s="402" t="s">
        <v>73</v>
      </c>
      <c r="G31" s="403">
        <v>0</v>
      </c>
      <c r="H31" s="403">
        <v>5923.4</v>
      </c>
      <c r="I31" s="318">
        <v>15463.8</v>
      </c>
      <c r="J31" s="318">
        <v>16289</v>
      </c>
      <c r="Q31" s="404"/>
      <c r="R31" s="404"/>
    </row>
    <row r="32" spans="1:18" ht="13.9" customHeight="1" x14ac:dyDescent="0.25">
      <c r="A32" s="384">
        <v>22</v>
      </c>
      <c r="B32" s="400" t="s">
        <v>671</v>
      </c>
      <c r="C32" s="36" t="s">
        <v>47</v>
      </c>
      <c r="D32" s="37" t="s">
        <v>672</v>
      </c>
      <c r="E32" s="401" t="s">
        <v>74</v>
      </c>
      <c r="F32" s="402" t="s">
        <v>75</v>
      </c>
      <c r="G32" s="405">
        <v>0</v>
      </c>
      <c r="H32" s="405">
        <v>24157.5</v>
      </c>
      <c r="I32" s="318">
        <v>265835</v>
      </c>
      <c r="J32" s="318">
        <v>246051.5</v>
      </c>
      <c r="Q32" s="404"/>
      <c r="R32" s="404"/>
    </row>
    <row r="33" spans="1:18" ht="13.9" customHeight="1" x14ac:dyDescent="0.25">
      <c r="A33" s="384">
        <v>23</v>
      </c>
      <c r="B33" s="400">
        <v>14</v>
      </c>
      <c r="C33" s="36" t="s">
        <v>671</v>
      </c>
      <c r="D33" s="37" t="s">
        <v>672</v>
      </c>
      <c r="E33" s="401" t="s">
        <v>76</v>
      </c>
      <c r="F33" s="402" t="s">
        <v>77</v>
      </c>
      <c r="G33" s="405">
        <v>1951.6</v>
      </c>
      <c r="H33" s="405">
        <v>0</v>
      </c>
      <c r="I33" s="318">
        <v>33611.800000000003</v>
      </c>
      <c r="J33" s="318">
        <v>35740</v>
      </c>
      <c r="Q33" s="404"/>
      <c r="R33" s="404"/>
    </row>
    <row r="34" spans="1:18" ht="13.9" customHeight="1" x14ac:dyDescent="0.25">
      <c r="A34" s="384">
        <v>24</v>
      </c>
      <c r="B34" s="411" t="s">
        <v>677</v>
      </c>
      <c r="C34" s="36" t="s">
        <v>671</v>
      </c>
      <c r="D34" s="37" t="s">
        <v>672</v>
      </c>
      <c r="E34" s="401" t="s">
        <v>78</v>
      </c>
      <c r="F34" s="402" t="s">
        <v>79</v>
      </c>
      <c r="G34" s="405">
        <v>4971.7</v>
      </c>
      <c r="H34" s="405">
        <v>0</v>
      </c>
      <c r="I34" s="318">
        <v>29244.600000000002</v>
      </c>
      <c r="J34" s="318">
        <v>41116.800000000003</v>
      </c>
      <c r="Q34" s="404"/>
      <c r="R34" s="404"/>
    </row>
    <row r="35" spans="1:18" ht="13.9" customHeight="1" x14ac:dyDescent="0.25">
      <c r="A35" s="384">
        <v>25</v>
      </c>
      <c r="B35" s="400" t="s">
        <v>670</v>
      </c>
      <c r="C35" s="36" t="s">
        <v>59</v>
      </c>
      <c r="D35" s="37" t="s">
        <v>672</v>
      </c>
      <c r="E35" s="401" t="s">
        <v>80</v>
      </c>
      <c r="F35" s="402" t="s">
        <v>151</v>
      </c>
      <c r="G35" s="403">
        <v>0</v>
      </c>
      <c r="H35" s="403">
        <v>10993.6</v>
      </c>
      <c r="I35" s="318">
        <v>12053.800000000001</v>
      </c>
      <c r="J35" s="318">
        <v>13713.099999999999</v>
      </c>
      <c r="Q35" s="404"/>
      <c r="R35" s="404"/>
    </row>
    <row r="36" spans="1:18" ht="13.9" customHeight="1" x14ac:dyDescent="0.25">
      <c r="A36" s="384">
        <v>26</v>
      </c>
      <c r="B36" s="400">
        <v>18</v>
      </c>
      <c r="C36" s="36" t="s">
        <v>671</v>
      </c>
      <c r="D36" s="37" t="s">
        <v>672</v>
      </c>
      <c r="E36" s="401" t="s">
        <v>152</v>
      </c>
      <c r="F36" s="412" t="s">
        <v>153</v>
      </c>
      <c r="G36" s="405">
        <v>6437.3</v>
      </c>
      <c r="H36" s="405">
        <v>0</v>
      </c>
      <c r="I36" s="318">
        <v>18814.300000000003</v>
      </c>
      <c r="J36" s="318">
        <v>31932.199999999997</v>
      </c>
      <c r="Q36" s="404"/>
      <c r="R36" s="404"/>
    </row>
    <row r="37" spans="1:18" ht="13.9" customHeight="1" x14ac:dyDescent="0.25">
      <c r="A37" s="384">
        <v>27</v>
      </c>
      <c r="B37" s="413">
        <v>21</v>
      </c>
      <c r="C37" s="36" t="s">
        <v>671</v>
      </c>
      <c r="D37" s="37" t="s">
        <v>672</v>
      </c>
      <c r="E37" s="410">
        <v>21204000000</v>
      </c>
      <c r="F37" s="412" t="s">
        <v>154</v>
      </c>
      <c r="G37" s="405">
        <v>371.7</v>
      </c>
      <c r="H37" s="405">
        <v>0</v>
      </c>
      <c r="I37" s="318">
        <v>13726</v>
      </c>
      <c r="J37" s="318">
        <v>0</v>
      </c>
      <c r="Q37" s="404"/>
      <c r="R37" s="404"/>
    </row>
    <row r="38" spans="1:18" ht="13.9" customHeight="1" x14ac:dyDescent="0.25">
      <c r="A38" s="384">
        <v>28</v>
      </c>
      <c r="B38" s="400" t="s">
        <v>670</v>
      </c>
      <c r="C38" s="36" t="s">
        <v>670</v>
      </c>
      <c r="D38" s="37" t="s">
        <v>672</v>
      </c>
      <c r="E38" s="401" t="s">
        <v>155</v>
      </c>
      <c r="F38" s="412" t="s">
        <v>1388</v>
      </c>
      <c r="G38" s="405">
        <v>0</v>
      </c>
      <c r="H38" s="405">
        <v>0</v>
      </c>
      <c r="I38" s="318">
        <v>50642</v>
      </c>
      <c r="J38" s="318">
        <v>46443.9</v>
      </c>
      <c r="Q38" s="404"/>
      <c r="R38" s="404"/>
    </row>
    <row r="39" spans="1:18" ht="13.9" customHeight="1" x14ac:dyDescent="0.25">
      <c r="A39" s="384">
        <v>29</v>
      </c>
      <c r="B39" s="406" t="s">
        <v>670</v>
      </c>
      <c r="C39" s="36" t="s">
        <v>37</v>
      </c>
      <c r="D39" s="37" t="s">
        <v>672</v>
      </c>
      <c r="E39" s="401" t="s">
        <v>1389</v>
      </c>
      <c r="F39" s="402" t="s">
        <v>1390</v>
      </c>
      <c r="G39" s="403">
        <v>0</v>
      </c>
      <c r="H39" s="403">
        <v>11771.8</v>
      </c>
      <c r="I39" s="318">
        <v>29803.1</v>
      </c>
      <c r="J39" s="318">
        <v>30152.1</v>
      </c>
      <c r="Q39" s="404"/>
      <c r="R39" s="404"/>
    </row>
    <row r="40" spans="1:18" ht="13.9" customHeight="1" x14ac:dyDescent="0.25">
      <c r="A40" s="384">
        <v>31</v>
      </c>
      <c r="B40" s="400" t="s">
        <v>670</v>
      </c>
      <c r="C40" s="36" t="s">
        <v>43</v>
      </c>
      <c r="D40" s="37" t="s">
        <v>672</v>
      </c>
      <c r="E40" s="401" t="s">
        <v>1391</v>
      </c>
      <c r="F40" s="402" t="s">
        <v>1392</v>
      </c>
      <c r="G40" s="405">
        <v>1308.9000000000001</v>
      </c>
      <c r="H40" s="405">
        <v>0</v>
      </c>
      <c r="I40" s="318">
        <v>56077.5</v>
      </c>
      <c r="J40" s="318">
        <v>59746.299999999996</v>
      </c>
      <c r="Q40" s="404"/>
      <c r="R40" s="404"/>
    </row>
    <row r="41" spans="1:18" ht="13.9" customHeight="1" x14ac:dyDescent="0.25">
      <c r="A41" s="384">
        <v>32</v>
      </c>
      <c r="B41" s="406" t="s">
        <v>670</v>
      </c>
      <c r="C41" s="36" t="s">
        <v>40</v>
      </c>
      <c r="D41" s="37" t="s">
        <v>672</v>
      </c>
      <c r="E41" s="401" t="s">
        <v>1393</v>
      </c>
      <c r="F41" s="402" t="s">
        <v>1394</v>
      </c>
      <c r="G41" s="405">
        <v>0</v>
      </c>
      <c r="H41" s="405">
        <v>1508.4</v>
      </c>
      <c r="I41" s="318">
        <v>41595.9</v>
      </c>
      <c r="J41" s="318">
        <v>43010.7</v>
      </c>
      <c r="Q41" s="404"/>
      <c r="R41" s="404"/>
    </row>
    <row r="42" spans="1:18" ht="13.9" customHeight="1" x14ac:dyDescent="0.25">
      <c r="A42" s="384">
        <v>33</v>
      </c>
      <c r="B42" s="406" t="s">
        <v>59</v>
      </c>
      <c r="C42" s="36" t="s">
        <v>677</v>
      </c>
      <c r="D42" s="37" t="s">
        <v>672</v>
      </c>
      <c r="E42" s="401" t="s">
        <v>1395</v>
      </c>
      <c r="F42" s="402" t="s">
        <v>2768</v>
      </c>
      <c r="G42" s="403">
        <v>0</v>
      </c>
      <c r="H42" s="403">
        <v>2957.4</v>
      </c>
      <c r="I42" s="318">
        <v>184513</v>
      </c>
      <c r="J42" s="318">
        <v>171277.69999999998</v>
      </c>
      <c r="Q42" s="404"/>
      <c r="R42" s="404"/>
    </row>
    <row r="43" spans="1:18" ht="13.9" customHeight="1" x14ac:dyDescent="0.25">
      <c r="A43" s="384">
        <v>34</v>
      </c>
      <c r="B43" s="406" t="s">
        <v>59</v>
      </c>
      <c r="C43" s="36" t="s">
        <v>47</v>
      </c>
      <c r="D43" s="37" t="s">
        <v>672</v>
      </c>
      <c r="E43" s="401" t="s">
        <v>2769</v>
      </c>
      <c r="F43" s="402" t="s">
        <v>2770</v>
      </c>
      <c r="G43" s="403">
        <v>0</v>
      </c>
      <c r="H43" s="403">
        <v>323974.40000000002</v>
      </c>
      <c r="I43" s="318">
        <v>643608.70000000007</v>
      </c>
      <c r="J43" s="318">
        <v>643957.60000000009</v>
      </c>
      <c r="Q43" s="404"/>
      <c r="R43" s="404"/>
    </row>
    <row r="44" spans="1:18" ht="13.9" customHeight="1" x14ac:dyDescent="0.25">
      <c r="A44" s="384">
        <v>34</v>
      </c>
      <c r="B44" s="400" t="s">
        <v>670</v>
      </c>
      <c r="C44" s="36" t="s">
        <v>52</v>
      </c>
      <c r="D44" s="37" t="s">
        <v>672</v>
      </c>
      <c r="E44" s="401" t="s">
        <v>2771</v>
      </c>
      <c r="F44" s="402" t="s">
        <v>2772</v>
      </c>
      <c r="G44" s="403">
        <v>0</v>
      </c>
      <c r="H44" s="403">
        <v>12076.9</v>
      </c>
      <c r="I44" s="318">
        <v>62784.9</v>
      </c>
      <c r="J44" s="318">
        <v>48921.599999999999</v>
      </c>
      <c r="Q44" s="404"/>
      <c r="R44" s="404"/>
    </row>
    <row r="45" spans="1:18" ht="13.9" customHeight="1" x14ac:dyDescent="0.25">
      <c r="A45" s="384">
        <v>36</v>
      </c>
      <c r="B45" s="406" t="s">
        <v>670</v>
      </c>
      <c r="C45" s="36">
        <v>10</v>
      </c>
      <c r="D45" s="37" t="s">
        <v>672</v>
      </c>
      <c r="E45" s="401" t="s">
        <v>2773</v>
      </c>
      <c r="F45" s="402" t="s">
        <v>2774</v>
      </c>
      <c r="G45" s="405">
        <v>0</v>
      </c>
      <c r="H45" s="405">
        <v>0</v>
      </c>
      <c r="I45" s="318">
        <v>4438.3999999999996</v>
      </c>
      <c r="J45" s="318">
        <v>4827.1000000000004</v>
      </c>
      <c r="Q45" s="404"/>
      <c r="R45" s="404"/>
    </row>
    <row r="46" spans="1:18" ht="13.9" customHeight="1" x14ac:dyDescent="0.25">
      <c r="A46" s="384">
        <v>37</v>
      </c>
      <c r="B46" s="406" t="s">
        <v>670</v>
      </c>
      <c r="C46" s="36" t="s">
        <v>47</v>
      </c>
      <c r="D46" s="37" t="s">
        <v>672</v>
      </c>
      <c r="E46" s="401" t="s">
        <v>2775</v>
      </c>
      <c r="F46" s="402" t="s">
        <v>2776</v>
      </c>
      <c r="G46" s="403">
        <v>0</v>
      </c>
      <c r="H46" s="403">
        <v>609950.6</v>
      </c>
      <c r="I46" s="318">
        <v>168737.10000000003</v>
      </c>
      <c r="J46" s="318">
        <v>184337.6</v>
      </c>
      <c r="Q46" s="404"/>
      <c r="R46" s="404"/>
    </row>
    <row r="47" spans="1:18" ht="13.9" customHeight="1" x14ac:dyDescent="0.25">
      <c r="A47" s="384">
        <v>38</v>
      </c>
      <c r="B47" s="400">
        <v>13</v>
      </c>
      <c r="C47" s="36" t="s">
        <v>677</v>
      </c>
      <c r="D47" s="37" t="s">
        <v>672</v>
      </c>
      <c r="E47" s="401" t="s">
        <v>2777</v>
      </c>
      <c r="F47" s="402" t="s">
        <v>2778</v>
      </c>
      <c r="G47" s="405">
        <v>14944.5</v>
      </c>
      <c r="H47" s="405">
        <v>0</v>
      </c>
      <c r="I47" s="318">
        <v>74124.899999999994</v>
      </c>
      <c r="J47" s="318">
        <v>70349.8</v>
      </c>
      <c r="Q47" s="404"/>
      <c r="R47" s="404"/>
    </row>
    <row r="48" spans="1:18" ht="13.9" customHeight="1" x14ac:dyDescent="0.25">
      <c r="A48" s="384">
        <v>39</v>
      </c>
      <c r="B48" s="400" t="s">
        <v>670</v>
      </c>
      <c r="C48" s="36">
        <v>11</v>
      </c>
      <c r="D48" s="37" t="s">
        <v>672</v>
      </c>
      <c r="E48" s="401" t="s">
        <v>2779</v>
      </c>
      <c r="F48" s="402" t="s">
        <v>2780</v>
      </c>
      <c r="G48" s="405">
        <v>5674.9</v>
      </c>
      <c r="H48" s="405">
        <v>0</v>
      </c>
      <c r="I48" s="318">
        <v>39487.1</v>
      </c>
      <c r="J48" s="318">
        <v>53522.000000000007</v>
      </c>
      <c r="Q48" s="404"/>
      <c r="R48" s="404"/>
    </row>
    <row r="49" spans="1:18" ht="13.9" customHeight="1" x14ac:dyDescent="0.25">
      <c r="A49" s="384">
        <v>40</v>
      </c>
      <c r="B49" s="400">
        <v>17</v>
      </c>
      <c r="C49" s="36" t="s">
        <v>671</v>
      </c>
      <c r="D49" s="37" t="s">
        <v>672</v>
      </c>
      <c r="E49" s="401" t="s">
        <v>2781</v>
      </c>
      <c r="F49" s="412" t="s">
        <v>2782</v>
      </c>
      <c r="G49" s="405">
        <v>5124.5</v>
      </c>
      <c r="H49" s="405">
        <v>0</v>
      </c>
      <c r="I49" s="318">
        <v>30772.400000000001</v>
      </c>
      <c r="J49" s="318">
        <v>25520.2</v>
      </c>
      <c r="Q49" s="404"/>
      <c r="R49" s="404"/>
    </row>
    <row r="50" spans="1:18" ht="13.9" customHeight="1" x14ac:dyDescent="0.25">
      <c r="A50" s="384">
        <v>41</v>
      </c>
      <c r="B50" s="400" t="s">
        <v>40</v>
      </c>
      <c r="C50" s="36" t="s">
        <v>677</v>
      </c>
      <c r="D50" s="37" t="s">
        <v>672</v>
      </c>
      <c r="E50" s="401" t="s">
        <v>2783</v>
      </c>
      <c r="F50" s="402" t="s">
        <v>2784</v>
      </c>
      <c r="G50" s="403">
        <v>0</v>
      </c>
      <c r="H50" s="403">
        <v>53577.9</v>
      </c>
      <c r="I50" s="318">
        <v>46741.9</v>
      </c>
      <c r="J50" s="318">
        <v>42676.1</v>
      </c>
      <c r="Q50" s="404"/>
      <c r="R50" s="404"/>
    </row>
    <row r="51" spans="1:18" ht="13.9" customHeight="1" x14ac:dyDescent="0.25">
      <c r="A51" s="384">
        <v>43</v>
      </c>
      <c r="B51" s="406" t="s">
        <v>670</v>
      </c>
      <c r="C51" s="36">
        <v>12</v>
      </c>
      <c r="D51" s="37" t="s">
        <v>672</v>
      </c>
      <c r="E51" s="401" t="s">
        <v>2785</v>
      </c>
      <c r="F51" s="402" t="s">
        <v>2786</v>
      </c>
      <c r="G51" s="405">
        <v>0</v>
      </c>
      <c r="H51" s="405">
        <v>4322.2</v>
      </c>
      <c r="I51" s="318">
        <v>19802.300000000003</v>
      </c>
      <c r="J51" s="318">
        <v>17086.5</v>
      </c>
      <c r="Q51" s="404"/>
      <c r="R51" s="404"/>
    </row>
    <row r="52" spans="1:18" ht="13.9" customHeight="1" x14ac:dyDescent="0.25">
      <c r="A52" s="384">
        <v>44</v>
      </c>
      <c r="B52" s="400" t="s">
        <v>670</v>
      </c>
      <c r="C52" s="36">
        <v>13</v>
      </c>
      <c r="D52" s="37" t="s">
        <v>672</v>
      </c>
      <c r="E52" s="401" t="s">
        <v>2787</v>
      </c>
      <c r="F52" s="402" t="s">
        <v>2788</v>
      </c>
      <c r="G52" s="403">
        <v>0</v>
      </c>
      <c r="H52" s="403">
        <v>10144.6</v>
      </c>
      <c r="I52" s="318">
        <v>2319.3000000000002</v>
      </c>
      <c r="J52" s="318">
        <v>2391.5</v>
      </c>
      <c r="Q52" s="404"/>
      <c r="R52" s="404"/>
    </row>
    <row r="53" spans="1:18" ht="13.9" customHeight="1" x14ac:dyDescent="0.25">
      <c r="A53" s="384">
        <v>45</v>
      </c>
      <c r="B53" s="406" t="s">
        <v>37</v>
      </c>
      <c r="C53" s="36" t="s">
        <v>47</v>
      </c>
      <c r="D53" s="37" t="s">
        <v>672</v>
      </c>
      <c r="E53" s="401" t="s">
        <v>2789</v>
      </c>
      <c r="F53" s="402" t="s">
        <v>2790</v>
      </c>
      <c r="G53" s="414">
        <v>0</v>
      </c>
      <c r="H53" s="414">
        <v>22650.799999999999</v>
      </c>
      <c r="I53" s="319">
        <v>204528.9</v>
      </c>
      <c r="J53" s="318">
        <v>179323.9</v>
      </c>
      <c r="Q53" s="404"/>
      <c r="R53" s="404"/>
    </row>
    <row r="54" spans="1:18" ht="13.9" customHeight="1" x14ac:dyDescent="0.25">
      <c r="A54" s="384">
        <v>46</v>
      </c>
      <c r="B54" s="400" t="s">
        <v>671</v>
      </c>
      <c r="C54" s="36" t="s">
        <v>671</v>
      </c>
      <c r="D54" s="37" t="s">
        <v>672</v>
      </c>
      <c r="E54" s="401" t="s">
        <v>2791</v>
      </c>
      <c r="F54" s="402" t="s">
        <v>2792</v>
      </c>
      <c r="G54" s="403">
        <v>0</v>
      </c>
      <c r="H54" s="403">
        <v>9034.6</v>
      </c>
      <c r="I54" s="318">
        <v>35173.9</v>
      </c>
      <c r="J54" s="318">
        <v>0</v>
      </c>
      <c r="Q54" s="404"/>
      <c r="R54" s="404"/>
    </row>
    <row r="55" spans="1:18" ht="13.9" customHeight="1" x14ac:dyDescent="0.25">
      <c r="A55" s="384">
        <v>47</v>
      </c>
      <c r="B55" s="400" t="s">
        <v>59</v>
      </c>
      <c r="C55" s="36" t="s">
        <v>59</v>
      </c>
      <c r="D55" s="37" t="s">
        <v>672</v>
      </c>
      <c r="E55" s="401" t="s">
        <v>2793</v>
      </c>
      <c r="F55" s="402" t="s">
        <v>2794</v>
      </c>
      <c r="G55" s="405">
        <v>0</v>
      </c>
      <c r="H55" s="405">
        <v>0</v>
      </c>
      <c r="I55" s="318">
        <v>30955.899999999998</v>
      </c>
      <c r="J55" s="318">
        <v>45450</v>
      </c>
      <c r="Q55" s="404"/>
      <c r="R55" s="404"/>
    </row>
    <row r="56" spans="1:18" ht="13.9" customHeight="1" x14ac:dyDescent="0.25">
      <c r="A56" s="384">
        <v>48</v>
      </c>
      <c r="B56" s="400" t="s">
        <v>40</v>
      </c>
      <c r="C56" s="36" t="s">
        <v>47</v>
      </c>
      <c r="D56" s="37" t="s">
        <v>672</v>
      </c>
      <c r="E56" s="401" t="s">
        <v>2795</v>
      </c>
      <c r="F56" s="402" t="s">
        <v>2796</v>
      </c>
      <c r="G56" s="403">
        <v>0</v>
      </c>
      <c r="H56" s="403">
        <v>154912.29999999999</v>
      </c>
      <c r="I56" s="318">
        <v>472565.3</v>
      </c>
      <c r="J56" s="318">
        <v>523046.2</v>
      </c>
      <c r="Q56" s="404"/>
      <c r="R56" s="404"/>
    </row>
    <row r="57" spans="1:18" ht="13.9" customHeight="1" x14ac:dyDescent="0.25">
      <c r="A57" s="384">
        <v>49</v>
      </c>
      <c r="B57" s="400">
        <v>11</v>
      </c>
      <c r="C57" s="36" t="s">
        <v>671</v>
      </c>
      <c r="D57" s="37" t="s">
        <v>672</v>
      </c>
      <c r="E57" s="401" t="s">
        <v>2797</v>
      </c>
      <c r="F57" s="402" t="s">
        <v>2798</v>
      </c>
      <c r="G57" s="403">
        <v>0</v>
      </c>
      <c r="H57" s="403">
        <v>11501.3</v>
      </c>
      <c r="I57" s="318">
        <v>21065.300000000003</v>
      </c>
      <c r="J57" s="318">
        <v>0</v>
      </c>
      <c r="Q57" s="404"/>
      <c r="R57" s="404"/>
    </row>
    <row r="58" spans="1:18" ht="13.9" customHeight="1" x14ac:dyDescent="0.25">
      <c r="A58" s="384">
        <v>50</v>
      </c>
      <c r="B58" s="400">
        <v>23</v>
      </c>
      <c r="C58" s="36" t="s">
        <v>677</v>
      </c>
      <c r="D58" s="37" t="s">
        <v>672</v>
      </c>
      <c r="E58" s="401" t="s">
        <v>2799</v>
      </c>
      <c r="F58" s="402" t="s">
        <v>2800</v>
      </c>
      <c r="G58" s="405">
        <v>753.7</v>
      </c>
      <c r="H58" s="405">
        <v>0</v>
      </c>
      <c r="I58" s="318">
        <v>19058</v>
      </c>
      <c r="J58" s="318">
        <v>19821.8</v>
      </c>
      <c r="Q58" s="404"/>
      <c r="R58" s="404"/>
    </row>
    <row r="59" spans="1:18" ht="13.9" customHeight="1" x14ac:dyDescent="0.25">
      <c r="A59" s="384">
        <v>51</v>
      </c>
      <c r="B59" s="400" t="s">
        <v>52</v>
      </c>
      <c r="C59" s="36" t="s">
        <v>47</v>
      </c>
      <c r="D59" s="37" t="s">
        <v>672</v>
      </c>
      <c r="E59" s="401" t="s">
        <v>2801</v>
      </c>
      <c r="F59" s="402" t="s">
        <v>2802</v>
      </c>
      <c r="G59" s="405">
        <v>0</v>
      </c>
      <c r="H59" s="405">
        <v>18221.2</v>
      </c>
      <c r="I59" s="318">
        <v>179595.7</v>
      </c>
      <c r="J59" s="318">
        <v>160262.79999999999</v>
      </c>
      <c r="Q59" s="404"/>
      <c r="R59" s="404"/>
    </row>
    <row r="60" spans="1:18" ht="13.9" customHeight="1" x14ac:dyDescent="0.25">
      <c r="A60" s="384">
        <v>52</v>
      </c>
      <c r="B60" s="400">
        <v>15</v>
      </c>
      <c r="C60" s="36" t="s">
        <v>677</v>
      </c>
      <c r="D60" s="37" t="s">
        <v>672</v>
      </c>
      <c r="E60" s="401" t="s">
        <v>2803</v>
      </c>
      <c r="F60" s="408" t="s">
        <v>2804</v>
      </c>
      <c r="G60" s="405">
        <v>0</v>
      </c>
      <c r="H60" s="405">
        <v>0</v>
      </c>
      <c r="I60" s="318">
        <v>61712.4</v>
      </c>
      <c r="J60" s="318">
        <v>49290.1</v>
      </c>
      <c r="Q60" s="404"/>
      <c r="R60" s="404"/>
    </row>
    <row r="61" spans="1:18" ht="13.9" customHeight="1" x14ac:dyDescent="0.25">
      <c r="A61" s="384">
        <v>53</v>
      </c>
      <c r="B61" s="400">
        <v>20</v>
      </c>
      <c r="C61" s="36" t="s">
        <v>671</v>
      </c>
      <c r="D61" s="37" t="s">
        <v>672</v>
      </c>
      <c r="E61" s="401" t="s">
        <v>2805</v>
      </c>
      <c r="F61" s="402" t="s">
        <v>2806</v>
      </c>
      <c r="G61" s="405">
        <v>13877.2</v>
      </c>
      <c r="H61" s="405">
        <v>0</v>
      </c>
      <c r="I61" s="318">
        <v>37977.9</v>
      </c>
      <c r="J61" s="318">
        <v>46646.100000000006</v>
      </c>
      <c r="Q61" s="404"/>
      <c r="R61" s="404"/>
    </row>
    <row r="62" spans="1:18" ht="13.9" customHeight="1" x14ac:dyDescent="0.25">
      <c r="A62" s="384">
        <v>54</v>
      </c>
      <c r="B62" s="400">
        <v>15</v>
      </c>
      <c r="C62" s="407" t="s">
        <v>59</v>
      </c>
      <c r="D62" s="37" t="s">
        <v>672</v>
      </c>
      <c r="E62" s="401" t="s">
        <v>2807</v>
      </c>
      <c r="F62" s="402" t="s">
        <v>2808</v>
      </c>
      <c r="G62" s="403">
        <v>0</v>
      </c>
      <c r="H62" s="403">
        <v>22501.9</v>
      </c>
      <c r="I62" s="318">
        <v>59360.6</v>
      </c>
      <c r="J62" s="318">
        <v>0</v>
      </c>
      <c r="Q62" s="404"/>
      <c r="R62" s="404"/>
    </row>
    <row r="63" spans="1:18" ht="13.9" customHeight="1" x14ac:dyDescent="0.25">
      <c r="A63" s="384">
        <v>55</v>
      </c>
      <c r="B63" s="400">
        <v>10</v>
      </c>
      <c r="C63" s="36" t="s">
        <v>37</v>
      </c>
      <c r="D63" s="37" t="s">
        <v>672</v>
      </c>
      <c r="E63" s="401" t="s">
        <v>2809</v>
      </c>
      <c r="F63" s="402" t="s">
        <v>2810</v>
      </c>
      <c r="G63" s="405">
        <v>0</v>
      </c>
      <c r="H63" s="405">
        <v>13198.2</v>
      </c>
      <c r="I63" s="318">
        <v>53001.5</v>
      </c>
      <c r="J63" s="318">
        <v>52025.599999999999</v>
      </c>
      <c r="Q63" s="404"/>
      <c r="R63" s="404"/>
    </row>
    <row r="64" spans="1:18" ht="13.9" customHeight="1" x14ac:dyDescent="0.25">
      <c r="A64" s="384">
        <v>56</v>
      </c>
      <c r="B64" s="400" t="s">
        <v>52</v>
      </c>
      <c r="C64" s="36" t="s">
        <v>677</v>
      </c>
      <c r="D64" s="37" t="s">
        <v>672</v>
      </c>
      <c r="E64" s="401" t="s">
        <v>2811</v>
      </c>
      <c r="F64" s="402" t="s">
        <v>2812</v>
      </c>
      <c r="G64" s="405">
        <v>0</v>
      </c>
      <c r="H64" s="405">
        <v>0</v>
      </c>
      <c r="I64" s="318">
        <v>53648.299999999996</v>
      </c>
      <c r="J64" s="318">
        <v>45060.3</v>
      </c>
      <c r="Q64" s="404"/>
      <c r="R64" s="404"/>
    </row>
    <row r="65" spans="1:18" ht="13.9" customHeight="1" x14ac:dyDescent="0.25">
      <c r="A65" s="384">
        <v>57</v>
      </c>
      <c r="B65" s="400">
        <v>22</v>
      </c>
      <c r="C65" s="36" t="s">
        <v>671</v>
      </c>
      <c r="D65" s="37" t="s">
        <v>672</v>
      </c>
      <c r="E65" s="401" t="s">
        <v>2813</v>
      </c>
      <c r="F65" s="402" t="s">
        <v>3287</v>
      </c>
      <c r="G65" s="405">
        <v>14488</v>
      </c>
      <c r="H65" s="405">
        <v>0</v>
      </c>
      <c r="I65" s="318">
        <v>69035.799999999988</v>
      </c>
      <c r="J65" s="318">
        <v>67064.2</v>
      </c>
      <c r="Q65" s="404"/>
      <c r="R65" s="404"/>
    </row>
    <row r="66" spans="1:18" ht="13.9" customHeight="1" x14ac:dyDescent="0.25">
      <c r="A66" s="384">
        <v>58</v>
      </c>
      <c r="B66" s="400">
        <v>23</v>
      </c>
      <c r="C66" s="36" t="s">
        <v>59</v>
      </c>
      <c r="D66" s="37" t="s">
        <v>672</v>
      </c>
      <c r="E66" s="401" t="s">
        <v>2814</v>
      </c>
      <c r="F66" s="402" t="s">
        <v>2815</v>
      </c>
      <c r="G66" s="405">
        <v>0</v>
      </c>
      <c r="H66" s="405">
        <v>0</v>
      </c>
      <c r="I66" s="318">
        <v>18040.199999999997</v>
      </c>
      <c r="J66" s="318">
        <v>0</v>
      </c>
      <c r="Q66" s="404"/>
      <c r="R66" s="404"/>
    </row>
    <row r="67" spans="1:18" ht="13.9" customHeight="1" x14ac:dyDescent="0.25">
      <c r="A67" s="384">
        <v>59</v>
      </c>
      <c r="B67" s="400">
        <v>21</v>
      </c>
      <c r="C67" s="36" t="s">
        <v>671</v>
      </c>
      <c r="D67" s="37" t="s">
        <v>672</v>
      </c>
      <c r="E67" s="401" t="s">
        <v>2816</v>
      </c>
      <c r="F67" s="402" t="s">
        <v>2817</v>
      </c>
      <c r="G67" s="405">
        <v>206.2</v>
      </c>
      <c r="H67" s="405">
        <v>0</v>
      </c>
      <c r="I67" s="318">
        <v>27036.799999999999</v>
      </c>
      <c r="J67" s="318">
        <v>0</v>
      </c>
      <c r="Q67" s="404"/>
      <c r="R67" s="404"/>
    </row>
    <row r="68" spans="1:18" ht="13.9" customHeight="1" x14ac:dyDescent="0.25">
      <c r="A68" s="384">
        <v>61</v>
      </c>
      <c r="B68" s="400">
        <v>11</v>
      </c>
      <c r="C68" s="36" t="s">
        <v>47</v>
      </c>
      <c r="D68" s="37" t="s">
        <v>672</v>
      </c>
      <c r="E68" s="401" t="s">
        <v>2818</v>
      </c>
      <c r="F68" s="402" t="s">
        <v>2819</v>
      </c>
      <c r="G68" s="405">
        <v>0</v>
      </c>
      <c r="H68" s="405">
        <v>9229.6</v>
      </c>
      <c r="I68" s="318">
        <v>188405.8</v>
      </c>
      <c r="J68" s="318">
        <v>167627.79999999999</v>
      </c>
      <c r="Q68" s="404"/>
      <c r="R68" s="404"/>
    </row>
    <row r="69" spans="1:18" ht="13.9" customHeight="1" x14ac:dyDescent="0.25">
      <c r="A69" s="384">
        <v>62</v>
      </c>
      <c r="B69" s="400">
        <v>12</v>
      </c>
      <c r="C69" s="36" t="s">
        <v>670</v>
      </c>
      <c r="D69" s="37" t="s">
        <v>672</v>
      </c>
      <c r="E69" s="401" t="s">
        <v>2820</v>
      </c>
      <c r="F69" s="402" t="s">
        <v>2821</v>
      </c>
      <c r="G69" s="405">
        <v>12181.8</v>
      </c>
      <c r="H69" s="405">
        <v>0</v>
      </c>
      <c r="I69" s="318">
        <v>4780.8000000000011</v>
      </c>
      <c r="J69" s="318">
        <v>10843.7</v>
      </c>
      <c r="Q69" s="404"/>
      <c r="R69" s="404"/>
    </row>
    <row r="70" spans="1:18" ht="13.9" customHeight="1" x14ac:dyDescent="0.25">
      <c r="A70" s="384">
        <v>63</v>
      </c>
      <c r="B70" s="406" t="s">
        <v>670</v>
      </c>
      <c r="C70" s="36">
        <v>14</v>
      </c>
      <c r="D70" s="37" t="s">
        <v>672</v>
      </c>
      <c r="E70" s="401" t="s">
        <v>2822</v>
      </c>
      <c r="F70" s="402" t="s">
        <v>2823</v>
      </c>
      <c r="G70" s="405">
        <v>0</v>
      </c>
      <c r="H70" s="405">
        <v>7521.7</v>
      </c>
      <c r="I70" s="318">
        <v>4696.8999999999996</v>
      </c>
      <c r="J70" s="318">
        <v>5128.7</v>
      </c>
      <c r="Q70" s="404"/>
      <c r="R70" s="404"/>
    </row>
    <row r="71" spans="1:18" ht="13.9" customHeight="1" x14ac:dyDescent="0.25">
      <c r="A71" s="384">
        <v>64</v>
      </c>
      <c r="B71" s="411" t="s">
        <v>677</v>
      </c>
      <c r="C71" s="40" t="s">
        <v>677</v>
      </c>
      <c r="D71" s="37" t="s">
        <v>672</v>
      </c>
      <c r="E71" s="401" t="s">
        <v>2824</v>
      </c>
      <c r="F71" s="402" t="s">
        <v>2825</v>
      </c>
      <c r="G71" s="405">
        <v>6100.3</v>
      </c>
      <c r="H71" s="405">
        <v>0</v>
      </c>
      <c r="I71" s="318">
        <v>62444.899999999994</v>
      </c>
      <c r="J71" s="318">
        <v>69555.399999999994</v>
      </c>
      <c r="Q71" s="404"/>
      <c r="R71" s="404"/>
    </row>
    <row r="72" spans="1:18" ht="13.9" customHeight="1" x14ac:dyDescent="0.25">
      <c r="A72" s="384">
        <v>65</v>
      </c>
      <c r="B72" s="400" t="s">
        <v>671</v>
      </c>
      <c r="C72" s="36" t="s">
        <v>2826</v>
      </c>
      <c r="D72" s="37" t="s">
        <v>672</v>
      </c>
      <c r="E72" s="401" t="s">
        <v>2827</v>
      </c>
      <c r="F72" s="402" t="s">
        <v>2828</v>
      </c>
      <c r="G72" s="403">
        <v>0</v>
      </c>
      <c r="H72" s="403">
        <v>13010</v>
      </c>
      <c r="I72" s="318">
        <v>21487.699999999997</v>
      </c>
      <c r="J72" s="318">
        <v>17040</v>
      </c>
      <c r="Q72" s="404"/>
      <c r="R72" s="404"/>
    </row>
    <row r="73" spans="1:18" ht="13.9" customHeight="1" x14ac:dyDescent="0.25">
      <c r="A73" s="384">
        <v>66</v>
      </c>
      <c r="B73" s="400" t="s">
        <v>52</v>
      </c>
      <c r="C73" s="36" t="s">
        <v>59</v>
      </c>
      <c r="D73" s="37" t="s">
        <v>672</v>
      </c>
      <c r="E73" s="401" t="s">
        <v>2829</v>
      </c>
      <c r="F73" s="402" t="s">
        <v>2830</v>
      </c>
      <c r="G73" s="403">
        <v>11283</v>
      </c>
      <c r="H73" s="403">
        <v>0</v>
      </c>
      <c r="I73" s="318">
        <v>49195.6</v>
      </c>
      <c r="J73" s="318">
        <v>40521.9</v>
      </c>
      <c r="Q73" s="404"/>
      <c r="R73" s="404"/>
    </row>
    <row r="74" spans="1:18" ht="13.9" customHeight="1" x14ac:dyDescent="0.25">
      <c r="A74" s="384">
        <v>67</v>
      </c>
      <c r="B74" s="400">
        <v>16</v>
      </c>
      <c r="C74" s="36" t="s">
        <v>671</v>
      </c>
      <c r="D74" s="37" t="s">
        <v>672</v>
      </c>
      <c r="E74" s="401" t="s">
        <v>2831</v>
      </c>
      <c r="F74" s="412" t="s">
        <v>2832</v>
      </c>
      <c r="G74" s="415">
        <v>0</v>
      </c>
      <c r="H74" s="415">
        <v>24567.5</v>
      </c>
      <c r="I74" s="318">
        <v>38731.799999999996</v>
      </c>
      <c r="J74" s="318">
        <v>36822.6</v>
      </c>
      <c r="Q74" s="404"/>
      <c r="R74" s="404"/>
    </row>
    <row r="75" spans="1:18" ht="13.9" customHeight="1" x14ac:dyDescent="0.25">
      <c r="A75" s="384">
        <v>68</v>
      </c>
      <c r="B75" s="400">
        <v>18</v>
      </c>
      <c r="C75" s="36" t="s">
        <v>677</v>
      </c>
      <c r="D75" s="37" t="s">
        <v>672</v>
      </c>
      <c r="E75" s="401" t="s">
        <v>2833</v>
      </c>
      <c r="F75" s="412" t="s">
        <v>2834</v>
      </c>
      <c r="G75" s="405">
        <v>0</v>
      </c>
      <c r="H75" s="405">
        <v>0</v>
      </c>
      <c r="I75" s="318">
        <v>50066.8</v>
      </c>
      <c r="J75" s="318">
        <v>72691.899999999994</v>
      </c>
      <c r="Q75" s="404"/>
      <c r="R75" s="404"/>
    </row>
    <row r="76" spans="1:18" ht="13.9" customHeight="1" x14ac:dyDescent="0.25">
      <c r="A76" s="384">
        <v>69</v>
      </c>
      <c r="B76" s="406" t="s">
        <v>37</v>
      </c>
      <c r="C76" s="36" t="s">
        <v>677</v>
      </c>
      <c r="D76" s="37" t="s">
        <v>672</v>
      </c>
      <c r="E76" s="401" t="s">
        <v>2835</v>
      </c>
      <c r="F76" s="402" t="s">
        <v>2836</v>
      </c>
      <c r="G76" s="405">
        <v>0</v>
      </c>
      <c r="H76" s="405">
        <v>0</v>
      </c>
      <c r="I76" s="318">
        <v>51423.799999999996</v>
      </c>
      <c r="J76" s="318">
        <v>46200.4</v>
      </c>
      <c r="Q76" s="404"/>
      <c r="R76" s="404"/>
    </row>
    <row r="77" spans="1:18" ht="13.9" customHeight="1" x14ac:dyDescent="0.25">
      <c r="A77" s="384">
        <v>70</v>
      </c>
      <c r="B77" s="400" t="s">
        <v>670</v>
      </c>
      <c r="C77" s="36">
        <v>15</v>
      </c>
      <c r="D77" s="37" t="s">
        <v>672</v>
      </c>
      <c r="E77" s="401" t="s">
        <v>2837</v>
      </c>
      <c r="F77" s="402" t="s">
        <v>2838</v>
      </c>
      <c r="G77" s="405">
        <v>6463.5</v>
      </c>
      <c r="H77" s="405">
        <v>0</v>
      </c>
      <c r="I77" s="318">
        <v>49628.4</v>
      </c>
      <c r="J77" s="318">
        <v>75215.599999999991</v>
      </c>
      <c r="Q77" s="404"/>
      <c r="R77" s="404"/>
    </row>
    <row r="78" spans="1:18" ht="13.9" customHeight="1" x14ac:dyDescent="0.25">
      <c r="A78" s="384">
        <v>71</v>
      </c>
      <c r="B78" s="400">
        <v>15</v>
      </c>
      <c r="C78" s="36" t="s">
        <v>670</v>
      </c>
      <c r="D78" s="37" t="s">
        <v>672</v>
      </c>
      <c r="E78" s="401" t="s">
        <v>2839</v>
      </c>
      <c r="F78" s="408" t="s">
        <v>2840</v>
      </c>
      <c r="G78" s="405">
        <v>0</v>
      </c>
      <c r="H78" s="405">
        <v>0</v>
      </c>
      <c r="I78" s="318">
        <v>31192.399999999998</v>
      </c>
      <c r="J78" s="318">
        <v>44313.399999999994</v>
      </c>
      <c r="Q78" s="404"/>
      <c r="R78" s="404"/>
    </row>
    <row r="79" spans="1:18" ht="13.9" customHeight="1" x14ac:dyDescent="0.25">
      <c r="A79" s="384">
        <v>72</v>
      </c>
      <c r="B79" s="406" t="s">
        <v>670</v>
      </c>
      <c r="C79" s="36">
        <v>16</v>
      </c>
      <c r="D79" s="37" t="s">
        <v>672</v>
      </c>
      <c r="E79" s="401" t="s">
        <v>2841</v>
      </c>
      <c r="F79" s="402" t="s">
        <v>2842</v>
      </c>
      <c r="G79" s="403">
        <v>0</v>
      </c>
      <c r="H79" s="403">
        <v>4445.3999999999996</v>
      </c>
      <c r="I79" s="318">
        <v>126502.3</v>
      </c>
      <c r="J79" s="318">
        <v>156345</v>
      </c>
      <c r="Q79" s="404"/>
      <c r="R79" s="404"/>
    </row>
    <row r="80" spans="1:18" ht="13.9" customHeight="1" x14ac:dyDescent="0.25">
      <c r="A80" s="384">
        <v>73</v>
      </c>
      <c r="B80" s="400" t="s">
        <v>670</v>
      </c>
      <c r="C80" s="36">
        <v>17</v>
      </c>
      <c r="D80" s="37" t="s">
        <v>672</v>
      </c>
      <c r="E80" s="401" t="s">
        <v>2843</v>
      </c>
      <c r="F80" s="402" t="s">
        <v>2844</v>
      </c>
      <c r="G80" s="405">
        <v>0</v>
      </c>
      <c r="H80" s="405">
        <v>1417.5</v>
      </c>
      <c r="I80" s="318">
        <v>39463.9</v>
      </c>
      <c r="J80" s="318">
        <v>42466.8</v>
      </c>
      <c r="Q80" s="404"/>
      <c r="R80" s="404"/>
    </row>
    <row r="81" spans="1:18" ht="13.9" customHeight="1" x14ac:dyDescent="0.25">
      <c r="A81" s="384">
        <v>74</v>
      </c>
      <c r="B81" s="400">
        <v>12</v>
      </c>
      <c r="C81" s="36" t="s">
        <v>37</v>
      </c>
      <c r="D81" s="37" t="s">
        <v>672</v>
      </c>
      <c r="E81" s="401" t="s">
        <v>2845</v>
      </c>
      <c r="F81" s="402" t="s">
        <v>2846</v>
      </c>
      <c r="G81" s="405">
        <v>0</v>
      </c>
      <c r="H81" s="405">
        <v>0</v>
      </c>
      <c r="I81" s="318">
        <v>17007.600000000006</v>
      </c>
      <c r="J81" s="318">
        <v>43855.9</v>
      </c>
      <c r="Q81" s="404"/>
      <c r="R81" s="404"/>
    </row>
    <row r="82" spans="1:18" ht="13.9" customHeight="1" x14ac:dyDescent="0.25">
      <c r="A82" s="384">
        <v>75</v>
      </c>
      <c r="B82" s="406" t="s">
        <v>670</v>
      </c>
      <c r="C82" s="36">
        <v>18</v>
      </c>
      <c r="D82" s="37" t="s">
        <v>672</v>
      </c>
      <c r="E82" s="401" t="s">
        <v>2847</v>
      </c>
      <c r="F82" s="402" t="s">
        <v>2848</v>
      </c>
      <c r="G82" s="403">
        <v>0</v>
      </c>
      <c r="H82" s="403">
        <v>34606.800000000003</v>
      </c>
      <c r="I82" s="318">
        <v>55974.1</v>
      </c>
      <c r="J82" s="318">
        <v>62191.9</v>
      </c>
      <c r="Q82" s="404"/>
      <c r="R82" s="404"/>
    </row>
    <row r="83" spans="1:18" ht="13.9" customHeight="1" x14ac:dyDescent="0.25">
      <c r="A83" s="384">
        <v>76</v>
      </c>
      <c r="B83" s="400">
        <v>12</v>
      </c>
      <c r="C83" s="36" t="s">
        <v>43</v>
      </c>
      <c r="D83" s="37" t="s">
        <v>672</v>
      </c>
      <c r="E83" s="401" t="s">
        <v>4235</v>
      </c>
      <c r="F83" s="402" t="s">
        <v>4236</v>
      </c>
      <c r="G83" s="405">
        <v>19178.8</v>
      </c>
      <c r="H83" s="405">
        <v>0</v>
      </c>
      <c r="I83" s="318">
        <v>19735.900000000001</v>
      </c>
      <c r="J83" s="318">
        <v>34342.300000000003</v>
      </c>
      <c r="Q83" s="404"/>
      <c r="R83" s="404"/>
    </row>
    <row r="84" spans="1:18" ht="13.9" customHeight="1" x14ac:dyDescent="0.25">
      <c r="A84" s="384">
        <v>78</v>
      </c>
      <c r="B84" s="400">
        <v>16</v>
      </c>
      <c r="C84" s="407" t="s">
        <v>677</v>
      </c>
      <c r="D84" s="37" t="s">
        <v>672</v>
      </c>
      <c r="E84" s="401" t="s">
        <v>4237</v>
      </c>
      <c r="F84" s="412" t="s">
        <v>4238</v>
      </c>
      <c r="G84" s="415">
        <v>0</v>
      </c>
      <c r="H84" s="415">
        <v>62538.1</v>
      </c>
      <c r="I84" s="318">
        <v>156111.6</v>
      </c>
      <c r="J84" s="318">
        <v>153214.70000000001</v>
      </c>
      <c r="Q84" s="404"/>
      <c r="R84" s="404"/>
    </row>
    <row r="85" spans="1:18" ht="13.9" customHeight="1" x14ac:dyDescent="0.25">
      <c r="A85" s="384">
        <v>79</v>
      </c>
      <c r="B85" s="406" t="s">
        <v>59</v>
      </c>
      <c r="C85" s="36" t="s">
        <v>670</v>
      </c>
      <c r="D85" s="37" t="s">
        <v>672</v>
      </c>
      <c r="E85" s="401" t="s">
        <v>4239</v>
      </c>
      <c r="F85" s="402" t="s">
        <v>4240</v>
      </c>
      <c r="G85" s="403">
        <v>0</v>
      </c>
      <c r="H85" s="403">
        <v>133514.20000000001</v>
      </c>
      <c r="I85" s="318">
        <v>489206.2</v>
      </c>
      <c r="J85" s="318">
        <v>443783</v>
      </c>
      <c r="Q85" s="404"/>
      <c r="R85" s="404"/>
    </row>
    <row r="86" spans="1:18" ht="13.9" customHeight="1" x14ac:dyDescent="0.25">
      <c r="A86" s="384">
        <v>80</v>
      </c>
      <c r="B86" s="400">
        <v>17</v>
      </c>
      <c r="C86" s="36" t="s">
        <v>677</v>
      </c>
      <c r="D86" s="37" t="s">
        <v>672</v>
      </c>
      <c r="E86" s="401" t="s">
        <v>4241</v>
      </c>
      <c r="F86" s="402" t="s">
        <v>4242</v>
      </c>
      <c r="G86" s="403">
        <v>0</v>
      </c>
      <c r="H86" s="403">
        <v>33220.5</v>
      </c>
      <c r="I86" s="318">
        <v>39919.600000000006</v>
      </c>
      <c r="J86" s="318">
        <v>36952.1</v>
      </c>
      <c r="Q86" s="404"/>
      <c r="R86" s="404"/>
    </row>
    <row r="87" spans="1:18" ht="13.9" customHeight="1" x14ac:dyDescent="0.25">
      <c r="A87" s="384">
        <v>81</v>
      </c>
      <c r="B87" s="400">
        <v>20</v>
      </c>
      <c r="C87" s="36" t="s">
        <v>677</v>
      </c>
      <c r="D87" s="37" t="s">
        <v>672</v>
      </c>
      <c r="E87" s="401" t="s">
        <v>4243</v>
      </c>
      <c r="F87" s="402" t="s">
        <v>4244</v>
      </c>
      <c r="G87" s="405">
        <v>0</v>
      </c>
      <c r="H87" s="405">
        <v>0</v>
      </c>
      <c r="I87" s="318">
        <v>38950.6</v>
      </c>
      <c r="J87" s="318">
        <v>55138.9</v>
      </c>
      <c r="Q87" s="404"/>
      <c r="R87" s="404"/>
    </row>
    <row r="88" spans="1:18" ht="13.9" customHeight="1" x14ac:dyDescent="0.25">
      <c r="A88" s="384">
        <v>82</v>
      </c>
      <c r="B88" s="400" t="s">
        <v>671</v>
      </c>
      <c r="C88" s="36" t="s">
        <v>59</v>
      </c>
      <c r="D88" s="37" t="s">
        <v>672</v>
      </c>
      <c r="E88" s="401" t="s">
        <v>4245</v>
      </c>
      <c r="F88" s="402" t="s">
        <v>4246</v>
      </c>
      <c r="G88" s="405">
        <v>0</v>
      </c>
      <c r="H88" s="405">
        <v>7071.4</v>
      </c>
      <c r="I88" s="318">
        <v>16912.400000000001</v>
      </c>
      <c r="J88" s="318">
        <v>16270.6</v>
      </c>
      <c r="Q88" s="404"/>
      <c r="R88" s="404"/>
    </row>
    <row r="89" spans="1:18" ht="13.9" customHeight="1" x14ac:dyDescent="0.25">
      <c r="A89" s="384">
        <v>83</v>
      </c>
      <c r="B89" s="400">
        <v>18</v>
      </c>
      <c r="C89" s="36" t="s">
        <v>59</v>
      </c>
      <c r="D89" s="37" t="s">
        <v>672</v>
      </c>
      <c r="E89" s="401" t="s">
        <v>4247</v>
      </c>
      <c r="F89" s="412" t="s">
        <v>4248</v>
      </c>
      <c r="G89" s="405">
        <v>4533.3999999999996</v>
      </c>
      <c r="H89" s="405">
        <v>0</v>
      </c>
      <c r="I89" s="318">
        <v>18402.5</v>
      </c>
      <c r="J89" s="318">
        <v>0</v>
      </c>
      <c r="Q89" s="404"/>
      <c r="R89" s="404"/>
    </row>
    <row r="90" spans="1:18" ht="13.9" customHeight="1" x14ac:dyDescent="0.25">
      <c r="A90" s="384">
        <v>84</v>
      </c>
      <c r="B90" s="400">
        <v>12</v>
      </c>
      <c r="C90" s="36" t="s">
        <v>40</v>
      </c>
      <c r="D90" s="37" t="s">
        <v>672</v>
      </c>
      <c r="E90" s="401" t="s">
        <v>4249</v>
      </c>
      <c r="F90" s="402" t="s">
        <v>4250</v>
      </c>
      <c r="G90" s="405">
        <v>7184.7</v>
      </c>
      <c r="H90" s="405">
        <v>0</v>
      </c>
      <c r="I90" s="318">
        <v>68623.399999999994</v>
      </c>
      <c r="J90" s="318">
        <v>85896.8</v>
      </c>
      <c r="Q90" s="404"/>
      <c r="R90" s="404"/>
    </row>
    <row r="91" spans="1:18" ht="13.9" customHeight="1" x14ac:dyDescent="0.25">
      <c r="A91" s="384">
        <v>85</v>
      </c>
      <c r="B91" s="400">
        <v>20</v>
      </c>
      <c r="C91" s="36" t="s">
        <v>59</v>
      </c>
      <c r="D91" s="37" t="s">
        <v>672</v>
      </c>
      <c r="E91" s="401" t="s">
        <v>4251</v>
      </c>
      <c r="F91" s="402" t="s">
        <v>4252</v>
      </c>
      <c r="G91" s="405">
        <v>0</v>
      </c>
      <c r="H91" s="405">
        <v>0</v>
      </c>
      <c r="I91" s="318">
        <v>44104.4</v>
      </c>
      <c r="J91" s="318">
        <v>38520.9</v>
      </c>
      <c r="Q91" s="404"/>
      <c r="R91" s="404"/>
    </row>
    <row r="92" spans="1:18" ht="13.9" customHeight="1" x14ac:dyDescent="0.25">
      <c r="A92" s="384">
        <v>86</v>
      </c>
      <c r="B92" s="400">
        <v>16</v>
      </c>
      <c r="C92" s="36" t="s">
        <v>59</v>
      </c>
      <c r="D92" s="37" t="s">
        <v>672</v>
      </c>
      <c r="E92" s="401" t="s">
        <v>4253</v>
      </c>
      <c r="F92" s="412" t="s">
        <v>4254</v>
      </c>
      <c r="G92" s="405">
        <v>4061.2</v>
      </c>
      <c r="H92" s="405">
        <v>0</v>
      </c>
      <c r="I92" s="318">
        <v>34559.599999999999</v>
      </c>
      <c r="J92" s="318">
        <v>39700.799999999996</v>
      </c>
      <c r="Q92" s="404"/>
      <c r="R92" s="404"/>
    </row>
    <row r="93" spans="1:18" ht="13.9" customHeight="1" x14ac:dyDescent="0.25">
      <c r="A93" s="384">
        <v>87</v>
      </c>
      <c r="B93" s="400">
        <v>12</v>
      </c>
      <c r="C93" s="36" t="s">
        <v>47</v>
      </c>
      <c r="D93" s="37" t="s">
        <v>672</v>
      </c>
      <c r="E93" s="401" t="s">
        <v>2468</v>
      </c>
      <c r="F93" s="402" t="s">
        <v>2469</v>
      </c>
      <c r="G93" s="405">
        <v>0</v>
      </c>
      <c r="H93" s="405">
        <v>52567.5</v>
      </c>
      <c r="I93" s="318">
        <v>67343.400000000023</v>
      </c>
      <c r="J93" s="318">
        <v>139100</v>
      </c>
      <c r="Q93" s="404"/>
      <c r="R93" s="404"/>
    </row>
    <row r="94" spans="1:18" ht="13.9" customHeight="1" x14ac:dyDescent="0.25">
      <c r="A94" s="384">
        <v>88</v>
      </c>
      <c r="B94" s="411" t="s">
        <v>677</v>
      </c>
      <c r="C94" s="40" t="s">
        <v>47</v>
      </c>
      <c r="D94" s="37" t="s">
        <v>672</v>
      </c>
      <c r="E94" s="401" t="s">
        <v>2470</v>
      </c>
      <c r="F94" s="402" t="s">
        <v>2471</v>
      </c>
      <c r="G94" s="405">
        <v>0</v>
      </c>
      <c r="H94" s="405">
        <v>10595.8</v>
      </c>
      <c r="I94" s="318">
        <v>195354.7</v>
      </c>
      <c r="J94" s="318">
        <v>141809.79999999999</v>
      </c>
      <c r="Q94" s="404"/>
      <c r="R94" s="404"/>
    </row>
    <row r="95" spans="1:18" ht="13.9" customHeight="1" x14ac:dyDescent="0.25">
      <c r="A95" s="384">
        <v>89</v>
      </c>
      <c r="B95" s="400">
        <v>13</v>
      </c>
      <c r="C95" s="36" t="s">
        <v>47</v>
      </c>
      <c r="D95" s="37" t="s">
        <v>672</v>
      </c>
      <c r="E95" s="401" t="s">
        <v>2472</v>
      </c>
      <c r="F95" s="402" t="s">
        <v>2473</v>
      </c>
      <c r="G95" s="403">
        <v>0</v>
      </c>
      <c r="H95" s="403">
        <v>148846.6</v>
      </c>
      <c r="I95" s="318">
        <v>537919.6</v>
      </c>
      <c r="J95" s="318">
        <v>503134.69999999995</v>
      </c>
      <c r="Q95" s="404"/>
      <c r="R95" s="404"/>
    </row>
    <row r="96" spans="1:18" ht="13.9" customHeight="1" x14ac:dyDescent="0.25">
      <c r="A96" s="384">
        <v>90</v>
      </c>
      <c r="B96" s="400">
        <v>20</v>
      </c>
      <c r="C96" s="36" t="s">
        <v>670</v>
      </c>
      <c r="D96" s="37" t="s">
        <v>672</v>
      </c>
      <c r="E96" s="401" t="s">
        <v>2474</v>
      </c>
      <c r="F96" s="402" t="s">
        <v>2475</v>
      </c>
      <c r="G96" s="405">
        <v>3787.7</v>
      </c>
      <c r="H96" s="405">
        <v>0</v>
      </c>
      <c r="I96" s="318">
        <v>19504.899999999998</v>
      </c>
      <c r="J96" s="318">
        <v>17069.599999999999</v>
      </c>
      <c r="Q96" s="404"/>
      <c r="R96" s="404"/>
    </row>
    <row r="97" spans="1:18" ht="13.9" customHeight="1" x14ac:dyDescent="0.25">
      <c r="A97" s="384">
        <v>91</v>
      </c>
      <c r="B97" s="400" t="s">
        <v>37</v>
      </c>
      <c r="C97" s="36" t="s">
        <v>670</v>
      </c>
      <c r="D97" s="37" t="s">
        <v>672</v>
      </c>
      <c r="E97" s="416" t="s">
        <v>2476</v>
      </c>
      <c r="F97" s="402" t="s">
        <v>2477</v>
      </c>
      <c r="G97" s="405">
        <v>0</v>
      </c>
      <c r="H97" s="405">
        <v>0</v>
      </c>
      <c r="I97" s="318">
        <v>21960.899999999998</v>
      </c>
      <c r="J97" s="318">
        <v>30294</v>
      </c>
      <c r="Q97" s="404"/>
      <c r="R97" s="404"/>
    </row>
    <row r="98" spans="1:18" ht="13.9" customHeight="1" x14ac:dyDescent="0.25">
      <c r="A98" s="384">
        <v>92</v>
      </c>
      <c r="B98" s="400" t="s">
        <v>670</v>
      </c>
      <c r="C98" s="36">
        <v>19</v>
      </c>
      <c r="D98" s="37" t="s">
        <v>672</v>
      </c>
      <c r="E98" s="401" t="s">
        <v>2478</v>
      </c>
      <c r="F98" s="402" t="s">
        <v>2479</v>
      </c>
      <c r="G98" s="405">
        <v>0</v>
      </c>
      <c r="H98" s="405">
        <v>0</v>
      </c>
      <c r="I98" s="318">
        <v>60008.199999999983</v>
      </c>
      <c r="J98" s="318">
        <v>70724.899999999994</v>
      </c>
      <c r="Q98" s="404"/>
      <c r="R98" s="404"/>
    </row>
    <row r="99" spans="1:18" ht="13.9" customHeight="1" x14ac:dyDescent="0.25">
      <c r="A99" s="384">
        <v>93</v>
      </c>
      <c r="B99" s="400" t="s">
        <v>59</v>
      </c>
      <c r="C99" s="36" t="s">
        <v>37</v>
      </c>
      <c r="D99" s="37" t="s">
        <v>672</v>
      </c>
      <c r="E99" s="401" t="s">
        <v>2480</v>
      </c>
      <c r="F99" s="402" t="s">
        <v>2481</v>
      </c>
      <c r="G99" s="405">
        <v>5437.3</v>
      </c>
      <c r="H99" s="405">
        <v>0</v>
      </c>
      <c r="I99" s="318">
        <v>32737.7</v>
      </c>
      <c r="J99" s="318">
        <v>33772.699999999997</v>
      </c>
      <c r="Q99" s="404"/>
      <c r="R99" s="404"/>
    </row>
    <row r="100" spans="1:18" ht="13.9" customHeight="1" x14ac:dyDescent="0.25">
      <c r="A100" s="384">
        <v>94</v>
      </c>
      <c r="B100" s="406" t="s">
        <v>670</v>
      </c>
      <c r="C100" s="36">
        <v>20</v>
      </c>
      <c r="D100" s="37" t="s">
        <v>672</v>
      </c>
      <c r="E100" s="401" t="s">
        <v>4278</v>
      </c>
      <c r="F100" s="402" t="s">
        <v>4279</v>
      </c>
      <c r="G100" s="403">
        <v>0</v>
      </c>
      <c r="H100" s="403">
        <v>85143.7</v>
      </c>
      <c r="I100" s="318">
        <v>296686.59999999998</v>
      </c>
      <c r="J100" s="318">
        <v>366031.4</v>
      </c>
      <c r="Q100" s="404"/>
      <c r="R100" s="404"/>
    </row>
    <row r="101" spans="1:18" ht="13.9" customHeight="1" x14ac:dyDescent="0.25">
      <c r="A101" s="384">
        <v>95</v>
      </c>
      <c r="B101" s="400" t="s">
        <v>40</v>
      </c>
      <c r="C101" s="36" t="s">
        <v>59</v>
      </c>
      <c r="D101" s="37" t="s">
        <v>672</v>
      </c>
      <c r="E101" s="401" t="s">
        <v>4280</v>
      </c>
      <c r="F101" s="402" t="s">
        <v>4281</v>
      </c>
      <c r="G101" s="405">
        <v>18969.8</v>
      </c>
      <c r="H101" s="405">
        <v>0</v>
      </c>
      <c r="I101" s="318">
        <v>98489.2</v>
      </c>
      <c r="J101" s="318">
        <v>106294.3</v>
      </c>
      <c r="Q101" s="404"/>
      <c r="R101" s="404"/>
    </row>
    <row r="102" spans="1:18" ht="13.9" customHeight="1" x14ac:dyDescent="0.25">
      <c r="A102" s="384">
        <v>96</v>
      </c>
      <c r="B102" s="400">
        <v>14</v>
      </c>
      <c r="C102" s="36" t="s">
        <v>47</v>
      </c>
      <c r="D102" s="37" t="s">
        <v>672</v>
      </c>
      <c r="E102" s="401" t="s">
        <v>4282</v>
      </c>
      <c r="F102" s="402" t="s">
        <v>4283</v>
      </c>
      <c r="G102" s="403">
        <v>0</v>
      </c>
      <c r="H102" s="403">
        <v>18418.400000000001</v>
      </c>
      <c r="I102" s="318">
        <v>303329.69999999995</v>
      </c>
      <c r="J102" s="318">
        <v>336120.4</v>
      </c>
      <c r="Q102" s="404"/>
      <c r="R102" s="404"/>
    </row>
    <row r="103" spans="1:18" ht="13.9" customHeight="1" x14ac:dyDescent="0.25">
      <c r="A103" s="384">
        <v>97</v>
      </c>
      <c r="B103" s="400">
        <v>16</v>
      </c>
      <c r="C103" s="407" t="s">
        <v>670</v>
      </c>
      <c r="D103" s="37" t="s">
        <v>672</v>
      </c>
      <c r="E103" s="401" t="s">
        <v>4284</v>
      </c>
      <c r="F103" s="412" t="s">
        <v>4285</v>
      </c>
      <c r="G103" s="405">
        <v>0</v>
      </c>
      <c r="H103" s="405">
        <v>0</v>
      </c>
      <c r="I103" s="318">
        <v>27441.5</v>
      </c>
      <c r="J103" s="318">
        <v>0</v>
      </c>
      <c r="Q103" s="404"/>
      <c r="R103" s="404"/>
    </row>
    <row r="104" spans="1:18" ht="13.9" customHeight="1" x14ac:dyDescent="0.25">
      <c r="A104" s="384">
        <v>98</v>
      </c>
      <c r="B104" s="400" t="s">
        <v>671</v>
      </c>
      <c r="C104" s="36" t="s">
        <v>670</v>
      </c>
      <c r="D104" s="37" t="s">
        <v>672</v>
      </c>
      <c r="E104" s="401" t="s">
        <v>4286</v>
      </c>
      <c r="F104" s="402" t="s">
        <v>4287</v>
      </c>
      <c r="G104" s="405">
        <v>5371.7</v>
      </c>
      <c r="H104" s="405">
        <v>0</v>
      </c>
      <c r="I104" s="318">
        <v>26331.800000000003</v>
      </c>
      <c r="J104" s="318">
        <v>21248.400000000001</v>
      </c>
      <c r="Q104" s="404"/>
      <c r="R104" s="404"/>
    </row>
    <row r="105" spans="1:18" ht="13.9" customHeight="1" x14ac:dyDescent="0.25">
      <c r="A105" s="384">
        <v>99</v>
      </c>
      <c r="B105" s="400">
        <v>13</v>
      </c>
      <c r="C105" s="36" t="s">
        <v>59</v>
      </c>
      <c r="D105" s="37" t="s">
        <v>672</v>
      </c>
      <c r="E105" s="410">
        <v>13204000000</v>
      </c>
      <c r="F105" s="402" t="s">
        <v>215</v>
      </c>
      <c r="G105" s="405">
        <v>0</v>
      </c>
      <c r="H105" s="405">
        <v>1852.8</v>
      </c>
      <c r="I105" s="318">
        <v>4299.8</v>
      </c>
      <c r="J105" s="318">
        <v>5361.5</v>
      </c>
      <c r="Q105" s="404"/>
      <c r="R105" s="404"/>
    </row>
    <row r="106" spans="1:18" ht="13.9" customHeight="1" x14ac:dyDescent="0.25">
      <c r="A106" s="384">
        <v>100</v>
      </c>
      <c r="B106" s="400" t="s">
        <v>43</v>
      </c>
      <c r="C106" s="36" t="s">
        <v>677</v>
      </c>
      <c r="D106" s="37" t="s">
        <v>672</v>
      </c>
      <c r="E106" s="401" t="s">
        <v>216</v>
      </c>
      <c r="F106" s="402" t="s">
        <v>217</v>
      </c>
      <c r="G106" s="403">
        <v>0</v>
      </c>
      <c r="H106" s="403">
        <v>3474.2</v>
      </c>
      <c r="I106" s="318">
        <v>75114.100000000006</v>
      </c>
      <c r="J106" s="318">
        <v>55892.3</v>
      </c>
      <c r="Q106" s="404"/>
      <c r="R106" s="404"/>
    </row>
    <row r="107" spans="1:18" ht="13.9" customHeight="1" x14ac:dyDescent="0.25">
      <c r="A107" s="384">
        <v>101</v>
      </c>
      <c r="B107" s="406" t="s">
        <v>59</v>
      </c>
      <c r="C107" s="36" t="s">
        <v>43</v>
      </c>
      <c r="D107" s="37" t="s">
        <v>672</v>
      </c>
      <c r="E107" s="401" t="s">
        <v>218</v>
      </c>
      <c r="F107" s="402" t="s">
        <v>219</v>
      </c>
      <c r="G107" s="403">
        <v>0</v>
      </c>
      <c r="H107" s="403">
        <v>13764.5</v>
      </c>
      <c r="I107" s="318">
        <v>86863.400000000009</v>
      </c>
      <c r="J107" s="318">
        <v>81539</v>
      </c>
      <c r="Q107" s="404"/>
      <c r="R107" s="404"/>
    </row>
    <row r="108" spans="1:18" ht="13.9" customHeight="1" x14ac:dyDescent="0.25">
      <c r="A108" s="384">
        <v>102</v>
      </c>
      <c r="B108" s="400">
        <v>22</v>
      </c>
      <c r="C108" s="36" t="s">
        <v>677</v>
      </c>
      <c r="D108" s="37" t="s">
        <v>672</v>
      </c>
      <c r="E108" s="401" t="s">
        <v>220</v>
      </c>
      <c r="F108" s="402" t="s">
        <v>221</v>
      </c>
      <c r="G108" s="403">
        <v>0</v>
      </c>
      <c r="H108" s="403">
        <v>15056.4</v>
      </c>
      <c r="I108" s="318">
        <v>28412.3</v>
      </c>
      <c r="J108" s="318">
        <v>46148.399999999994</v>
      </c>
      <c r="Q108" s="404"/>
      <c r="R108" s="404"/>
    </row>
    <row r="109" spans="1:18" ht="13.9" customHeight="1" x14ac:dyDescent="0.25">
      <c r="A109" s="384">
        <v>103</v>
      </c>
      <c r="B109" s="400">
        <v>25</v>
      </c>
      <c r="C109" s="36" t="s">
        <v>671</v>
      </c>
      <c r="D109" s="37" t="s">
        <v>672</v>
      </c>
      <c r="E109" s="401" t="s">
        <v>222</v>
      </c>
      <c r="F109" s="402" t="s">
        <v>223</v>
      </c>
      <c r="G109" s="405">
        <v>7227.7</v>
      </c>
      <c r="H109" s="405">
        <v>0</v>
      </c>
      <c r="I109" s="318">
        <v>48635.6</v>
      </c>
      <c r="J109" s="318">
        <v>48807.1</v>
      </c>
      <c r="Q109" s="404"/>
      <c r="R109" s="404"/>
    </row>
    <row r="110" spans="1:18" ht="13.9" customHeight="1" x14ac:dyDescent="0.25">
      <c r="A110" s="384">
        <v>104</v>
      </c>
      <c r="B110" s="400">
        <v>21</v>
      </c>
      <c r="C110" s="36" t="s">
        <v>677</v>
      </c>
      <c r="D110" s="37" t="s">
        <v>672</v>
      </c>
      <c r="E110" s="401" t="s">
        <v>224</v>
      </c>
      <c r="F110" s="402" t="s">
        <v>225</v>
      </c>
      <c r="G110" s="405">
        <v>1810</v>
      </c>
      <c r="H110" s="405">
        <v>0</v>
      </c>
      <c r="I110" s="318">
        <v>49081.9</v>
      </c>
      <c r="J110" s="318">
        <v>47007</v>
      </c>
      <c r="Q110" s="404"/>
      <c r="R110" s="404"/>
    </row>
    <row r="111" spans="1:18" ht="13.9" customHeight="1" x14ac:dyDescent="0.25">
      <c r="B111" s="409">
        <v>25</v>
      </c>
      <c r="C111" s="38" t="s">
        <v>59</v>
      </c>
      <c r="D111" s="37" t="s">
        <v>672</v>
      </c>
      <c r="E111" s="410">
        <v>25204000000</v>
      </c>
      <c r="F111" s="402" t="s">
        <v>226</v>
      </c>
      <c r="G111" s="405">
        <v>1136.4000000000001</v>
      </c>
      <c r="H111" s="405">
        <v>0</v>
      </c>
      <c r="I111" s="318">
        <v>8252.1999999999989</v>
      </c>
      <c r="J111" s="318">
        <v>9458.6</v>
      </c>
      <c r="Q111" s="404"/>
      <c r="R111" s="404"/>
    </row>
    <row r="112" spans="1:18" ht="13.9" customHeight="1" x14ac:dyDescent="0.25">
      <c r="A112" s="384">
        <v>105</v>
      </c>
      <c r="B112" s="400">
        <v>13</v>
      </c>
      <c r="C112" s="36" t="s">
        <v>670</v>
      </c>
      <c r="D112" s="37" t="s">
        <v>672</v>
      </c>
      <c r="E112" s="410">
        <v>13205000000</v>
      </c>
      <c r="F112" s="402" t="s">
        <v>227</v>
      </c>
      <c r="G112" s="405">
        <v>8135.7</v>
      </c>
      <c r="H112" s="405">
        <v>0</v>
      </c>
      <c r="I112" s="318">
        <v>21813.9</v>
      </c>
      <c r="J112" s="318">
        <v>20197.2</v>
      </c>
      <c r="Q112" s="404"/>
      <c r="R112" s="404"/>
    </row>
    <row r="113" spans="1:18" ht="13.9" customHeight="1" x14ac:dyDescent="0.25">
      <c r="A113" s="384">
        <v>106</v>
      </c>
      <c r="B113" s="411" t="s">
        <v>677</v>
      </c>
      <c r="C113" s="36" t="s">
        <v>59</v>
      </c>
      <c r="D113" s="37" t="s">
        <v>672</v>
      </c>
      <c r="E113" s="401" t="s">
        <v>228</v>
      </c>
      <c r="F113" s="402" t="s">
        <v>229</v>
      </c>
      <c r="G113" s="405">
        <v>7796</v>
      </c>
      <c r="H113" s="405">
        <v>0</v>
      </c>
      <c r="I113" s="318">
        <v>39560.400000000001</v>
      </c>
      <c r="J113" s="318">
        <v>39028.400000000001</v>
      </c>
      <c r="Q113" s="404"/>
      <c r="R113" s="404"/>
    </row>
    <row r="114" spans="1:18" ht="13.9" customHeight="1" x14ac:dyDescent="0.25">
      <c r="A114" s="384">
        <v>107</v>
      </c>
      <c r="B114" s="400" t="s">
        <v>37</v>
      </c>
      <c r="C114" s="36" t="s">
        <v>59</v>
      </c>
      <c r="D114" s="37" t="s">
        <v>672</v>
      </c>
      <c r="E114" s="401" t="s">
        <v>230</v>
      </c>
      <c r="F114" s="402" t="s">
        <v>231</v>
      </c>
      <c r="G114" s="405">
        <v>4061.4</v>
      </c>
      <c r="H114" s="405">
        <v>0</v>
      </c>
      <c r="I114" s="318">
        <v>47158.400000000001</v>
      </c>
      <c r="J114" s="318">
        <v>37235.1</v>
      </c>
      <c r="Q114" s="404"/>
      <c r="R114" s="404"/>
    </row>
    <row r="115" spans="1:18" ht="13.9" customHeight="1" x14ac:dyDescent="0.25">
      <c r="A115" s="384">
        <v>108</v>
      </c>
      <c r="B115" s="400" t="s">
        <v>670</v>
      </c>
      <c r="C115" s="36">
        <v>21</v>
      </c>
      <c r="D115" s="37" t="s">
        <v>672</v>
      </c>
      <c r="E115" s="401" t="s">
        <v>232</v>
      </c>
      <c r="F115" s="402" t="s">
        <v>233</v>
      </c>
      <c r="G115" s="405">
        <v>0</v>
      </c>
      <c r="H115" s="405">
        <v>10013.200000000001</v>
      </c>
      <c r="I115" s="318">
        <v>10064.700000000001</v>
      </c>
      <c r="J115" s="318">
        <v>15720.5</v>
      </c>
      <c r="Q115" s="404"/>
      <c r="R115" s="404"/>
    </row>
    <row r="116" spans="1:18" ht="13.9" customHeight="1" x14ac:dyDescent="0.25">
      <c r="A116" s="384">
        <v>109</v>
      </c>
      <c r="B116" s="400">
        <v>24</v>
      </c>
      <c r="C116" s="36" t="s">
        <v>671</v>
      </c>
      <c r="D116" s="37" t="s">
        <v>672</v>
      </c>
      <c r="E116" s="401" t="s">
        <v>234</v>
      </c>
      <c r="F116" s="402" t="s">
        <v>235</v>
      </c>
      <c r="G116" s="405">
        <v>0</v>
      </c>
      <c r="H116" s="405">
        <v>1251.0999999999999</v>
      </c>
      <c r="I116" s="318">
        <v>7862.4000000000005</v>
      </c>
      <c r="J116" s="318">
        <v>7004.7</v>
      </c>
      <c r="Q116" s="404"/>
      <c r="R116" s="404"/>
    </row>
    <row r="117" spans="1:18" ht="13.9" customHeight="1" x14ac:dyDescent="0.25">
      <c r="A117" s="384">
        <v>110</v>
      </c>
      <c r="B117" s="400" t="s">
        <v>59</v>
      </c>
      <c r="C117" s="36" t="s">
        <v>40</v>
      </c>
      <c r="D117" s="37" t="s">
        <v>672</v>
      </c>
      <c r="E117" s="401" t="s">
        <v>236</v>
      </c>
      <c r="F117" s="402" t="s">
        <v>237</v>
      </c>
      <c r="G117" s="405">
        <v>9818</v>
      </c>
      <c r="H117" s="405">
        <v>0</v>
      </c>
      <c r="I117" s="318">
        <v>55020.299999999996</v>
      </c>
      <c r="J117" s="318">
        <v>48317.8</v>
      </c>
      <c r="Q117" s="404"/>
      <c r="R117" s="404"/>
    </row>
    <row r="118" spans="1:18" ht="13.9" customHeight="1" x14ac:dyDescent="0.25">
      <c r="A118" s="384">
        <v>111</v>
      </c>
      <c r="B118" s="400">
        <v>10</v>
      </c>
      <c r="C118" s="39" t="s">
        <v>238</v>
      </c>
      <c r="D118" s="41" t="s">
        <v>672</v>
      </c>
      <c r="E118" s="410">
        <v>10212000000</v>
      </c>
      <c r="F118" s="402" t="s">
        <v>239</v>
      </c>
      <c r="G118" s="405">
        <v>0</v>
      </c>
      <c r="H118" s="405">
        <v>12998.7</v>
      </c>
      <c r="I118" s="318">
        <v>29689.100000000002</v>
      </c>
      <c r="J118" s="318">
        <v>0</v>
      </c>
      <c r="Q118" s="404"/>
      <c r="R118" s="404"/>
    </row>
    <row r="119" spans="1:18" ht="13.9" customHeight="1" x14ac:dyDescent="0.25">
      <c r="A119" s="384">
        <v>112</v>
      </c>
      <c r="B119" s="400">
        <v>15</v>
      </c>
      <c r="C119" s="36" t="s">
        <v>47</v>
      </c>
      <c r="D119" s="37" t="s">
        <v>672</v>
      </c>
      <c r="E119" s="401" t="s">
        <v>240</v>
      </c>
      <c r="F119" s="402" t="s">
        <v>241</v>
      </c>
      <c r="G119" s="403">
        <v>0</v>
      </c>
      <c r="H119" s="403">
        <v>108499.5</v>
      </c>
      <c r="I119" s="318">
        <v>731337.20000000007</v>
      </c>
      <c r="J119" s="318">
        <v>679969.5</v>
      </c>
      <c r="Q119" s="404"/>
      <c r="R119" s="404"/>
    </row>
    <row r="120" spans="1:18" ht="13.9" customHeight="1" x14ac:dyDescent="0.25">
      <c r="A120" s="384">
        <v>113</v>
      </c>
      <c r="B120" s="400">
        <v>11</v>
      </c>
      <c r="C120" s="36" t="s">
        <v>677</v>
      </c>
      <c r="D120" s="37" t="s">
        <v>672</v>
      </c>
      <c r="E120" s="401" t="s">
        <v>242</v>
      </c>
      <c r="F120" s="402" t="s">
        <v>243</v>
      </c>
      <c r="G120" s="405">
        <v>24015.9</v>
      </c>
      <c r="H120" s="405">
        <v>0</v>
      </c>
      <c r="I120" s="318">
        <v>63730.6</v>
      </c>
      <c r="J120" s="318">
        <v>63471.8</v>
      </c>
      <c r="Q120" s="404"/>
      <c r="R120" s="404"/>
    </row>
    <row r="121" spans="1:18" ht="13.9" customHeight="1" x14ac:dyDescent="0.25">
      <c r="A121" s="384">
        <v>114</v>
      </c>
      <c r="B121" s="406" t="s">
        <v>59</v>
      </c>
      <c r="C121" s="36" t="s">
        <v>52</v>
      </c>
      <c r="D121" s="37" t="s">
        <v>672</v>
      </c>
      <c r="E121" s="417" t="s">
        <v>244</v>
      </c>
      <c r="F121" s="402" t="s">
        <v>245</v>
      </c>
      <c r="G121" s="405">
        <v>0</v>
      </c>
      <c r="H121" s="405">
        <v>0</v>
      </c>
      <c r="I121" s="318">
        <v>28243.5</v>
      </c>
      <c r="J121" s="318">
        <v>29576.9</v>
      </c>
      <c r="Q121" s="404"/>
      <c r="R121" s="404"/>
    </row>
    <row r="122" spans="1:18" ht="13.9" customHeight="1" x14ac:dyDescent="0.25">
      <c r="A122" s="384">
        <v>115</v>
      </c>
      <c r="B122" s="400">
        <v>17</v>
      </c>
      <c r="C122" s="36" t="s">
        <v>59</v>
      </c>
      <c r="D122" s="37" t="s">
        <v>672</v>
      </c>
      <c r="E122" s="401" t="s">
        <v>246</v>
      </c>
      <c r="F122" s="402" t="s">
        <v>247</v>
      </c>
      <c r="G122" s="405">
        <v>1576.3</v>
      </c>
      <c r="H122" s="405">
        <v>0</v>
      </c>
      <c r="I122" s="318">
        <v>9982.7000000000007</v>
      </c>
      <c r="J122" s="318">
        <v>0</v>
      </c>
      <c r="Q122" s="404"/>
      <c r="R122" s="404"/>
    </row>
    <row r="123" spans="1:18" ht="13.9" customHeight="1" x14ac:dyDescent="0.25">
      <c r="A123" s="384">
        <v>116</v>
      </c>
      <c r="B123" s="400">
        <v>18</v>
      </c>
      <c r="C123" s="36" t="s">
        <v>670</v>
      </c>
      <c r="D123" s="37" t="s">
        <v>672</v>
      </c>
      <c r="E123" s="401" t="s">
        <v>248</v>
      </c>
      <c r="F123" s="412" t="s">
        <v>249</v>
      </c>
      <c r="G123" s="405">
        <v>0</v>
      </c>
      <c r="H123" s="405">
        <v>0</v>
      </c>
      <c r="I123" s="318">
        <v>35501.600000000006</v>
      </c>
      <c r="J123" s="318">
        <v>42135.199999999997</v>
      </c>
      <c r="Q123" s="404"/>
      <c r="R123" s="404"/>
    </row>
    <row r="124" spans="1:18" ht="13.9" customHeight="1" x14ac:dyDescent="0.25">
      <c r="A124" s="384">
        <v>117</v>
      </c>
      <c r="B124" s="400">
        <v>14</v>
      </c>
      <c r="C124" s="36" t="s">
        <v>677</v>
      </c>
      <c r="D124" s="37" t="s">
        <v>672</v>
      </c>
      <c r="E124" s="418" t="s">
        <v>250</v>
      </c>
      <c r="F124" s="402" t="s">
        <v>251</v>
      </c>
      <c r="G124" s="405">
        <v>0</v>
      </c>
      <c r="H124" s="405">
        <v>0</v>
      </c>
      <c r="I124" s="318">
        <v>10034.799999999999</v>
      </c>
      <c r="J124" s="318">
        <v>0</v>
      </c>
      <c r="Q124" s="404"/>
      <c r="R124" s="404"/>
    </row>
    <row r="125" spans="1:18" ht="13.9" customHeight="1" x14ac:dyDescent="0.25">
      <c r="A125" s="384">
        <v>118</v>
      </c>
      <c r="B125" s="400" t="s">
        <v>59</v>
      </c>
      <c r="C125" s="36">
        <v>10</v>
      </c>
      <c r="D125" s="37" t="s">
        <v>672</v>
      </c>
      <c r="E125" s="401" t="s">
        <v>252</v>
      </c>
      <c r="F125" s="402" t="s">
        <v>253</v>
      </c>
      <c r="G125" s="405">
        <v>0</v>
      </c>
      <c r="H125" s="405">
        <v>0</v>
      </c>
      <c r="I125" s="318">
        <v>81858.5</v>
      </c>
      <c r="J125" s="318">
        <v>90578.8</v>
      </c>
      <c r="Q125" s="404"/>
      <c r="R125" s="404"/>
    </row>
    <row r="126" spans="1:18" ht="13.9" customHeight="1" x14ac:dyDescent="0.25">
      <c r="A126" s="384">
        <v>119</v>
      </c>
      <c r="B126" s="400">
        <v>12</v>
      </c>
      <c r="C126" s="36" t="s">
        <v>52</v>
      </c>
      <c r="D126" s="37" t="s">
        <v>672</v>
      </c>
      <c r="E126" s="401" t="s">
        <v>254</v>
      </c>
      <c r="F126" s="402" t="s">
        <v>255</v>
      </c>
      <c r="G126" s="405">
        <v>2189.1</v>
      </c>
      <c r="H126" s="405">
        <v>0</v>
      </c>
      <c r="I126" s="318">
        <v>6032.9000000000015</v>
      </c>
      <c r="J126" s="318">
        <v>10570.1</v>
      </c>
      <c r="Q126" s="404"/>
      <c r="R126" s="404"/>
    </row>
    <row r="127" spans="1:18" ht="13.9" customHeight="1" x14ac:dyDescent="0.25">
      <c r="A127" s="384">
        <v>120</v>
      </c>
      <c r="B127" s="400">
        <v>14</v>
      </c>
      <c r="C127" s="36" t="s">
        <v>59</v>
      </c>
      <c r="D127" s="37" t="s">
        <v>672</v>
      </c>
      <c r="E127" s="401" t="s">
        <v>256</v>
      </c>
      <c r="F127" s="402" t="s">
        <v>2934</v>
      </c>
      <c r="G127" s="405">
        <v>17030.5</v>
      </c>
      <c r="H127" s="405">
        <v>0</v>
      </c>
      <c r="I127" s="318">
        <v>49720.200000000004</v>
      </c>
      <c r="J127" s="318">
        <v>45386.8</v>
      </c>
      <c r="Q127" s="404"/>
      <c r="R127" s="404"/>
    </row>
    <row r="128" spans="1:18" ht="13.9" customHeight="1" x14ac:dyDescent="0.25">
      <c r="A128" s="384">
        <v>121</v>
      </c>
      <c r="B128" s="400">
        <v>20</v>
      </c>
      <c r="C128" s="36" t="s">
        <v>37</v>
      </c>
      <c r="D128" s="37" t="s">
        <v>672</v>
      </c>
      <c r="E128" s="401" t="s">
        <v>2935</v>
      </c>
      <c r="F128" s="402" t="s">
        <v>2936</v>
      </c>
      <c r="G128" s="405">
        <v>8958.1</v>
      </c>
      <c r="H128" s="405">
        <v>0</v>
      </c>
      <c r="I128" s="318">
        <v>22839.8</v>
      </c>
      <c r="J128" s="318">
        <v>31392.5</v>
      </c>
      <c r="Q128" s="404"/>
      <c r="R128" s="404"/>
    </row>
    <row r="129" spans="1:18" ht="13.9" customHeight="1" x14ac:dyDescent="0.25">
      <c r="A129" s="384">
        <v>122</v>
      </c>
      <c r="B129" s="400">
        <v>10</v>
      </c>
      <c r="C129" s="36" t="s">
        <v>43</v>
      </c>
      <c r="D129" s="37" t="s">
        <v>672</v>
      </c>
      <c r="E129" s="401" t="s">
        <v>2937</v>
      </c>
      <c r="F129" s="402" t="s">
        <v>2938</v>
      </c>
      <c r="G129" s="405">
        <v>0</v>
      </c>
      <c r="H129" s="405">
        <v>0</v>
      </c>
      <c r="I129" s="318">
        <v>22411.4</v>
      </c>
      <c r="J129" s="318">
        <v>0</v>
      </c>
      <c r="Q129" s="404"/>
      <c r="R129" s="404"/>
    </row>
    <row r="130" spans="1:18" ht="13.9" customHeight="1" x14ac:dyDescent="0.25">
      <c r="A130" s="384">
        <v>123</v>
      </c>
      <c r="B130" s="406" t="s">
        <v>59</v>
      </c>
      <c r="C130" s="36">
        <v>11</v>
      </c>
      <c r="D130" s="37" t="s">
        <v>672</v>
      </c>
      <c r="E130" s="401" t="s">
        <v>2939</v>
      </c>
      <c r="F130" s="402" t="s">
        <v>2940</v>
      </c>
      <c r="G130" s="405">
        <v>0</v>
      </c>
      <c r="H130" s="405">
        <v>4321.8</v>
      </c>
      <c r="I130" s="318">
        <v>21425.7</v>
      </c>
      <c r="J130" s="318">
        <v>19461.099999999999</v>
      </c>
      <c r="Q130" s="404"/>
      <c r="R130" s="404"/>
    </row>
    <row r="131" spans="1:18" ht="13.9" customHeight="1" x14ac:dyDescent="0.25">
      <c r="A131" s="384">
        <v>124</v>
      </c>
      <c r="B131" s="400">
        <v>16</v>
      </c>
      <c r="C131" s="407" t="s">
        <v>47</v>
      </c>
      <c r="D131" s="37" t="s">
        <v>672</v>
      </c>
      <c r="E131" s="401" t="s">
        <v>2941</v>
      </c>
      <c r="F131" s="408" t="s">
        <v>2942</v>
      </c>
      <c r="G131" s="419">
        <v>0</v>
      </c>
      <c r="H131" s="419">
        <v>74161.100000000006</v>
      </c>
      <c r="I131" s="318">
        <v>198788</v>
      </c>
      <c r="J131" s="318">
        <v>198781.7</v>
      </c>
      <c r="Q131" s="404"/>
      <c r="R131" s="404"/>
    </row>
    <row r="132" spans="1:18" ht="13.9" customHeight="1" x14ac:dyDescent="0.25">
      <c r="A132" s="384">
        <v>125</v>
      </c>
      <c r="B132" s="400">
        <v>25</v>
      </c>
      <c r="C132" s="36" t="s">
        <v>677</v>
      </c>
      <c r="D132" s="37" t="s">
        <v>672</v>
      </c>
      <c r="E132" s="401" t="s">
        <v>2943</v>
      </c>
      <c r="F132" s="402" t="s">
        <v>2944</v>
      </c>
      <c r="G132" s="403">
        <v>0</v>
      </c>
      <c r="H132" s="403">
        <v>9304.6</v>
      </c>
      <c r="I132" s="318">
        <v>40143.800000000003</v>
      </c>
      <c r="J132" s="318">
        <v>39469.4</v>
      </c>
      <c r="Q132" s="404"/>
      <c r="R132" s="404"/>
    </row>
    <row r="133" spans="1:18" ht="13.9" customHeight="1" x14ac:dyDescent="0.25">
      <c r="A133" s="384">
        <v>126</v>
      </c>
      <c r="B133" s="400">
        <v>17</v>
      </c>
      <c r="C133" s="36" t="s">
        <v>47</v>
      </c>
      <c r="D133" s="37" t="s">
        <v>672</v>
      </c>
      <c r="E133" s="401" t="s">
        <v>2945</v>
      </c>
      <c r="F133" s="402" t="s">
        <v>2946</v>
      </c>
      <c r="G133" s="405">
        <v>0</v>
      </c>
      <c r="H133" s="405">
        <v>19817</v>
      </c>
      <c r="I133" s="318">
        <v>180040.19999999998</v>
      </c>
      <c r="J133" s="318">
        <v>162999.20000000001</v>
      </c>
      <c r="Q133" s="404"/>
      <c r="R133" s="404"/>
    </row>
    <row r="134" spans="1:18" ht="13.9" customHeight="1" x14ac:dyDescent="0.25">
      <c r="A134" s="384">
        <v>127</v>
      </c>
      <c r="B134" s="400">
        <v>10</v>
      </c>
      <c r="C134" s="36" t="s">
        <v>40</v>
      </c>
      <c r="D134" s="37" t="s">
        <v>672</v>
      </c>
      <c r="E134" s="401" t="s">
        <v>2947</v>
      </c>
      <c r="F134" s="402" t="s">
        <v>2948</v>
      </c>
      <c r="G134" s="405">
        <v>947</v>
      </c>
      <c r="H134" s="405">
        <v>0</v>
      </c>
      <c r="I134" s="318">
        <v>4796.7000000000007</v>
      </c>
      <c r="J134" s="318">
        <v>5037.7</v>
      </c>
      <c r="Q134" s="404"/>
      <c r="R134" s="404"/>
    </row>
    <row r="135" spans="1:18" ht="13.9" customHeight="1" x14ac:dyDescent="0.25">
      <c r="A135" s="384">
        <v>128</v>
      </c>
      <c r="B135" s="400">
        <v>12</v>
      </c>
      <c r="C135" s="36">
        <v>10</v>
      </c>
      <c r="D135" s="37" t="s">
        <v>672</v>
      </c>
      <c r="E135" s="401" t="s">
        <v>2949</v>
      </c>
      <c r="F135" s="402" t="s">
        <v>2950</v>
      </c>
      <c r="G135" s="403">
        <v>0</v>
      </c>
      <c r="H135" s="403">
        <v>18110.3</v>
      </c>
      <c r="I135" s="318">
        <v>15953.100000000006</v>
      </c>
      <c r="J135" s="318">
        <v>28298.399999999998</v>
      </c>
      <c r="Q135" s="404"/>
      <c r="R135" s="404"/>
    </row>
    <row r="136" spans="1:18" ht="13.9" customHeight="1" x14ac:dyDescent="0.25">
      <c r="A136" s="384">
        <v>129</v>
      </c>
      <c r="B136" s="400">
        <v>18</v>
      </c>
      <c r="C136" s="36" t="s">
        <v>37</v>
      </c>
      <c r="D136" s="37" t="s">
        <v>672</v>
      </c>
      <c r="E136" s="401" t="s">
        <v>2951</v>
      </c>
      <c r="F136" s="412" t="s">
        <v>2952</v>
      </c>
      <c r="G136" s="405">
        <v>0</v>
      </c>
      <c r="H136" s="405">
        <v>0</v>
      </c>
      <c r="I136" s="318">
        <v>34400.5</v>
      </c>
      <c r="J136" s="318">
        <v>29305.5</v>
      </c>
      <c r="Q136" s="404"/>
      <c r="R136" s="404"/>
    </row>
    <row r="137" spans="1:18" ht="13.9" customHeight="1" x14ac:dyDescent="0.25">
      <c r="A137" s="384">
        <v>130</v>
      </c>
      <c r="B137" s="400">
        <v>12</v>
      </c>
      <c r="C137" s="36">
        <v>11</v>
      </c>
      <c r="D137" s="37" t="s">
        <v>672</v>
      </c>
      <c r="E137" s="401" t="s">
        <v>2953</v>
      </c>
      <c r="F137" s="402" t="s">
        <v>2954</v>
      </c>
      <c r="G137" s="405">
        <v>0</v>
      </c>
      <c r="H137" s="405">
        <v>0</v>
      </c>
      <c r="I137" s="318">
        <v>32472.3</v>
      </c>
      <c r="J137" s="318">
        <v>41791.800000000003</v>
      </c>
      <c r="Q137" s="404"/>
      <c r="R137" s="404"/>
    </row>
    <row r="138" spans="1:18" ht="13.9" customHeight="1" x14ac:dyDescent="0.25">
      <c r="A138" s="384">
        <v>132</v>
      </c>
      <c r="B138" s="400">
        <v>13</v>
      </c>
      <c r="C138" s="36" t="s">
        <v>37</v>
      </c>
      <c r="D138" s="37" t="s">
        <v>672</v>
      </c>
      <c r="E138" s="410">
        <v>13206000000</v>
      </c>
      <c r="F138" s="402" t="s">
        <v>2955</v>
      </c>
      <c r="G138" s="405">
        <v>0</v>
      </c>
      <c r="H138" s="405">
        <v>0</v>
      </c>
      <c r="I138" s="318">
        <v>29504.899999999998</v>
      </c>
      <c r="J138" s="318">
        <v>0</v>
      </c>
      <c r="Q138" s="404"/>
      <c r="R138" s="404"/>
    </row>
    <row r="139" spans="1:18" ht="13.9" customHeight="1" x14ac:dyDescent="0.25">
      <c r="A139" s="384">
        <v>133</v>
      </c>
      <c r="B139" s="400">
        <v>12</v>
      </c>
      <c r="C139" s="36">
        <v>12</v>
      </c>
      <c r="D139" s="37" t="s">
        <v>672</v>
      </c>
      <c r="E139" s="401" t="s">
        <v>2956</v>
      </c>
      <c r="F139" s="402" t="s">
        <v>2957</v>
      </c>
      <c r="G139" s="405">
        <v>0</v>
      </c>
      <c r="H139" s="405">
        <v>11965.5</v>
      </c>
      <c r="I139" s="318">
        <v>21134.700000000004</v>
      </c>
      <c r="J139" s="318">
        <v>35400.400000000001</v>
      </c>
      <c r="Q139" s="404"/>
      <c r="R139" s="404"/>
    </row>
    <row r="140" spans="1:18" ht="13.9" customHeight="1" x14ac:dyDescent="0.25">
      <c r="A140" s="384">
        <v>134</v>
      </c>
      <c r="B140" s="400">
        <v>11</v>
      </c>
      <c r="C140" s="36" t="s">
        <v>59</v>
      </c>
      <c r="D140" s="37" t="s">
        <v>672</v>
      </c>
      <c r="E140" s="401" t="s">
        <v>2958</v>
      </c>
      <c r="F140" s="402" t="s">
        <v>2959</v>
      </c>
      <c r="G140" s="405">
        <v>10066.1</v>
      </c>
      <c r="H140" s="405">
        <v>0</v>
      </c>
      <c r="I140" s="318">
        <v>30583.300000000003</v>
      </c>
      <c r="J140" s="318">
        <v>40333.799999999996</v>
      </c>
      <c r="Q140" s="404"/>
      <c r="R140" s="404"/>
    </row>
    <row r="141" spans="1:18" ht="13.9" customHeight="1" x14ac:dyDescent="0.25">
      <c r="A141" s="384">
        <v>135</v>
      </c>
      <c r="B141" s="406" t="s">
        <v>670</v>
      </c>
      <c r="C141" s="36">
        <v>22</v>
      </c>
      <c r="D141" s="37" t="s">
        <v>672</v>
      </c>
      <c r="E141" s="401" t="s">
        <v>2960</v>
      </c>
      <c r="F141" s="402" t="s">
        <v>2961</v>
      </c>
      <c r="G141" s="405">
        <v>1843.9</v>
      </c>
      <c r="H141" s="405">
        <v>0</v>
      </c>
      <c r="I141" s="318">
        <v>32715.5</v>
      </c>
      <c r="J141" s="318">
        <v>48968.799999999996</v>
      </c>
      <c r="Q141" s="404"/>
      <c r="R141" s="404"/>
    </row>
    <row r="142" spans="1:18" ht="13.9" customHeight="1" x14ac:dyDescent="0.25">
      <c r="A142" s="384">
        <v>136</v>
      </c>
      <c r="B142" s="400">
        <v>12</v>
      </c>
      <c r="C142" s="36">
        <v>13</v>
      </c>
      <c r="D142" s="37" t="s">
        <v>672</v>
      </c>
      <c r="E142" s="401" t="s">
        <v>2962</v>
      </c>
      <c r="F142" s="402" t="s">
        <v>2963</v>
      </c>
      <c r="G142" s="405">
        <v>0</v>
      </c>
      <c r="H142" s="405">
        <v>1462.1</v>
      </c>
      <c r="I142" s="318">
        <v>71838.099999999991</v>
      </c>
      <c r="J142" s="318">
        <v>96940.3</v>
      </c>
      <c r="Q142" s="404"/>
      <c r="R142" s="404"/>
    </row>
    <row r="143" spans="1:18" ht="13.9" customHeight="1" x14ac:dyDescent="0.25">
      <c r="A143" s="384">
        <v>137</v>
      </c>
      <c r="B143" s="400" t="s">
        <v>59</v>
      </c>
      <c r="C143" s="36">
        <v>12</v>
      </c>
      <c r="D143" s="37" t="s">
        <v>672</v>
      </c>
      <c r="E143" s="401" t="s">
        <v>2964</v>
      </c>
      <c r="F143" s="402" t="s">
        <v>2965</v>
      </c>
      <c r="G143" s="405">
        <v>0</v>
      </c>
      <c r="H143" s="405">
        <v>0</v>
      </c>
      <c r="I143" s="318">
        <v>24600.699999999997</v>
      </c>
      <c r="J143" s="318">
        <v>0</v>
      </c>
      <c r="Q143" s="404"/>
      <c r="R143" s="404"/>
    </row>
    <row r="144" spans="1:18" ht="13.9" customHeight="1" x14ac:dyDescent="0.25">
      <c r="A144" s="384">
        <v>139</v>
      </c>
      <c r="B144" s="400">
        <v>22</v>
      </c>
      <c r="C144" s="36" t="s">
        <v>59</v>
      </c>
      <c r="D144" s="37" t="s">
        <v>672</v>
      </c>
      <c r="E144" s="401" t="s">
        <v>2966</v>
      </c>
      <c r="F144" s="402" t="s">
        <v>2967</v>
      </c>
      <c r="G144" s="405">
        <v>846</v>
      </c>
      <c r="H144" s="405">
        <v>0</v>
      </c>
      <c r="I144" s="318">
        <v>29227</v>
      </c>
      <c r="J144" s="318">
        <v>0</v>
      </c>
      <c r="Q144" s="404"/>
      <c r="R144" s="404"/>
    </row>
    <row r="145" spans="1:18" ht="13.9" customHeight="1" x14ac:dyDescent="0.25">
      <c r="A145" s="384">
        <v>140</v>
      </c>
      <c r="B145" s="400">
        <v>10</v>
      </c>
      <c r="C145" s="36" t="s">
        <v>52</v>
      </c>
      <c r="D145" s="37" t="s">
        <v>672</v>
      </c>
      <c r="E145" s="401" t="s">
        <v>2968</v>
      </c>
      <c r="F145" s="402" t="s">
        <v>2969</v>
      </c>
      <c r="G145" s="403">
        <v>0</v>
      </c>
      <c r="H145" s="403">
        <v>24244.5</v>
      </c>
      <c r="I145" s="318">
        <v>19078.2</v>
      </c>
      <c r="J145" s="318">
        <v>42118.6</v>
      </c>
      <c r="Q145" s="404"/>
      <c r="R145" s="404"/>
    </row>
    <row r="146" spans="1:18" ht="13.9" customHeight="1" x14ac:dyDescent="0.25">
      <c r="A146" s="384">
        <v>141</v>
      </c>
      <c r="B146" s="400" t="s">
        <v>670</v>
      </c>
      <c r="C146" s="36">
        <v>23</v>
      </c>
      <c r="D146" s="37" t="s">
        <v>672</v>
      </c>
      <c r="E146" s="401" t="s">
        <v>2970</v>
      </c>
      <c r="F146" s="402" t="s">
        <v>2971</v>
      </c>
      <c r="G146" s="405">
        <v>0</v>
      </c>
      <c r="H146" s="405">
        <v>0</v>
      </c>
      <c r="I146" s="318">
        <v>99563.6</v>
      </c>
      <c r="J146" s="318">
        <v>109100.3</v>
      </c>
      <c r="Q146" s="404"/>
      <c r="R146" s="404"/>
    </row>
    <row r="147" spans="1:18" ht="13.9" customHeight="1" x14ac:dyDescent="0.25">
      <c r="A147" s="384">
        <v>142</v>
      </c>
      <c r="B147" s="400">
        <v>23</v>
      </c>
      <c r="C147" s="36" t="s">
        <v>670</v>
      </c>
      <c r="D147" s="37" t="s">
        <v>672</v>
      </c>
      <c r="E147" s="401" t="s">
        <v>3504</v>
      </c>
      <c r="F147" s="402" t="s">
        <v>3505</v>
      </c>
      <c r="G147" s="405">
        <v>0</v>
      </c>
      <c r="H147" s="405">
        <v>0</v>
      </c>
      <c r="I147" s="318">
        <v>48594.3</v>
      </c>
      <c r="J147" s="318">
        <v>55101</v>
      </c>
      <c r="Q147" s="404"/>
      <c r="R147" s="404"/>
    </row>
    <row r="148" spans="1:18" ht="13.9" customHeight="1" x14ac:dyDescent="0.25">
      <c r="A148" s="384">
        <v>143</v>
      </c>
      <c r="B148" s="406" t="s">
        <v>670</v>
      </c>
      <c r="C148" s="36">
        <v>24</v>
      </c>
      <c r="D148" s="37" t="s">
        <v>672</v>
      </c>
      <c r="E148" s="401" t="s">
        <v>3506</v>
      </c>
      <c r="F148" s="402" t="s">
        <v>3507</v>
      </c>
      <c r="G148" s="405">
        <v>2297.4</v>
      </c>
      <c r="H148" s="405">
        <v>0</v>
      </c>
      <c r="I148" s="318">
        <v>11148.200000000004</v>
      </c>
      <c r="J148" s="318">
        <v>12203.5</v>
      </c>
      <c r="Q148" s="404"/>
      <c r="R148" s="404"/>
    </row>
    <row r="149" spans="1:18" ht="13.9" customHeight="1" x14ac:dyDescent="0.25">
      <c r="A149" s="384">
        <v>144</v>
      </c>
      <c r="B149" s="400">
        <v>22</v>
      </c>
      <c r="C149" s="36" t="s">
        <v>670</v>
      </c>
      <c r="D149" s="37" t="s">
        <v>672</v>
      </c>
      <c r="E149" s="401" t="s">
        <v>3508</v>
      </c>
      <c r="F149" s="402" t="s">
        <v>3509</v>
      </c>
      <c r="G149" s="405">
        <v>0</v>
      </c>
      <c r="H149" s="405">
        <v>0</v>
      </c>
      <c r="I149" s="318">
        <v>32449</v>
      </c>
      <c r="J149" s="318">
        <v>0</v>
      </c>
      <c r="Q149" s="404"/>
      <c r="R149" s="404"/>
    </row>
    <row r="150" spans="1:18" ht="13.9" customHeight="1" x14ac:dyDescent="0.25">
      <c r="A150" s="384">
        <v>145</v>
      </c>
      <c r="B150" s="400">
        <v>12</v>
      </c>
      <c r="C150" s="36">
        <v>14</v>
      </c>
      <c r="D150" s="37" t="s">
        <v>672</v>
      </c>
      <c r="E150" s="401" t="s">
        <v>3510</v>
      </c>
      <c r="F150" s="402" t="s">
        <v>3511</v>
      </c>
      <c r="G150" s="405">
        <v>8402.7999999999993</v>
      </c>
      <c r="H150" s="405">
        <v>0</v>
      </c>
      <c r="I150" s="318">
        <v>13562.300000000003</v>
      </c>
      <c r="J150" s="318">
        <v>31256.5</v>
      </c>
      <c r="Q150" s="404"/>
      <c r="R150" s="404"/>
    </row>
    <row r="151" spans="1:18" ht="13.9" customHeight="1" x14ac:dyDescent="0.25">
      <c r="A151" s="384">
        <v>146</v>
      </c>
      <c r="B151" s="400">
        <v>13</v>
      </c>
      <c r="C151" s="36" t="s">
        <v>43</v>
      </c>
      <c r="D151" s="37" t="s">
        <v>672</v>
      </c>
      <c r="E151" s="410">
        <v>13207000000</v>
      </c>
      <c r="F151" s="402" t="s">
        <v>3512</v>
      </c>
      <c r="G151" s="405">
        <v>0</v>
      </c>
      <c r="H151" s="405">
        <v>0</v>
      </c>
      <c r="I151" s="318">
        <v>49537.9</v>
      </c>
      <c r="J151" s="318">
        <v>43894.9</v>
      </c>
      <c r="Q151" s="404"/>
      <c r="R151" s="404"/>
    </row>
    <row r="152" spans="1:18" ht="13.9" customHeight="1" x14ac:dyDescent="0.25">
      <c r="A152" s="384">
        <v>148</v>
      </c>
      <c r="B152" s="400">
        <v>18</v>
      </c>
      <c r="C152" s="36" t="s">
        <v>47</v>
      </c>
      <c r="D152" s="37" t="s">
        <v>672</v>
      </c>
      <c r="E152" s="401" t="s">
        <v>3513</v>
      </c>
      <c r="F152" s="412" t="s">
        <v>3514</v>
      </c>
      <c r="G152" s="415">
        <v>0</v>
      </c>
      <c r="H152" s="415">
        <v>55480.9</v>
      </c>
      <c r="I152" s="318">
        <v>183589.2</v>
      </c>
      <c r="J152" s="318">
        <v>182271.3</v>
      </c>
      <c r="Q152" s="404"/>
      <c r="R152" s="404"/>
    </row>
    <row r="153" spans="1:18" ht="13.9" customHeight="1" x14ac:dyDescent="0.25">
      <c r="A153" s="384">
        <v>149</v>
      </c>
      <c r="B153" s="400">
        <v>15</v>
      </c>
      <c r="C153" s="407" t="s">
        <v>37</v>
      </c>
      <c r="D153" s="37" t="s">
        <v>672</v>
      </c>
      <c r="E153" s="401" t="s">
        <v>3515</v>
      </c>
      <c r="F153" s="408" t="s">
        <v>3516</v>
      </c>
      <c r="G153" s="405">
        <v>3280.1</v>
      </c>
      <c r="H153" s="405">
        <v>0</v>
      </c>
      <c r="I153" s="318">
        <v>6876.6</v>
      </c>
      <c r="J153" s="318">
        <v>6623</v>
      </c>
      <c r="Q153" s="404"/>
      <c r="R153" s="404"/>
    </row>
    <row r="154" spans="1:18" ht="13.9" customHeight="1" x14ac:dyDescent="0.25">
      <c r="A154" s="384">
        <v>150</v>
      </c>
      <c r="B154" s="406" t="s">
        <v>59</v>
      </c>
      <c r="C154" s="36">
        <v>13</v>
      </c>
      <c r="D154" s="37" t="s">
        <v>672</v>
      </c>
      <c r="E154" s="401" t="s">
        <v>3517</v>
      </c>
      <c r="F154" s="402" t="s">
        <v>3518</v>
      </c>
      <c r="G154" s="405">
        <v>0</v>
      </c>
      <c r="H154" s="405">
        <v>4123.8999999999996</v>
      </c>
      <c r="I154" s="318">
        <v>22908.300000000003</v>
      </c>
      <c r="J154" s="318">
        <v>19530.5</v>
      </c>
      <c r="Q154" s="404"/>
      <c r="R154" s="404"/>
    </row>
    <row r="155" spans="1:18" ht="13.9" customHeight="1" x14ac:dyDescent="0.25">
      <c r="A155" s="384">
        <v>151</v>
      </c>
      <c r="B155" s="400">
        <v>19</v>
      </c>
      <c r="C155" s="36" t="s">
        <v>47</v>
      </c>
      <c r="D155" s="37" t="s">
        <v>672</v>
      </c>
      <c r="E155" s="401" t="s">
        <v>3519</v>
      </c>
      <c r="F155" s="402" t="s">
        <v>3520</v>
      </c>
      <c r="G155" s="405">
        <v>0</v>
      </c>
      <c r="H155" s="405">
        <v>12378.3</v>
      </c>
      <c r="I155" s="318">
        <v>194325.9</v>
      </c>
      <c r="J155" s="318">
        <v>142152.9</v>
      </c>
      <c r="Q155" s="404"/>
      <c r="R155" s="404"/>
    </row>
    <row r="156" spans="1:18" ht="13.9" customHeight="1" x14ac:dyDescent="0.25">
      <c r="A156" s="384">
        <v>152</v>
      </c>
      <c r="B156" s="400" t="s">
        <v>40</v>
      </c>
      <c r="C156" s="36" t="s">
        <v>670</v>
      </c>
      <c r="D156" s="37" t="s">
        <v>672</v>
      </c>
      <c r="E156" s="401" t="s">
        <v>3521</v>
      </c>
      <c r="F156" s="402" t="s">
        <v>3522</v>
      </c>
      <c r="G156" s="405">
        <v>7607.7</v>
      </c>
      <c r="H156" s="405">
        <v>0</v>
      </c>
      <c r="I156" s="318">
        <v>21158.600000000002</v>
      </c>
      <c r="J156" s="318">
        <v>27049.200000000001</v>
      </c>
      <c r="Q156" s="404"/>
      <c r="R156" s="404"/>
    </row>
    <row r="157" spans="1:18" ht="13.9" customHeight="1" x14ac:dyDescent="0.25">
      <c r="A157" s="384">
        <v>153</v>
      </c>
      <c r="B157" s="400" t="s">
        <v>670</v>
      </c>
      <c r="C157" s="36">
        <v>25</v>
      </c>
      <c r="D157" s="37" t="s">
        <v>672</v>
      </c>
      <c r="E157" s="401" t="s">
        <v>3523</v>
      </c>
      <c r="F157" s="402" t="s">
        <v>3524</v>
      </c>
      <c r="G157" s="405">
        <v>0</v>
      </c>
      <c r="H157" s="405">
        <v>0</v>
      </c>
      <c r="I157" s="318">
        <v>12274.699999999997</v>
      </c>
      <c r="J157" s="318">
        <v>14776.6</v>
      </c>
      <c r="Q157" s="404"/>
      <c r="R157" s="404"/>
    </row>
    <row r="158" spans="1:18" ht="13.9" customHeight="1" x14ac:dyDescent="0.25">
      <c r="A158" s="384">
        <v>154</v>
      </c>
      <c r="B158" s="400">
        <v>13</v>
      </c>
      <c r="C158" s="36" t="s">
        <v>40</v>
      </c>
      <c r="D158" s="37" t="s">
        <v>672</v>
      </c>
      <c r="E158" s="410">
        <v>13208000000</v>
      </c>
      <c r="F158" s="402" t="s">
        <v>3525</v>
      </c>
      <c r="G158" s="405">
        <v>0</v>
      </c>
      <c r="H158" s="405">
        <v>503.4</v>
      </c>
      <c r="I158" s="318">
        <v>15161</v>
      </c>
      <c r="J158" s="318">
        <v>20149.400000000001</v>
      </c>
      <c r="Q158" s="404"/>
      <c r="R158" s="404"/>
    </row>
    <row r="159" spans="1:18" ht="13.9" customHeight="1" x14ac:dyDescent="0.25">
      <c r="A159" s="384">
        <v>155</v>
      </c>
      <c r="B159" s="400" t="s">
        <v>43</v>
      </c>
      <c r="C159" s="36" t="s">
        <v>47</v>
      </c>
      <c r="D159" s="37" t="s">
        <v>672</v>
      </c>
      <c r="E159" s="401" t="s">
        <v>3526</v>
      </c>
      <c r="F159" s="402" t="s">
        <v>3527</v>
      </c>
      <c r="G159" s="403">
        <v>0</v>
      </c>
      <c r="H159" s="403">
        <v>25146.400000000001</v>
      </c>
      <c r="I159" s="318">
        <v>105370.8</v>
      </c>
      <c r="J159" s="318">
        <v>84317.900000000009</v>
      </c>
      <c r="Q159" s="404"/>
      <c r="R159" s="404"/>
    </row>
    <row r="160" spans="1:18" ht="13.9" customHeight="1" x14ac:dyDescent="0.25">
      <c r="A160" s="384">
        <v>156</v>
      </c>
      <c r="B160" s="400">
        <v>23</v>
      </c>
      <c r="C160" s="36" t="s">
        <v>37</v>
      </c>
      <c r="D160" s="37" t="s">
        <v>672</v>
      </c>
      <c r="E160" s="401" t="s">
        <v>3528</v>
      </c>
      <c r="F160" s="402" t="s">
        <v>3529</v>
      </c>
      <c r="G160" s="405">
        <v>10020.9</v>
      </c>
      <c r="H160" s="405">
        <v>0</v>
      </c>
      <c r="I160" s="318">
        <v>59950.1</v>
      </c>
      <c r="J160" s="318">
        <v>57832.2</v>
      </c>
      <c r="Q160" s="404"/>
      <c r="R160" s="404"/>
    </row>
    <row r="161" spans="1:18" ht="13.9" customHeight="1" x14ac:dyDescent="0.25">
      <c r="A161" s="384">
        <v>157</v>
      </c>
      <c r="B161" s="400">
        <v>10</v>
      </c>
      <c r="C161" s="36">
        <v>10</v>
      </c>
      <c r="D161" s="37" t="s">
        <v>672</v>
      </c>
      <c r="E161" s="401" t="s">
        <v>3530</v>
      </c>
      <c r="F161" s="402" t="s">
        <v>3531</v>
      </c>
      <c r="G161" s="405">
        <v>0</v>
      </c>
      <c r="H161" s="405">
        <v>5242.3999999999996</v>
      </c>
      <c r="I161" s="318">
        <v>41796.5</v>
      </c>
      <c r="J161" s="318">
        <v>0</v>
      </c>
      <c r="Q161" s="404"/>
      <c r="R161" s="404"/>
    </row>
    <row r="162" spans="1:18" ht="13.9" customHeight="1" x14ac:dyDescent="0.25">
      <c r="A162" s="384">
        <v>159</v>
      </c>
      <c r="B162" s="400">
        <v>20</v>
      </c>
      <c r="C162" s="36" t="s">
        <v>47</v>
      </c>
      <c r="D162" s="37" t="s">
        <v>672</v>
      </c>
      <c r="E162" s="401" t="s">
        <v>3532</v>
      </c>
      <c r="F162" s="402" t="s">
        <v>3533</v>
      </c>
      <c r="G162" s="403">
        <v>0</v>
      </c>
      <c r="H162" s="403">
        <v>157162.20000000001</v>
      </c>
      <c r="I162" s="318">
        <v>835454.8</v>
      </c>
      <c r="J162" s="318">
        <v>967375.9</v>
      </c>
      <c r="Q162" s="404"/>
      <c r="R162" s="404"/>
    </row>
    <row r="163" spans="1:18" ht="13.9" customHeight="1" x14ac:dyDescent="0.25">
      <c r="A163" s="384">
        <v>160</v>
      </c>
      <c r="B163" s="400" t="s">
        <v>670</v>
      </c>
      <c r="C163" s="36">
        <v>26</v>
      </c>
      <c r="D163" s="37" t="s">
        <v>672</v>
      </c>
      <c r="E163" s="401" t="s">
        <v>3534</v>
      </c>
      <c r="F163" s="402" t="s">
        <v>3535</v>
      </c>
      <c r="G163" s="403">
        <v>0</v>
      </c>
      <c r="H163" s="403">
        <v>0</v>
      </c>
      <c r="I163" s="318">
        <v>18620.299999999996</v>
      </c>
      <c r="J163" s="318">
        <v>18757.3</v>
      </c>
      <c r="Q163" s="404"/>
      <c r="R163" s="404"/>
    </row>
    <row r="164" spans="1:18" ht="13.9" customHeight="1" x14ac:dyDescent="0.25">
      <c r="A164" s="384">
        <v>161</v>
      </c>
      <c r="B164" s="400">
        <v>21</v>
      </c>
      <c r="C164" s="36" t="s">
        <v>47</v>
      </c>
      <c r="D164" s="37" t="s">
        <v>672</v>
      </c>
      <c r="E164" s="401" t="s">
        <v>3536</v>
      </c>
      <c r="F164" s="402" t="s">
        <v>3537</v>
      </c>
      <c r="G164" s="405">
        <v>0</v>
      </c>
      <c r="H164" s="405">
        <v>0</v>
      </c>
      <c r="I164" s="318">
        <v>244607.3</v>
      </c>
      <c r="J164" s="318">
        <v>228131</v>
      </c>
      <c r="Q164" s="404"/>
      <c r="R164" s="404"/>
    </row>
    <row r="165" spans="1:18" ht="13.9" customHeight="1" x14ac:dyDescent="0.25">
      <c r="A165" s="384">
        <v>162</v>
      </c>
      <c r="B165" s="400">
        <v>22</v>
      </c>
      <c r="C165" s="36" t="s">
        <v>47</v>
      </c>
      <c r="D165" s="37" t="s">
        <v>672</v>
      </c>
      <c r="E165" s="401" t="s">
        <v>3538</v>
      </c>
      <c r="F165" s="402" t="s">
        <v>3539</v>
      </c>
      <c r="G165" s="405">
        <v>0</v>
      </c>
      <c r="H165" s="405">
        <v>10046.700000000001</v>
      </c>
      <c r="I165" s="318">
        <v>210395.3</v>
      </c>
      <c r="J165" s="318">
        <v>175014.7</v>
      </c>
      <c r="Q165" s="404"/>
      <c r="R165" s="404"/>
    </row>
    <row r="166" spans="1:18" ht="13.9" customHeight="1" x14ac:dyDescent="0.25">
      <c r="A166" s="384">
        <v>163</v>
      </c>
      <c r="B166" s="400" t="s">
        <v>671</v>
      </c>
      <c r="C166" s="36" t="s">
        <v>37</v>
      </c>
      <c r="D166" s="37" t="s">
        <v>672</v>
      </c>
      <c r="E166" s="401" t="s">
        <v>3540</v>
      </c>
      <c r="F166" s="402" t="s">
        <v>3541</v>
      </c>
      <c r="G166" s="405">
        <v>3397.4</v>
      </c>
      <c r="H166" s="405">
        <v>0</v>
      </c>
      <c r="I166" s="318">
        <v>21386.9</v>
      </c>
      <c r="J166" s="318">
        <v>0</v>
      </c>
      <c r="Q166" s="404"/>
      <c r="R166" s="404"/>
    </row>
    <row r="167" spans="1:18" ht="13.9" customHeight="1" x14ac:dyDescent="0.25">
      <c r="A167" s="384">
        <v>164</v>
      </c>
      <c r="B167" s="400" t="s">
        <v>43</v>
      </c>
      <c r="C167" s="36" t="s">
        <v>59</v>
      </c>
      <c r="D167" s="37" t="s">
        <v>672</v>
      </c>
      <c r="E167" s="417" t="s">
        <v>3542</v>
      </c>
      <c r="F167" s="402" t="s">
        <v>3543</v>
      </c>
      <c r="G167" s="405">
        <v>2220.4</v>
      </c>
      <c r="H167" s="405">
        <v>0</v>
      </c>
      <c r="I167" s="318">
        <v>46544.4</v>
      </c>
      <c r="J167" s="318">
        <v>0</v>
      </c>
      <c r="Q167" s="404"/>
      <c r="R167" s="404"/>
    </row>
    <row r="168" spans="1:18" ht="13.9" customHeight="1" x14ac:dyDescent="0.25">
      <c r="A168" s="384">
        <v>165</v>
      </c>
      <c r="B168" s="400">
        <v>13</v>
      </c>
      <c r="C168" s="36" t="s">
        <v>52</v>
      </c>
      <c r="D168" s="37" t="s">
        <v>672</v>
      </c>
      <c r="E168" s="410">
        <v>13209000000</v>
      </c>
      <c r="F168" s="402" t="s">
        <v>3544</v>
      </c>
      <c r="G168" s="405">
        <v>5948.5</v>
      </c>
      <c r="H168" s="405">
        <v>0</v>
      </c>
      <c r="I168" s="318">
        <v>62660.800000000003</v>
      </c>
      <c r="J168" s="318">
        <v>57606.9</v>
      </c>
      <c r="Q168" s="404"/>
      <c r="R168" s="404"/>
    </row>
    <row r="169" spans="1:18" ht="13.9" customHeight="1" x14ac:dyDescent="0.25">
      <c r="A169" s="384">
        <v>166</v>
      </c>
      <c r="B169" s="400">
        <v>23</v>
      </c>
      <c r="C169" s="36" t="s">
        <v>47</v>
      </c>
      <c r="D169" s="37" t="s">
        <v>672</v>
      </c>
      <c r="E169" s="401" t="s">
        <v>3545</v>
      </c>
      <c r="F169" s="402" t="s">
        <v>3546</v>
      </c>
      <c r="G169" s="403">
        <v>0</v>
      </c>
      <c r="H169" s="403">
        <v>22263.4</v>
      </c>
      <c r="I169" s="318">
        <v>180427.5</v>
      </c>
      <c r="J169" s="318">
        <v>192364.5</v>
      </c>
      <c r="Q169" s="404"/>
      <c r="R169" s="404"/>
    </row>
    <row r="170" spans="1:18" ht="13.9" customHeight="1" x14ac:dyDescent="0.25">
      <c r="A170" s="384">
        <v>167</v>
      </c>
      <c r="B170" s="400">
        <v>24</v>
      </c>
      <c r="C170" s="36" t="s">
        <v>47</v>
      </c>
      <c r="D170" s="37" t="s">
        <v>672</v>
      </c>
      <c r="E170" s="401" t="s">
        <v>3547</v>
      </c>
      <c r="F170" s="402" t="s">
        <v>3548</v>
      </c>
      <c r="G170" s="403">
        <v>0</v>
      </c>
      <c r="H170" s="403">
        <v>0</v>
      </c>
      <c r="I170" s="318">
        <v>186628.8</v>
      </c>
      <c r="J170" s="318">
        <v>172073.8</v>
      </c>
      <c r="Q170" s="404"/>
      <c r="R170" s="404"/>
    </row>
    <row r="171" spans="1:18" ht="13.9" customHeight="1" x14ac:dyDescent="0.25">
      <c r="A171" s="384">
        <v>168</v>
      </c>
      <c r="B171" s="400">
        <v>25</v>
      </c>
      <c r="C171" s="36" t="s">
        <v>47</v>
      </c>
      <c r="D171" s="37" t="s">
        <v>672</v>
      </c>
      <c r="E171" s="401" t="s">
        <v>3549</v>
      </c>
      <c r="F171" s="402" t="s">
        <v>3550</v>
      </c>
      <c r="G171" s="405">
        <v>0</v>
      </c>
      <c r="H171" s="405">
        <v>0</v>
      </c>
      <c r="I171" s="318">
        <v>196288.4</v>
      </c>
      <c r="J171" s="318">
        <v>198182.3</v>
      </c>
      <c r="Q171" s="404"/>
      <c r="R171" s="404"/>
    </row>
    <row r="172" spans="1:18" ht="13.9" customHeight="1" x14ac:dyDescent="0.25">
      <c r="A172" s="384">
        <v>169</v>
      </c>
      <c r="B172" s="400" t="s">
        <v>43</v>
      </c>
      <c r="C172" s="36" t="s">
        <v>670</v>
      </c>
      <c r="D172" s="37" t="s">
        <v>672</v>
      </c>
      <c r="E172" s="420" t="s">
        <v>3551</v>
      </c>
      <c r="F172" s="402" t="s">
        <v>3552</v>
      </c>
      <c r="G172" s="403">
        <v>0</v>
      </c>
      <c r="H172" s="403">
        <v>1408</v>
      </c>
      <c r="I172" s="318">
        <v>7799.9000000000005</v>
      </c>
      <c r="J172" s="318">
        <v>0</v>
      </c>
      <c r="Q172" s="404"/>
      <c r="R172" s="404"/>
    </row>
    <row r="173" spans="1:18" ht="13.9" customHeight="1" x14ac:dyDescent="0.25">
      <c r="A173" s="384">
        <v>170</v>
      </c>
      <c r="B173" s="36">
        <v>19</v>
      </c>
      <c r="C173" s="36" t="s">
        <v>671</v>
      </c>
      <c r="D173" s="37" t="s">
        <v>672</v>
      </c>
      <c r="E173" s="410">
        <v>19202000000</v>
      </c>
      <c r="F173" s="402" t="s">
        <v>3553</v>
      </c>
      <c r="G173" s="403">
        <v>4865</v>
      </c>
      <c r="H173" s="403">
        <v>0</v>
      </c>
      <c r="I173" s="318">
        <v>26999.5</v>
      </c>
      <c r="J173" s="318">
        <v>0</v>
      </c>
      <c r="Q173" s="404"/>
      <c r="R173" s="404"/>
    </row>
    <row r="174" spans="1:18" ht="13.9" customHeight="1" x14ac:dyDescent="0.25">
      <c r="A174" s="384">
        <v>171</v>
      </c>
      <c r="B174" s="400">
        <v>20</v>
      </c>
      <c r="C174" s="36" t="s">
        <v>43</v>
      </c>
      <c r="D174" s="37" t="s">
        <v>672</v>
      </c>
      <c r="E174" s="401" t="s">
        <v>3554</v>
      </c>
      <c r="F174" s="402" t="s">
        <v>3555</v>
      </c>
      <c r="G174" s="405">
        <v>2229.9</v>
      </c>
      <c r="H174" s="405">
        <v>0</v>
      </c>
      <c r="I174" s="318">
        <v>25504.399999999998</v>
      </c>
      <c r="J174" s="318">
        <v>0</v>
      </c>
      <c r="Q174" s="404"/>
      <c r="R174" s="404"/>
    </row>
    <row r="175" spans="1:18" ht="13.9" customHeight="1" x14ac:dyDescent="0.25">
      <c r="A175" s="384">
        <v>172</v>
      </c>
      <c r="B175" s="406" t="s">
        <v>670</v>
      </c>
      <c r="C175" s="36">
        <v>27</v>
      </c>
      <c r="D175" s="37" t="s">
        <v>672</v>
      </c>
      <c r="E175" s="401" t="s">
        <v>3556</v>
      </c>
      <c r="F175" s="402" t="s">
        <v>3848</v>
      </c>
      <c r="G175" s="405">
        <v>0</v>
      </c>
      <c r="H175" s="405">
        <v>0</v>
      </c>
      <c r="I175" s="318">
        <v>11042</v>
      </c>
      <c r="J175" s="318">
        <v>9782.2000000000007</v>
      </c>
      <c r="Q175" s="404"/>
      <c r="R175" s="404"/>
    </row>
    <row r="176" spans="1:18" ht="13.9" customHeight="1" x14ac:dyDescent="0.25">
      <c r="A176" s="384">
        <v>173</v>
      </c>
      <c r="B176" s="400">
        <v>22</v>
      </c>
      <c r="C176" s="36" t="s">
        <v>37</v>
      </c>
      <c r="D176" s="37" t="s">
        <v>672</v>
      </c>
      <c r="E176" s="401" t="s">
        <v>3849</v>
      </c>
      <c r="F176" s="402" t="s">
        <v>3850</v>
      </c>
      <c r="G176" s="405">
        <v>0</v>
      </c>
      <c r="H176" s="405">
        <v>0</v>
      </c>
      <c r="I176" s="318">
        <v>46839.700000000004</v>
      </c>
      <c r="J176" s="318">
        <v>0</v>
      </c>
      <c r="Q176" s="404"/>
      <c r="R176" s="404"/>
    </row>
    <row r="177" spans="1:18" ht="13.9" customHeight="1" x14ac:dyDescent="0.25">
      <c r="A177" s="384">
        <v>174</v>
      </c>
      <c r="B177" s="400">
        <v>18</v>
      </c>
      <c r="C177" s="36" t="s">
        <v>43</v>
      </c>
      <c r="D177" s="37" t="s">
        <v>672</v>
      </c>
      <c r="E177" s="401" t="s">
        <v>3851</v>
      </c>
      <c r="F177" s="412" t="s">
        <v>3852</v>
      </c>
      <c r="G177" s="405">
        <v>14385.1</v>
      </c>
      <c r="H177" s="405">
        <v>0</v>
      </c>
      <c r="I177" s="318">
        <v>47591.4</v>
      </c>
      <c r="J177" s="318">
        <v>60500.4</v>
      </c>
      <c r="Q177" s="404"/>
      <c r="R177" s="404"/>
    </row>
    <row r="178" spans="1:18" ht="13.9" customHeight="1" x14ac:dyDescent="0.25">
      <c r="A178" s="384">
        <v>175</v>
      </c>
      <c r="B178" s="400">
        <v>15</v>
      </c>
      <c r="C178" s="36" t="s">
        <v>43</v>
      </c>
      <c r="D178" s="37" t="s">
        <v>672</v>
      </c>
      <c r="E178" s="401" t="s">
        <v>3853</v>
      </c>
      <c r="F178" s="402" t="s">
        <v>3854</v>
      </c>
      <c r="G178" s="403">
        <v>0</v>
      </c>
      <c r="H178" s="403">
        <v>28224.3</v>
      </c>
      <c r="I178" s="318">
        <v>24205.200000000001</v>
      </c>
      <c r="J178" s="318">
        <v>20751.2</v>
      </c>
      <c r="Q178" s="404"/>
      <c r="R178" s="404"/>
    </row>
    <row r="179" spans="1:18" ht="13.9" customHeight="1" x14ac:dyDescent="0.25">
      <c r="A179" s="384">
        <v>176</v>
      </c>
      <c r="B179" s="400">
        <v>14</v>
      </c>
      <c r="C179" s="36" t="s">
        <v>670</v>
      </c>
      <c r="D179" s="37" t="s">
        <v>672</v>
      </c>
      <c r="E179" s="401" t="s">
        <v>3855</v>
      </c>
      <c r="F179" s="402" t="s">
        <v>3856</v>
      </c>
      <c r="G179" s="403">
        <v>0</v>
      </c>
      <c r="H179" s="403">
        <v>27480.6</v>
      </c>
      <c r="I179" s="318">
        <v>27049.3</v>
      </c>
      <c r="J179" s="318">
        <v>37093.300000000003</v>
      </c>
      <c r="Q179" s="404"/>
      <c r="R179" s="404"/>
    </row>
    <row r="180" spans="1:18" ht="13.9" customHeight="1" x14ac:dyDescent="0.25">
      <c r="A180" s="384">
        <v>178</v>
      </c>
      <c r="B180" s="400" t="s">
        <v>52</v>
      </c>
      <c r="C180" s="36" t="s">
        <v>670</v>
      </c>
      <c r="D180" s="37" t="s">
        <v>672</v>
      </c>
      <c r="E180" s="401" t="s">
        <v>3857</v>
      </c>
      <c r="F180" s="402" t="s">
        <v>3858</v>
      </c>
      <c r="G180" s="405">
        <v>2177.1999999999998</v>
      </c>
      <c r="H180" s="405">
        <v>0</v>
      </c>
      <c r="I180" s="318">
        <v>28407</v>
      </c>
      <c r="J180" s="318">
        <v>18072.900000000001</v>
      </c>
      <c r="Q180" s="404"/>
      <c r="R180" s="404"/>
    </row>
    <row r="181" spans="1:18" ht="13.9" customHeight="1" x14ac:dyDescent="0.25">
      <c r="A181" s="384">
        <v>179</v>
      </c>
      <c r="B181" s="400" t="s">
        <v>670</v>
      </c>
      <c r="C181" s="36">
        <v>28</v>
      </c>
      <c r="D181" s="37" t="s">
        <v>672</v>
      </c>
      <c r="E181" s="401" t="s">
        <v>3859</v>
      </c>
      <c r="F181" s="402" t="s">
        <v>3860</v>
      </c>
      <c r="G181" s="403">
        <v>0</v>
      </c>
      <c r="H181" s="403">
        <v>6458.6</v>
      </c>
      <c r="I181" s="318">
        <v>7993.9</v>
      </c>
      <c r="J181" s="318">
        <v>4589</v>
      </c>
      <c r="Q181" s="404"/>
      <c r="R181" s="404"/>
    </row>
    <row r="182" spans="1:18" ht="13.9" customHeight="1" x14ac:dyDescent="0.25">
      <c r="B182" s="400" t="s">
        <v>670</v>
      </c>
      <c r="C182" s="36">
        <v>29</v>
      </c>
      <c r="D182" s="37" t="s">
        <v>3861</v>
      </c>
      <c r="E182" s="401" t="s">
        <v>3862</v>
      </c>
      <c r="F182" s="402" t="s">
        <v>3863</v>
      </c>
      <c r="G182" s="405">
        <v>8424.1</v>
      </c>
      <c r="H182" s="405">
        <v>0</v>
      </c>
      <c r="I182" s="318">
        <v>11813.3</v>
      </c>
      <c r="J182" s="318">
        <v>8962.7000000000007</v>
      </c>
      <c r="Q182" s="404"/>
      <c r="R182" s="404"/>
    </row>
    <row r="183" spans="1:18" ht="13.9" customHeight="1" x14ac:dyDescent="0.25">
      <c r="B183" s="400">
        <v>15</v>
      </c>
      <c r="C183" s="36" t="s">
        <v>40</v>
      </c>
      <c r="D183" s="37" t="s">
        <v>3861</v>
      </c>
      <c r="E183" s="401" t="s">
        <v>3864</v>
      </c>
      <c r="F183" s="402" t="s">
        <v>3865</v>
      </c>
      <c r="G183" s="405">
        <v>6297.1</v>
      </c>
      <c r="H183" s="405">
        <v>0</v>
      </c>
      <c r="I183" s="318">
        <v>33313.1</v>
      </c>
      <c r="J183" s="318">
        <v>16840.900000000001</v>
      </c>
      <c r="Q183" s="404"/>
      <c r="R183" s="404"/>
    </row>
    <row r="184" spans="1:18" ht="13.9" customHeight="1" x14ac:dyDescent="0.25">
      <c r="B184" s="400" t="s">
        <v>37</v>
      </c>
      <c r="C184" s="36" t="s">
        <v>670</v>
      </c>
      <c r="D184" s="37" t="s">
        <v>3861</v>
      </c>
      <c r="E184" s="401" t="s">
        <v>3866</v>
      </c>
      <c r="F184" s="402" t="s">
        <v>3867</v>
      </c>
      <c r="G184" s="405">
        <v>7597</v>
      </c>
      <c r="H184" s="405">
        <v>0</v>
      </c>
      <c r="I184" s="318">
        <v>43006.1</v>
      </c>
      <c r="J184" s="318">
        <v>21383.599999999999</v>
      </c>
      <c r="Q184" s="404"/>
      <c r="R184" s="404"/>
    </row>
    <row r="185" spans="1:18" ht="13.9" customHeight="1" x14ac:dyDescent="0.25">
      <c r="B185" s="400">
        <v>12</v>
      </c>
      <c r="C185" s="36">
        <v>15</v>
      </c>
      <c r="D185" s="37" t="s">
        <v>3861</v>
      </c>
      <c r="E185" s="401" t="s">
        <v>3868</v>
      </c>
      <c r="F185" s="402" t="s">
        <v>3869</v>
      </c>
      <c r="G185" s="405">
        <v>8164.6</v>
      </c>
      <c r="H185" s="405">
        <v>0</v>
      </c>
      <c r="I185" s="318">
        <v>7061</v>
      </c>
      <c r="J185" s="318">
        <v>9573.2999999999993</v>
      </c>
      <c r="Q185" s="404"/>
      <c r="R185" s="404"/>
    </row>
    <row r="186" spans="1:18" ht="13.9" customHeight="1" x14ac:dyDescent="0.25">
      <c r="B186" s="406" t="s">
        <v>59</v>
      </c>
      <c r="C186" s="36">
        <v>14</v>
      </c>
      <c r="D186" s="37" t="s">
        <v>3861</v>
      </c>
      <c r="E186" s="401" t="s">
        <v>3870</v>
      </c>
      <c r="F186" s="402" t="s">
        <v>3871</v>
      </c>
      <c r="G186" s="405">
        <v>3277.7</v>
      </c>
      <c r="H186" s="405">
        <v>0</v>
      </c>
      <c r="I186" s="318">
        <v>59519.4</v>
      </c>
      <c r="J186" s="318">
        <v>36551.800000000003</v>
      </c>
      <c r="Q186" s="404"/>
      <c r="R186" s="404"/>
    </row>
    <row r="187" spans="1:18" ht="13.9" customHeight="1" x14ac:dyDescent="0.25">
      <c r="B187" s="400">
        <v>14</v>
      </c>
      <c r="C187" s="36" t="s">
        <v>37</v>
      </c>
      <c r="D187" s="37" t="s">
        <v>3861</v>
      </c>
      <c r="E187" s="401" t="s">
        <v>3872</v>
      </c>
      <c r="F187" s="402" t="s">
        <v>3873</v>
      </c>
      <c r="G187" s="405">
        <v>585.9</v>
      </c>
      <c r="H187" s="405">
        <v>0</v>
      </c>
      <c r="I187" s="318">
        <v>26627.4</v>
      </c>
      <c r="J187" s="318">
        <v>12584.5</v>
      </c>
      <c r="Q187" s="404"/>
      <c r="R187" s="404"/>
    </row>
    <row r="188" spans="1:18" ht="13.9" customHeight="1" x14ac:dyDescent="0.25">
      <c r="B188" s="406" t="s">
        <v>670</v>
      </c>
      <c r="C188" s="36">
        <v>30</v>
      </c>
      <c r="D188" s="37" t="s">
        <v>3861</v>
      </c>
      <c r="E188" s="401" t="s">
        <v>3874</v>
      </c>
      <c r="F188" s="402" t="s">
        <v>3875</v>
      </c>
      <c r="G188" s="405">
        <v>6104.3</v>
      </c>
      <c r="H188" s="405">
        <v>0</v>
      </c>
      <c r="I188" s="318">
        <v>52221.4</v>
      </c>
      <c r="J188" s="318">
        <v>35910.100000000006</v>
      </c>
      <c r="Q188" s="404"/>
      <c r="R188" s="404"/>
    </row>
    <row r="189" spans="1:18" ht="13.9" customHeight="1" x14ac:dyDescent="0.25">
      <c r="B189" s="400">
        <v>15</v>
      </c>
      <c r="C189" s="36" t="s">
        <v>52</v>
      </c>
      <c r="D189" s="37" t="s">
        <v>3861</v>
      </c>
      <c r="E189" s="401" t="s">
        <v>3876</v>
      </c>
      <c r="F189" s="402" t="s">
        <v>3877</v>
      </c>
      <c r="G189" s="405">
        <v>12787.2</v>
      </c>
      <c r="H189" s="405">
        <v>0</v>
      </c>
      <c r="I189" s="318">
        <v>50453.600000000006</v>
      </c>
      <c r="J189" s="318">
        <v>27776.1</v>
      </c>
      <c r="Q189" s="404"/>
      <c r="R189" s="404"/>
    </row>
    <row r="190" spans="1:18" ht="13.9" customHeight="1" x14ac:dyDescent="0.25">
      <c r="B190" s="400">
        <v>20</v>
      </c>
      <c r="C190" s="36" t="s">
        <v>40</v>
      </c>
      <c r="D190" s="37" t="s">
        <v>3861</v>
      </c>
      <c r="E190" s="417" t="s">
        <v>3878</v>
      </c>
      <c r="F190" s="402" t="s">
        <v>3879</v>
      </c>
      <c r="G190" s="405">
        <v>0</v>
      </c>
      <c r="H190" s="405">
        <v>3764.4</v>
      </c>
      <c r="I190" s="318">
        <v>73919.600000000006</v>
      </c>
      <c r="J190" s="318">
        <v>51287.199999999997</v>
      </c>
      <c r="Q190" s="404"/>
      <c r="R190" s="404"/>
    </row>
    <row r="191" spans="1:18" ht="13.9" customHeight="1" x14ac:dyDescent="0.25">
      <c r="B191" s="400">
        <v>15</v>
      </c>
      <c r="C191" s="36">
        <v>10</v>
      </c>
      <c r="D191" s="37" t="s">
        <v>3861</v>
      </c>
      <c r="E191" s="401" t="s">
        <v>3880</v>
      </c>
      <c r="F191" s="402" t="s">
        <v>3881</v>
      </c>
      <c r="G191" s="405">
        <v>10302</v>
      </c>
      <c r="H191" s="405">
        <v>0</v>
      </c>
      <c r="I191" s="318">
        <v>46085.299999999996</v>
      </c>
      <c r="J191" s="318">
        <v>25926.6</v>
      </c>
      <c r="Q191" s="404"/>
      <c r="R191" s="404"/>
    </row>
    <row r="192" spans="1:18" ht="13.9" customHeight="1" x14ac:dyDescent="0.25">
      <c r="B192" s="406" t="s">
        <v>37</v>
      </c>
      <c r="C192" s="36" t="s">
        <v>37</v>
      </c>
      <c r="D192" s="37" t="s">
        <v>3861</v>
      </c>
      <c r="E192" s="401" t="s">
        <v>3882</v>
      </c>
      <c r="F192" s="402" t="s">
        <v>3883</v>
      </c>
      <c r="G192" s="405">
        <v>13967.8</v>
      </c>
      <c r="H192" s="405">
        <v>0</v>
      </c>
      <c r="I192" s="318">
        <v>47847.7</v>
      </c>
      <c r="J192" s="318">
        <v>25272.9</v>
      </c>
      <c r="Q192" s="404"/>
      <c r="R192" s="404"/>
    </row>
    <row r="193" spans="2:18" ht="13.9" customHeight="1" x14ac:dyDescent="0.25">
      <c r="B193" s="400">
        <v>20</v>
      </c>
      <c r="C193" s="36" t="s">
        <v>52</v>
      </c>
      <c r="D193" s="37" t="s">
        <v>3861</v>
      </c>
      <c r="E193" s="401" t="s">
        <v>3884</v>
      </c>
      <c r="F193" s="402" t="s">
        <v>3885</v>
      </c>
      <c r="G193" s="405">
        <v>2421.4</v>
      </c>
      <c r="H193" s="405">
        <v>0</v>
      </c>
      <c r="I193" s="318">
        <v>28228.1</v>
      </c>
      <c r="J193" s="318">
        <v>14395.1</v>
      </c>
      <c r="Q193" s="404"/>
      <c r="R193" s="404"/>
    </row>
    <row r="194" spans="2:18" ht="13.9" customHeight="1" x14ac:dyDescent="0.25">
      <c r="B194" s="400">
        <v>10</v>
      </c>
      <c r="C194" s="36">
        <v>11</v>
      </c>
      <c r="D194" s="37" t="s">
        <v>3861</v>
      </c>
      <c r="E194" s="401" t="s">
        <v>3886</v>
      </c>
      <c r="F194" s="402" t="s">
        <v>3887</v>
      </c>
      <c r="G194" s="405">
        <v>2089.1999999999998</v>
      </c>
      <c r="H194" s="405">
        <v>0</v>
      </c>
      <c r="I194" s="318">
        <v>45770.400000000001</v>
      </c>
      <c r="J194" s="318">
        <v>21127.3</v>
      </c>
      <c r="Q194" s="404"/>
      <c r="R194" s="404"/>
    </row>
    <row r="195" spans="2:18" ht="13.9" customHeight="1" x14ac:dyDescent="0.25">
      <c r="B195" s="400" t="s">
        <v>671</v>
      </c>
      <c r="C195" s="36" t="s">
        <v>43</v>
      </c>
      <c r="D195" s="37" t="s">
        <v>3861</v>
      </c>
      <c r="E195" s="401" t="s">
        <v>3888</v>
      </c>
      <c r="F195" s="402" t="s">
        <v>3889</v>
      </c>
      <c r="G195" s="405">
        <v>12405</v>
      </c>
      <c r="H195" s="405">
        <v>0</v>
      </c>
      <c r="I195" s="318">
        <v>63192.4</v>
      </c>
      <c r="J195" s="318">
        <v>33203.199999999997</v>
      </c>
      <c r="Q195" s="404"/>
      <c r="R195" s="404"/>
    </row>
    <row r="196" spans="2:18" ht="13.9" customHeight="1" x14ac:dyDescent="0.25">
      <c r="B196" s="400">
        <v>25</v>
      </c>
      <c r="C196" s="36" t="s">
        <v>59</v>
      </c>
      <c r="D196" s="37" t="s">
        <v>3861</v>
      </c>
      <c r="E196" s="401" t="s">
        <v>3557</v>
      </c>
      <c r="F196" s="402" t="s">
        <v>3558</v>
      </c>
      <c r="G196" s="405">
        <v>3184.4</v>
      </c>
      <c r="H196" s="405">
        <v>0</v>
      </c>
      <c r="I196" s="318">
        <v>46348.700000000004</v>
      </c>
      <c r="J196" s="318">
        <v>29378.9</v>
      </c>
      <c r="Q196" s="404"/>
      <c r="R196" s="404"/>
    </row>
    <row r="197" spans="2:18" ht="13.9" customHeight="1" x14ac:dyDescent="0.25">
      <c r="B197" s="400">
        <v>14</v>
      </c>
      <c r="C197" s="36" t="s">
        <v>43</v>
      </c>
      <c r="D197" s="37" t="s">
        <v>3861</v>
      </c>
      <c r="E197" s="401" t="s">
        <v>3559</v>
      </c>
      <c r="F197" s="402" t="s">
        <v>3560</v>
      </c>
      <c r="G197" s="405">
        <v>6581</v>
      </c>
      <c r="H197" s="405">
        <v>0</v>
      </c>
      <c r="I197" s="318">
        <v>45219.8</v>
      </c>
      <c r="J197" s="318">
        <v>23002.799999999999</v>
      </c>
      <c r="Q197" s="404"/>
      <c r="R197" s="404"/>
    </row>
    <row r="198" spans="2:18" ht="13.9" customHeight="1" x14ac:dyDescent="0.25">
      <c r="B198" s="400" t="s">
        <v>37</v>
      </c>
      <c r="C198" s="36" t="s">
        <v>43</v>
      </c>
      <c r="D198" s="37" t="s">
        <v>3861</v>
      </c>
      <c r="E198" s="401" t="s">
        <v>3561</v>
      </c>
      <c r="F198" s="402" t="s">
        <v>3562</v>
      </c>
      <c r="G198" s="405">
        <v>6438.3</v>
      </c>
      <c r="H198" s="405">
        <v>0</v>
      </c>
      <c r="I198" s="318">
        <v>40171.200000000004</v>
      </c>
      <c r="J198" s="318">
        <v>17933.3</v>
      </c>
      <c r="Q198" s="404"/>
      <c r="R198" s="404"/>
    </row>
    <row r="199" spans="2:18" ht="13.9" customHeight="1" x14ac:dyDescent="0.25">
      <c r="B199" s="400" t="s">
        <v>40</v>
      </c>
      <c r="C199" s="36" t="s">
        <v>37</v>
      </c>
      <c r="D199" s="37" t="s">
        <v>3861</v>
      </c>
      <c r="E199" s="401" t="s">
        <v>3563</v>
      </c>
      <c r="F199" s="402" t="s">
        <v>3564</v>
      </c>
      <c r="G199" s="405">
        <v>1773</v>
      </c>
      <c r="H199" s="405">
        <v>0</v>
      </c>
      <c r="I199" s="318">
        <v>29695.600000000002</v>
      </c>
      <c r="J199" s="318">
        <v>16207.8</v>
      </c>
      <c r="Q199" s="404"/>
      <c r="R199" s="404"/>
    </row>
    <row r="200" spans="2:18" ht="13.9" customHeight="1" x14ac:dyDescent="0.25">
      <c r="B200" s="400" t="s">
        <v>43</v>
      </c>
      <c r="C200" s="36" t="s">
        <v>37</v>
      </c>
      <c r="D200" s="37" t="s">
        <v>3861</v>
      </c>
      <c r="E200" s="401" t="s">
        <v>3565</v>
      </c>
      <c r="F200" s="402" t="s">
        <v>3566</v>
      </c>
      <c r="G200" s="405">
        <v>21728.2</v>
      </c>
      <c r="H200" s="405">
        <v>0</v>
      </c>
      <c r="I200" s="318">
        <v>79847.399999999994</v>
      </c>
      <c r="J200" s="318">
        <v>47296.2</v>
      </c>
      <c r="Q200" s="404"/>
      <c r="R200" s="404"/>
    </row>
    <row r="201" spans="2:18" ht="13.9" customHeight="1" x14ac:dyDescent="0.25">
      <c r="B201" s="400">
        <v>19</v>
      </c>
      <c r="C201" s="36" t="s">
        <v>671</v>
      </c>
      <c r="D201" s="37" t="s">
        <v>3861</v>
      </c>
      <c r="E201" s="401" t="s">
        <v>3567</v>
      </c>
      <c r="F201" s="402" t="s">
        <v>3568</v>
      </c>
      <c r="G201" s="405">
        <v>13018.1</v>
      </c>
      <c r="H201" s="405">
        <v>0</v>
      </c>
      <c r="I201" s="318">
        <v>48923.9</v>
      </c>
      <c r="J201" s="318">
        <v>25517.4</v>
      </c>
      <c r="Q201" s="404"/>
      <c r="R201" s="404"/>
    </row>
    <row r="202" spans="2:18" ht="13.9" customHeight="1" x14ac:dyDescent="0.25">
      <c r="B202" s="400">
        <v>14</v>
      </c>
      <c r="C202" s="36" t="s">
        <v>40</v>
      </c>
      <c r="D202" s="37" t="s">
        <v>3861</v>
      </c>
      <c r="E202" s="401" t="s">
        <v>3569</v>
      </c>
      <c r="F202" s="402" t="s">
        <v>3570</v>
      </c>
      <c r="G202" s="405">
        <v>3068.5</v>
      </c>
      <c r="H202" s="405">
        <v>0</v>
      </c>
      <c r="I202" s="318">
        <v>31441.4</v>
      </c>
      <c r="J202" s="318">
        <v>14318.6</v>
      </c>
      <c r="Q202" s="404"/>
      <c r="R202" s="404"/>
    </row>
    <row r="203" spans="2:18" ht="13.9" customHeight="1" x14ac:dyDescent="0.25">
      <c r="B203" s="400">
        <v>15</v>
      </c>
      <c r="C203" s="36">
        <v>11</v>
      </c>
      <c r="D203" s="37" t="s">
        <v>3861</v>
      </c>
      <c r="E203" s="401" t="s">
        <v>3571</v>
      </c>
      <c r="F203" s="402" t="s">
        <v>3572</v>
      </c>
      <c r="G203" s="405">
        <v>6178.9</v>
      </c>
      <c r="H203" s="405">
        <v>0</v>
      </c>
      <c r="I203" s="318">
        <v>43685.299999999996</v>
      </c>
      <c r="J203" s="318">
        <v>20410.2</v>
      </c>
      <c r="Q203" s="404"/>
      <c r="R203" s="404"/>
    </row>
    <row r="204" spans="2:18" ht="13.9" customHeight="1" x14ac:dyDescent="0.25">
      <c r="B204" s="400">
        <v>17</v>
      </c>
      <c r="C204" s="36" t="s">
        <v>670</v>
      </c>
      <c r="D204" s="37" t="s">
        <v>3861</v>
      </c>
      <c r="E204" s="401" t="s">
        <v>3573</v>
      </c>
      <c r="F204" s="402" t="s">
        <v>3574</v>
      </c>
      <c r="G204" s="405">
        <v>22463.7</v>
      </c>
      <c r="H204" s="405">
        <v>0</v>
      </c>
      <c r="I204" s="318">
        <v>131301.20000000001</v>
      </c>
      <c r="J204" s="318">
        <v>37414.9</v>
      </c>
      <c r="Q204" s="404"/>
      <c r="R204" s="404"/>
    </row>
    <row r="205" spans="2:18" ht="13.9" customHeight="1" x14ac:dyDescent="0.25">
      <c r="B205" s="400">
        <v>14</v>
      </c>
      <c r="C205" s="36" t="s">
        <v>52</v>
      </c>
      <c r="D205" s="37" t="s">
        <v>3861</v>
      </c>
      <c r="E205" s="401" t="s">
        <v>3575</v>
      </c>
      <c r="F205" s="402" t="s">
        <v>3576</v>
      </c>
      <c r="G205" s="405">
        <v>4581.8</v>
      </c>
      <c r="H205" s="405">
        <v>0</v>
      </c>
      <c r="I205" s="318">
        <v>25209.7</v>
      </c>
      <c r="J205" s="318">
        <v>12540.7</v>
      </c>
      <c r="Q205" s="404"/>
      <c r="R205" s="404"/>
    </row>
    <row r="206" spans="2:18" ht="13.9" customHeight="1" x14ac:dyDescent="0.25">
      <c r="B206" s="400">
        <v>21</v>
      </c>
      <c r="C206" s="36" t="s">
        <v>59</v>
      </c>
      <c r="D206" s="37" t="s">
        <v>3861</v>
      </c>
      <c r="E206" s="401" t="s">
        <v>3577</v>
      </c>
      <c r="F206" s="402" t="s">
        <v>3578</v>
      </c>
      <c r="G206" s="405">
        <v>12133.9</v>
      </c>
      <c r="H206" s="405">
        <v>0</v>
      </c>
      <c r="I206" s="318">
        <v>49455.5</v>
      </c>
      <c r="J206" s="318">
        <v>29409.3</v>
      </c>
      <c r="Q206" s="404"/>
      <c r="R206" s="404"/>
    </row>
    <row r="207" spans="2:18" ht="13.9" customHeight="1" x14ac:dyDescent="0.25">
      <c r="B207" s="400" t="s">
        <v>671</v>
      </c>
      <c r="C207" s="36" t="s">
        <v>40</v>
      </c>
      <c r="D207" s="37" t="s">
        <v>3861</v>
      </c>
      <c r="E207" s="401" t="s">
        <v>3579</v>
      </c>
      <c r="F207" s="402" t="s">
        <v>3580</v>
      </c>
      <c r="G207" s="405">
        <v>14534.3</v>
      </c>
      <c r="H207" s="405">
        <v>0</v>
      </c>
      <c r="I207" s="318">
        <v>69086.600000000006</v>
      </c>
      <c r="J207" s="318">
        <v>38122.400000000001</v>
      </c>
      <c r="Q207" s="404"/>
      <c r="R207" s="404"/>
    </row>
    <row r="208" spans="2:18" ht="13.9" customHeight="1" x14ac:dyDescent="0.25">
      <c r="B208" s="400">
        <v>15</v>
      </c>
      <c r="C208" s="36">
        <v>12</v>
      </c>
      <c r="D208" s="37" t="s">
        <v>3861</v>
      </c>
      <c r="E208" s="401" t="s">
        <v>3581</v>
      </c>
      <c r="F208" s="402" t="s">
        <v>3012</v>
      </c>
      <c r="G208" s="405">
        <v>11439.4</v>
      </c>
      <c r="H208" s="405">
        <v>0</v>
      </c>
      <c r="I208" s="318">
        <v>84610.4</v>
      </c>
      <c r="J208" s="318">
        <v>36397.9</v>
      </c>
      <c r="Q208" s="404"/>
      <c r="R208" s="404"/>
    </row>
    <row r="209" spans="2:18" ht="13.9" customHeight="1" x14ac:dyDescent="0.25">
      <c r="B209" s="400">
        <v>12</v>
      </c>
      <c r="C209" s="36">
        <v>16</v>
      </c>
      <c r="D209" s="37" t="s">
        <v>3861</v>
      </c>
      <c r="E209" s="401" t="s">
        <v>3013</v>
      </c>
      <c r="F209" s="402" t="s">
        <v>1536</v>
      </c>
      <c r="G209" s="405">
        <v>4080.7</v>
      </c>
      <c r="H209" s="405">
        <v>0</v>
      </c>
      <c r="I209" s="318">
        <v>25609.200000000001</v>
      </c>
      <c r="J209" s="318">
        <v>26650.5</v>
      </c>
      <c r="Q209" s="404"/>
      <c r="R209" s="404"/>
    </row>
    <row r="210" spans="2:18" ht="13.9" customHeight="1" x14ac:dyDescent="0.25">
      <c r="B210" s="400">
        <v>22</v>
      </c>
      <c r="C210" s="36" t="s">
        <v>43</v>
      </c>
      <c r="D210" s="37" t="s">
        <v>3861</v>
      </c>
      <c r="E210" s="401" t="s">
        <v>1537</v>
      </c>
      <c r="F210" s="402" t="s">
        <v>4436</v>
      </c>
      <c r="G210" s="405">
        <v>6115.7</v>
      </c>
      <c r="H210" s="405">
        <v>0</v>
      </c>
      <c r="I210" s="318">
        <v>38721.799999999996</v>
      </c>
      <c r="J210" s="318">
        <v>16905.5</v>
      </c>
      <c r="Q210" s="404"/>
      <c r="R210" s="404"/>
    </row>
    <row r="211" spans="2:18" ht="13.9" customHeight="1" x14ac:dyDescent="0.25">
      <c r="B211" s="400">
        <v>21</v>
      </c>
      <c r="C211" s="36" t="s">
        <v>670</v>
      </c>
      <c r="D211" s="37" t="s">
        <v>3861</v>
      </c>
      <c r="E211" s="401" t="s">
        <v>1538</v>
      </c>
      <c r="F211" s="402" t="s">
        <v>1539</v>
      </c>
      <c r="G211" s="405">
        <v>20935.5</v>
      </c>
      <c r="H211" s="405">
        <v>0</v>
      </c>
      <c r="I211" s="318">
        <v>71233.2</v>
      </c>
      <c r="J211" s="318">
        <v>40305.800000000003</v>
      </c>
      <c r="Q211" s="404"/>
      <c r="R211" s="404"/>
    </row>
    <row r="212" spans="2:18" ht="13.9" customHeight="1" x14ac:dyDescent="0.25">
      <c r="B212" s="400">
        <v>12</v>
      </c>
      <c r="C212" s="36">
        <v>17</v>
      </c>
      <c r="D212" s="37" t="s">
        <v>3861</v>
      </c>
      <c r="E212" s="401" t="s">
        <v>1540</v>
      </c>
      <c r="F212" s="402" t="s">
        <v>1541</v>
      </c>
      <c r="G212" s="405">
        <v>1422.3</v>
      </c>
      <c r="H212" s="405">
        <v>0</v>
      </c>
      <c r="I212" s="318">
        <v>28421.1</v>
      </c>
      <c r="J212" s="318">
        <v>14801.900000000001</v>
      </c>
      <c r="Q212" s="404"/>
      <c r="R212" s="404"/>
    </row>
    <row r="213" spans="2:18" ht="13.9" customHeight="1" x14ac:dyDescent="0.25">
      <c r="B213" s="400">
        <v>18</v>
      </c>
      <c r="C213" s="407" t="s">
        <v>40</v>
      </c>
      <c r="D213" s="37" t="s">
        <v>3861</v>
      </c>
      <c r="E213" s="401" t="s">
        <v>1542</v>
      </c>
      <c r="F213" s="408" t="s">
        <v>1543</v>
      </c>
      <c r="G213" s="405">
        <v>11684.1</v>
      </c>
      <c r="H213" s="405">
        <v>0</v>
      </c>
      <c r="I213" s="318">
        <v>46638.8</v>
      </c>
      <c r="J213" s="318">
        <v>32697.1</v>
      </c>
      <c r="Q213" s="404"/>
      <c r="R213" s="404"/>
    </row>
    <row r="214" spans="2:18" ht="13.9" customHeight="1" x14ac:dyDescent="0.25">
      <c r="B214" s="400">
        <v>10</v>
      </c>
      <c r="C214" s="36">
        <v>12</v>
      </c>
      <c r="D214" s="37" t="s">
        <v>3861</v>
      </c>
      <c r="E214" s="401" t="s">
        <v>1544</v>
      </c>
      <c r="F214" s="402" t="s">
        <v>1545</v>
      </c>
      <c r="G214" s="405">
        <v>0</v>
      </c>
      <c r="H214" s="405">
        <v>0</v>
      </c>
      <c r="I214" s="318">
        <v>57393.1</v>
      </c>
      <c r="J214" s="318">
        <v>31308.9</v>
      </c>
      <c r="Q214" s="404"/>
      <c r="R214" s="404"/>
    </row>
    <row r="215" spans="2:18" ht="13.9" customHeight="1" x14ac:dyDescent="0.25">
      <c r="B215" s="400">
        <v>15</v>
      </c>
      <c r="C215" s="36">
        <v>13</v>
      </c>
      <c r="D215" s="37" t="s">
        <v>3861</v>
      </c>
      <c r="E215" s="401" t="s">
        <v>1546</v>
      </c>
      <c r="F215" s="402" t="s">
        <v>1547</v>
      </c>
      <c r="G215" s="405">
        <v>18037</v>
      </c>
      <c r="H215" s="405">
        <v>0</v>
      </c>
      <c r="I215" s="318">
        <v>126913.4</v>
      </c>
      <c r="J215" s="318">
        <v>56100.9</v>
      </c>
      <c r="Q215" s="404"/>
      <c r="R215" s="404"/>
    </row>
    <row r="216" spans="2:18" ht="13.9" customHeight="1" x14ac:dyDescent="0.25">
      <c r="B216" s="400">
        <v>20</v>
      </c>
      <c r="C216" s="36">
        <v>10</v>
      </c>
      <c r="D216" s="37" t="s">
        <v>3861</v>
      </c>
      <c r="E216" s="401" t="s">
        <v>1548</v>
      </c>
      <c r="F216" s="402" t="s">
        <v>1549</v>
      </c>
      <c r="G216" s="405">
        <v>1974.2</v>
      </c>
      <c r="H216" s="405">
        <v>0</v>
      </c>
      <c r="I216" s="318">
        <v>26821</v>
      </c>
      <c r="J216" s="318">
        <v>12307.1</v>
      </c>
      <c r="Q216" s="404"/>
      <c r="R216" s="404"/>
    </row>
    <row r="217" spans="2:18" ht="13.9" customHeight="1" x14ac:dyDescent="0.25">
      <c r="B217" s="400">
        <v>11</v>
      </c>
      <c r="C217" s="36" t="s">
        <v>670</v>
      </c>
      <c r="D217" s="37" t="s">
        <v>3861</v>
      </c>
      <c r="E217" s="401" t="s">
        <v>1550</v>
      </c>
      <c r="F217" s="402" t="s">
        <v>1551</v>
      </c>
      <c r="G217" s="405">
        <v>3788.6</v>
      </c>
      <c r="H217" s="405">
        <v>0</v>
      </c>
      <c r="I217" s="318">
        <v>31444.9</v>
      </c>
      <c r="J217" s="318">
        <v>16151.6</v>
      </c>
      <c r="Q217" s="404"/>
      <c r="R217" s="404"/>
    </row>
    <row r="218" spans="2:18" ht="13.9" customHeight="1" x14ac:dyDescent="0.25">
      <c r="B218" s="400">
        <v>25</v>
      </c>
      <c r="C218" s="36" t="s">
        <v>670</v>
      </c>
      <c r="D218" s="37" t="s">
        <v>3861</v>
      </c>
      <c r="E218" s="401" t="s">
        <v>1552</v>
      </c>
      <c r="F218" s="402" t="s">
        <v>1553</v>
      </c>
      <c r="G218" s="405">
        <v>4463.5</v>
      </c>
      <c r="H218" s="405">
        <v>0</v>
      </c>
      <c r="I218" s="318">
        <v>38851.699999999997</v>
      </c>
      <c r="J218" s="318">
        <v>21813.9</v>
      </c>
      <c r="Q218" s="404"/>
      <c r="R218" s="404"/>
    </row>
    <row r="219" spans="2:18" ht="13.9" customHeight="1" x14ac:dyDescent="0.25">
      <c r="B219" s="400">
        <v>20</v>
      </c>
      <c r="C219" s="36">
        <v>11</v>
      </c>
      <c r="D219" s="37" t="s">
        <v>3861</v>
      </c>
      <c r="E219" s="401" t="s">
        <v>1554</v>
      </c>
      <c r="F219" s="402" t="s">
        <v>1555</v>
      </c>
      <c r="G219" s="405">
        <v>7391</v>
      </c>
      <c r="H219" s="405">
        <v>0</v>
      </c>
      <c r="I219" s="318">
        <v>36391.300000000003</v>
      </c>
      <c r="J219" s="318">
        <v>24522.5</v>
      </c>
      <c r="Q219" s="404"/>
      <c r="R219" s="404"/>
    </row>
    <row r="220" spans="2:18" ht="13.9" customHeight="1" x14ac:dyDescent="0.25">
      <c r="B220" s="400" t="s">
        <v>52</v>
      </c>
      <c r="C220" s="36" t="s">
        <v>37</v>
      </c>
      <c r="D220" s="37" t="s">
        <v>3861</v>
      </c>
      <c r="E220" s="401" t="s">
        <v>1556</v>
      </c>
      <c r="F220" s="402" t="s">
        <v>1557</v>
      </c>
      <c r="G220" s="405">
        <v>20360.5</v>
      </c>
      <c r="H220" s="405">
        <v>0</v>
      </c>
      <c r="I220" s="318">
        <v>99535.3</v>
      </c>
      <c r="J220" s="318">
        <v>44634.200000000004</v>
      </c>
      <c r="Q220" s="404"/>
      <c r="R220" s="404"/>
    </row>
    <row r="221" spans="2:18" ht="13.9" customHeight="1" x14ac:dyDescent="0.25">
      <c r="B221" s="400">
        <v>10</v>
      </c>
      <c r="C221" s="36">
        <v>13</v>
      </c>
      <c r="D221" s="37" t="s">
        <v>3861</v>
      </c>
      <c r="E221" s="401" t="s">
        <v>1558</v>
      </c>
      <c r="F221" s="402" t="s">
        <v>1559</v>
      </c>
      <c r="G221" s="405">
        <v>5229.5</v>
      </c>
      <c r="H221" s="405">
        <v>0</v>
      </c>
      <c r="I221" s="318">
        <v>37014.199999999997</v>
      </c>
      <c r="J221" s="318">
        <v>22160.1</v>
      </c>
      <c r="Q221" s="404"/>
      <c r="R221" s="404"/>
    </row>
    <row r="222" spans="2:18" ht="13.9" customHeight="1" x14ac:dyDescent="0.25">
      <c r="B222" s="400">
        <v>15</v>
      </c>
      <c r="C222" s="36">
        <v>14</v>
      </c>
      <c r="D222" s="37" t="s">
        <v>3861</v>
      </c>
      <c r="E222" s="401" t="s">
        <v>1560</v>
      </c>
      <c r="F222" s="402" t="s">
        <v>1561</v>
      </c>
      <c r="G222" s="405">
        <v>23795</v>
      </c>
      <c r="H222" s="405">
        <v>0</v>
      </c>
      <c r="I222" s="318">
        <v>67919.899999999994</v>
      </c>
      <c r="J222" s="318">
        <v>41922.300000000003</v>
      </c>
      <c r="Q222" s="404"/>
      <c r="R222" s="404"/>
    </row>
    <row r="223" spans="2:18" ht="13.9" customHeight="1" x14ac:dyDescent="0.25">
      <c r="B223" s="400">
        <v>25</v>
      </c>
      <c r="C223" s="36" t="s">
        <v>37</v>
      </c>
      <c r="D223" s="37" t="s">
        <v>3861</v>
      </c>
      <c r="E223" s="401" t="s">
        <v>1562</v>
      </c>
      <c r="F223" s="402" t="s">
        <v>1563</v>
      </c>
      <c r="G223" s="405">
        <v>7098.5</v>
      </c>
      <c r="H223" s="405">
        <v>0</v>
      </c>
      <c r="I223" s="318">
        <v>34876.300000000003</v>
      </c>
      <c r="J223" s="318">
        <v>21559.5</v>
      </c>
      <c r="Q223" s="404"/>
      <c r="R223" s="404"/>
    </row>
    <row r="224" spans="2:18" ht="13.9" customHeight="1" x14ac:dyDescent="0.25">
      <c r="B224" s="400">
        <v>10</v>
      </c>
      <c r="C224" s="36">
        <v>14</v>
      </c>
      <c r="D224" s="37" t="s">
        <v>3861</v>
      </c>
      <c r="E224" s="401" t="s">
        <v>1564</v>
      </c>
      <c r="F224" s="402" t="s">
        <v>1565</v>
      </c>
      <c r="G224" s="405">
        <v>0</v>
      </c>
      <c r="H224" s="405">
        <v>29718</v>
      </c>
      <c r="I224" s="318">
        <v>58049.799999999996</v>
      </c>
      <c r="J224" s="318">
        <v>72480.5</v>
      </c>
      <c r="Q224" s="404"/>
      <c r="R224" s="404"/>
    </row>
    <row r="225" spans="2:18" ht="13.9" customHeight="1" x14ac:dyDescent="0.25">
      <c r="B225" s="400">
        <v>20</v>
      </c>
      <c r="C225" s="36">
        <v>12</v>
      </c>
      <c r="D225" s="37" t="s">
        <v>3861</v>
      </c>
      <c r="E225" s="401" t="s">
        <v>1566</v>
      </c>
      <c r="F225" s="402" t="s">
        <v>1567</v>
      </c>
      <c r="G225" s="405">
        <v>2300.9</v>
      </c>
      <c r="H225" s="405">
        <v>0</v>
      </c>
      <c r="I225" s="318">
        <v>20389.099999999999</v>
      </c>
      <c r="J225" s="318">
        <v>10739.6</v>
      </c>
      <c r="Q225" s="404"/>
      <c r="R225" s="404"/>
    </row>
    <row r="226" spans="2:18" ht="13.9" customHeight="1" x14ac:dyDescent="0.25">
      <c r="B226" s="400">
        <v>10</v>
      </c>
      <c r="C226" s="36">
        <v>15</v>
      </c>
      <c r="D226" s="37" t="s">
        <v>3861</v>
      </c>
      <c r="E226" s="401" t="s">
        <v>1568</v>
      </c>
      <c r="F226" s="402" t="s">
        <v>1569</v>
      </c>
      <c r="G226" s="405">
        <v>13761.6</v>
      </c>
      <c r="H226" s="405">
        <v>0</v>
      </c>
      <c r="I226" s="318">
        <v>61336</v>
      </c>
      <c r="J226" s="318">
        <v>34878.199999999997</v>
      </c>
      <c r="Q226" s="404"/>
      <c r="R226" s="404"/>
    </row>
    <row r="227" spans="2:18" ht="13.9" customHeight="1" x14ac:dyDescent="0.25">
      <c r="B227" s="400">
        <v>19</v>
      </c>
      <c r="C227" s="36" t="s">
        <v>677</v>
      </c>
      <c r="D227" s="37" t="s">
        <v>3861</v>
      </c>
      <c r="E227" s="401" t="s">
        <v>1570</v>
      </c>
      <c r="F227" s="402" t="s">
        <v>1571</v>
      </c>
      <c r="G227" s="405">
        <v>25187.3</v>
      </c>
      <c r="H227" s="405">
        <v>0</v>
      </c>
      <c r="I227" s="318">
        <v>75946.899999999994</v>
      </c>
      <c r="J227" s="318">
        <v>42182.6</v>
      </c>
      <c r="Q227" s="404"/>
      <c r="R227" s="404"/>
    </row>
    <row r="228" spans="2:18" ht="13.9" customHeight="1" x14ac:dyDescent="0.25">
      <c r="B228" s="400">
        <v>14</v>
      </c>
      <c r="C228" s="36">
        <v>10</v>
      </c>
      <c r="D228" s="37" t="s">
        <v>3861</v>
      </c>
      <c r="E228" s="401" t="s">
        <v>1572</v>
      </c>
      <c r="F228" s="402" t="s">
        <v>1573</v>
      </c>
      <c r="G228" s="405">
        <v>2349.6999999999998</v>
      </c>
      <c r="H228" s="405">
        <v>0</v>
      </c>
      <c r="I228" s="318">
        <v>25332.799999999999</v>
      </c>
      <c r="J228" s="318">
        <v>11068.9</v>
      </c>
      <c r="Q228" s="404"/>
      <c r="R228" s="404"/>
    </row>
    <row r="229" spans="2:18" ht="13.9" customHeight="1" x14ac:dyDescent="0.25">
      <c r="B229" s="400">
        <v>10</v>
      </c>
      <c r="C229" s="36">
        <v>16</v>
      </c>
      <c r="D229" s="37" t="s">
        <v>3861</v>
      </c>
      <c r="E229" s="401" t="s">
        <v>1574</v>
      </c>
      <c r="F229" s="402" t="s">
        <v>1575</v>
      </c>
      <c r="G229" s="405">
        <v>0</v>
      </c>
      <c r="H229" s="405">
        <v>418</v>
      </c>
      <c r="I229" s="318">
        <v>83292.399999999994</v>
      </c>
      <c r="J229" s="318">
        <v>42083.3</v>
      </c>
      <c r="Q229" s="404"/>
      <c r="R229" s="404"/>
    </row>
    <row r="230" spans="2:18" ht="13.9" customHeight="1" x14ac:dyDescent="0.25">
      <c r="B230" s="400">
        <v>13</v>
      </c>
      <c r="C230" s="36">
        <v>10</v>
      </c>
      <c r="D230" s="37" t="s">
        <v>3861</v>
      </c>
      <c r="E230" s="401" t="s">
        <v>1576</v>
      </c>
      <c r="F230" s="402" t="s">
        <v>1577</v>
      </c>
      <c r="G230" s="405">
        <v>10756.1</v>
      </c>
      <c r="H230" s="405">
        <v>0</v>
      </c>
      <c r="I230" s="318">
        <v>71983.199999999997</v>
      </c>
      <c r="J230" s="318">
        <v>36232</v>
      </c>
      <c r="Q230" s="404"/>
      <c r="R230" s="404"/>
    </row>
    <row r="231" spans="2:18" ht="13.9" customHeight="1" x14ac:dyDescent="0.25">
      <c r="B231" s="406" t="s">
        <v>37</v>
      </c>
      <c r="C231" s="36" t="s">
        <v>40</v>
      </c>
      <c r="D231" s="37" t="s">
        <v>3861</v>
      </c>
      <c r="E231" s="401" t="s">
        <v>1578</v>
      </c>
      <c r="F231" s="402" t="s">
        <v>1579</v>
      </c>
      <c r="G231" s="405">
        <v>3550.1</v>
      </c>
      <c r="H231" s="405">
        <v>0</v>
      </c>
      <c r="I231" s="318">
        <v>22828.400000000001</v>
      </c>
      <c r="J231" s="318">
        <v>9511.2000000000007</v>
      </c>
      <c r="Q231" s="404"/>
      <c r="R231" s="404"/>
    </row>
    <row r="232" spans="2:18" ht="13.9" customHeight="1" x14ac:dyDescent="0.25">
      <c r="B232" s="400">
        <v>18</v>
      </c>
      <c r="C232" s="407" t="s">
        <v>52</v>
      </c>
      <c r="D232" s="37" t="s">
        <v>3861</v>
      </c>
      <c r="E232" s="401" t="s">
        <v>1580</v>
      </c>
      <c r="F232" s="408" t="s">
        <v>1581</v>
      </c>
      <c r="G232" s="405">
        <v>4313.3999999999996</v>
      </c>
      <c r="H232" s="405">
        <v>0</v>
      </c>
      <c r="I232" s="318">
        <v>30383.4</v>
      </c>
      <c r="J232" s="318">
        <v>17001.099999999999</v>
      </c>
      <c r="Q232" s="404"/>
      <c r="R232" s="404"/>
    </row>
    <row r="233" spans="2:18" ht="13.9" customHeight="1" x14ac:dyDescent="0.25">
      <c r="B233" s="400">
        <v>13</v>
      </c>
      <c r="C233" s="36">
        <v>11</v>
      </c>
      <c r="D233" s="37" t="s">
        <v>3861</v>
      </c>
      <c r="E233" s="401" t="s">
        <v>1582</v>
      </c>
      <c r="F233" s="402" t="s">
        <v>1583</v>
      </c>
      <c r="G233" s="405">
        <v>12390.4</v>
      </c>
      <c r="H233" s="405">
        <v>0</v>
      </c>
      <c r="I233" s="318">
        <v>58534.1</v>
      </c>
      <c r="J233" s="318">
        <v>28084.3</v>
      </c>
      <c r="Q233" s="404"/>
      <c r="R233" s="404"/>
    </row>
    <row r="234" spans="2:18" ht="13.9" customHeight="1" x14ac:dyDescent="0.25">
      <c r="B234" s="400">
        <v>19</v>
      </c>
      <c r="C234" s="36" t="s">
        <v>59</v>
      </c>
      <c r="D234" s="37" t="s">
        <v>3861</v>
      </c>
      <c r="E234" s="401" t="s">
        <v>1584</v>
      </c>
      <c r="F234" s="402" t="s">
        <v>1585</v>
      </c>
      <c r="G234" s="405">
        <v>23235.7</v>
      </c>
      <c r="H234" s="405">
        <v>0</v>
      </c>
      <c r="I234" s="318">
        <v>88016.900000000009</v>
      </c>
      <c r="J234" s="318">
        <v>38434.5</v>
      </c>
      <c r="Q234" s="404"/>
      <c r="R234" s="404"/>
    </row>
    <row r="235" spans="2:18" ht="13.9" customHeight="1" x14ac:dyDescent="0.25">
      <c r="B235" s="400">
        <v>20</v>
      </c>
      <c r="C235" s="36">
        <v>13</v>
      </c>
      <c r="D235" s="37" t="s">
        <v>3861</v>
      </c>
      <c r="E235" s="401" t="s">
        <v>1586</v>
      </c>
      <c r="F235" s="402" t="s">
        <v>1587</v>
      </c>
      <c r="G235" s="405">
        <v>4181.8</v>
      </c>
      <c r="H235" s="405">
        <v>0</v>
      </c>
      <c r="I235" s="318">
        <v>32723.600000000002</v>
      </c>
      <c r="J235" s="318">
        <v>19980.5</v>
      </c>
      <c r="Q235" s="404"/>
      <c r="R235" s="404"/>
    </row>
    <row r="236" spans="2:18" ht="13.9" customHeight="1" x14ac:dyDescent="0.25">
      <c r="B236" s="400">
        <v>25</v>
      </c>
      <c r="C236" s="36" t="s">
        <v>43</v>
      </c>
      <c r="D236" s="37" t="s">
        <v>3861</v>
      </c>
      <c r="E236" s="401" t="s">
        <v>1588</v>
      </c>
      <c r="F236" s="402" t="s">
        <v>1589</v>
      </c>
      <c r="G236" s="405">
        <v>0</v>
      </c>
      <c r="H236" s="405">
        <v>4007.6</v>
      </c>
      <c r="I236" s="318">
        <v>17782</v>
      </c>
      <c r="J236" s="318">
        <v>10535.5</v>
      </c>
      <c r="Q236" s="404"/>
      <c r="R236" s="404"/>
    </row>
    <row r="237" spans="2:18" ht="13.9" customHeight="1" x14ac:dyDescent="0.25">
      <c r="B237" s="400" t="s">
        <v>40</v>
      </c>
      <c r="C237" s="36" t="s">
        <v>43</v>
      </c>
      <c r="D237" s="37" t="s">
        <v>3861</v>
      </c>
      <c r="E237" s="401" t="s">
        <v>1590</v>
      </c>
      <c r="F237" s="402" t="s">
        <v>1591</v>
      </c>
      <c r="G237" s="405">
        <v>0</v>
      </c>
      <c r="H237" s="405">
        <v>0</v>
      </c>
      <c r="I237" s="318">
        <v>60529.700000000004</v>
      </c>
      <c r="J237" s="318">
        <v>40352.6</v>
      </c>
      <c r="Q237" s="404"/>
      <c r="R237" s="404"/>
    </row>
    <row r="238" spans="2:18" ht="16.350000000000001" customHeight="1" x14ac:dyDescent="0.25">
      <c r="B238" s="400" t="s">
        <v>59</v>
      </c>
      <c r="C238" s="36">
        <v>15</v>
      </c>
      <c r="D238" s="37" t="s">
        <v>3861</v>
      </c>
      <c r="E238" s="401" t="s">
        <v>1592</v>
      </c>
      <c r="F238" s="421" t="s">
        <v>4437</v>
      </c>
      <c r="G238" s="405">
        <v>7545.8</v>
      </c>
      <c r="H238" s="405">
        <v>0</v>
      </c>
      <c r="I238" s="318">
        <v>33803.5</v>
      </c>
      <c r="J238" s="318">
        <v>21268.9</v>
      </c>
      <c r="Q238" s="404"/>
      <c r="R238" s="404"/>
    </row>
    <row r="239" spans="2:18" ht="13.9" customHeight="1" x14ac:dyDescent="0.25">
      <c r="B239" s="400">
        <v>10</v>
      </c>
      <c r="C239" s="36">
        <v>17</v>
      </c>
      <c r="D239" s="37" t="s">
        <v>3861</v>
      </c>
      <c r="E239" s="401" t="s">
        <v>1593</v>
      </c>
      <c r="F239" s="421" t="s">
        <v>1594</v>
      </c>
      <c r="G239" s="405">
        <v>1197.5</v>
      </c>
      <c r="H239" s="405">
        <v>0</v>
      </c>
      <c r="I239" s="318">
        <v>74695.3</v>
      </c>
      <c r="J239" s="318">
        <v>60980.5</v>
      </c>
      <c r="Q239" s="404"/>
      <c r="R239" s="404"/>
    </row>
    <row r="240" spans="2:18" ht="13.9" customHeight="1" x14ac:dyDescent="0.25">
      <c r="B240" s="400">
        <v>16</v>
      </c>
      <c r="C240" s="36" t="s">
        <v>37</v>
      </c>
      <c r="D240" s="37" t="s">
        <v>3861</v>
      </c>
      <c r="E240" s="401" t="s">
        <v>1595</v>
      </c>
      <c r="F240" s="422" t="s">
        <v>1596</v>
      </c>
      <c r="G240" s="405">
        <v>1956.4</v>
      </c>
      <c r="H240" s="405">
        <v>0</v>
      </c>
      <c r="I240" s="318">
        <v>27674.600000000002</v>
      </c>
      <c r="J240" s="318">
        <v>16085.8</v>
      </c>
      <c r="Q240" s="404"/>
      <c r="R240" s="404"/>
    </row>
    <row r="241" spans="2:18" ht="13.9" customHeight="1" x14ac:dyDescent="0.25">
      <c r="B241" s="400" t="s">
        <v>43</v>
      </c>
      <c r="C241" s="36" t="s">
        <v>43</v>
      </c>
      <c r="D241" s="37" t="s">
        <v>3861</v>
      </c>
      <c r="E241" s="401" t="s">
        <v>1597</v>
      </c>
      <c r="F241" s="402" t="s">
        <v>1598</v>
      </c>
      <c r="G241" s="405">
        <v>7934.1</v>
      </c>
      <c r="H241" s="405">
        <v>0</v>
      </c>
      <c r="I241" s="318">
        <v>34106.699999999997</v>
      </c>
      <c r="J241" s="318">
        <v>16787</v>
      </c>
      <c r="Q241" s="404"/>
      <c r="R241" s="404"/>
    </row>
    <row r="242" spans="2:18" ht="13.9" customHeight="1" x14ac:dyDescent="0.25">
      <c r="B242" s="400" t="s">
        <v>40</v>
      </c>
      <c r="C242" s="36" t="s">
        <v>40</v>
      </c>
      <c r="D242" s="37" t="s">
        <v>3861</v>
      </c>
      <c r="E242" s="401" t="s">
        <v>1599</v>
      </c>
      <c r="F242" s="402" t="s">
        <v>1600</v>
      </c>
      <c r="G242" s="405">
        <v>587.70000000000005</v>
      </c>
      <c r="H242" s="405">
        <v>0</v>
      </c>
      <c r="I242" s="318">
        <v>12930.2</v>
      </c>
      <c r="J242" s="318">
        <v>5054.6000000000004</v>
      </c>
      <c r="Q242" s="404"/>
      <c r="R242" s="404"/>
    </row>
    <row r="243" spans="2:18" ht="13.9" customHeight="1" x14ac:dyDescent="0.25">
      <c r="B243" s="400">
        <v>20</v>
      </c>
      <c r="C243" s="36">
        <v>14</v>
      </c>
      <c r="D243" s="37" t="s">
        <v>3861</v>
      </c>
      <c r="E243" s="401" t="s">
        <v>1601</v>
      </c>
      <c r="F243" s="402" t="s">
        <v>1602</v>
      </c>
      <c r="G243" s="405">
        <v>942.1</v>
      </c>
      <c r="H243" s="405">
        <v>0</v>
      </c>
      <c r="I243" s="318">
        <v>28526.100000000002</v>
      </c>
      <c r="J243" s="318">
        <v>14141.2</v>
      </c>
      <c r="Q243" s="404"/>
      <c r="R243" s="404"/>
    </row>
    <row r="244" spans="2:18" ht="13.9" customHeight="1" x14ac:dyDescent="0.25">
      <c r="B244" s="400">
        <v>21</v>
      </c>
      <c r="C244" s="36" t="s">
        <v>37</v>
      </c>
      <c r="D244" s="37" t="s">
        <v>3861</v>
      </c>
      <c r="E244" s="401" t="s">
        <v>1603</v>
      </c>
      <c r="F244" s="402" t="s">
        <v>1604</v>
      </c>
      <c r="G244" s="405">
        <v>2930.4</v>
      </c>
      <c r="H244" s="405">
        <v>0</v>
      </c>
      <c r="I244" s="318">
        <v>18045.2</v>
      </c>
      <c r="J244" s="318">
        <v>10442.700000000001</v>
      </c>
      <c r="Q244" s="404"/>
      <c r="R244" s="404"/>
    </row>
    <row r="245" spans="2:18" ht="13.9" customHeight="1" x14ac:dyDescent="0.25">
      <c r="B245" s="400">
        <v>15</v>
      </c>
      <c r="C245" s="36">
        <v>15</v>
      </c>
      <c r="D245" s="37" t="s">
        <v>3861</v>
      </c>
      <c r="E245" s="401" t="s">
        <v>1605</v>
      </c>
      <c r="F245" s="402" t="s">
        <v>1606</v>
      </c>
      <c r="G245" s="405">
        <v>9025</v>
      </c>
      <c r="H245" s="405">
        <v>0</v>
      </c>
      <c r="I245" s="318">
        <v>38976.400000000001</v>
      </c>
      <c r="J245" s="318">
        <v>18603.099999999999</v>
      </c>
      <c r="Q245" s="404"/>
      <c r="R245" s="404"/>
    </row>
    <row r="246" spans="2:18" ht="13.9" customHeight="1" x14ac:dyDescent="0.25">
      <c r="B246" s="400" t="s">
        <v>670</v>
      </c>
      <c r="C246" s="36">
        <v>31</v>
      </c>
      <c r="D246" s="37" t="s">
        <v>3861</v>
      </c>
      <c r="E246" s="401" t="s">
        <v>1607</v>
      </c>
      <c r="F246" s="402" t="s">
        <v>1608</v>
      </c>
      <c r="G246" s="405">
        <v>8779</v>
      </c>
      <c r="H246" s="405">
        <v>0</v>
      </c>
      <c r="I246" s="318">
        <v>48702.400000000001</v>
      </c>
      <c r="J246" s="318">
        <v>33213.9</v>
      </c>
      <c r="Q246" s="404"/>
      <c r="R246" s="404"/>
    </row>
    <row r="247" spans="2:18" ht="13.9" customHeight="1" x14ac:dyDescent="0.25">
      <c r="B247" s="400">
        <v>21</v>
      </c>
      <c r="C247" s="36" t="s">
        <v>43</v>
      </c>
      <c r="D247" s="37" t="s">
        <v>3861</v>
      </c>
      <c r="E247" s="401" t="s">
        <v>1609</v>
      </c>
      <c r="F247" s="402" t="s">
        <v>1610</v>
      </c>
      <c r="G247" s="405">
        <v>5895.4</v>
      </c>
      <c r="H247" s="405">
        <v>0</v>
      </c>
      <c r="I247" s="318">
        <v>35687.599999999999</v>
      </c>
      <c r="J247" s="318">
        <v>16009.4</v>
      </c>
      <c r="Q247" s="404"/>
      <c r="R247" s="404"/>
    </row>
    <row r="248" spans="2:18" ht="13.9" customHeight="1" x14ac:dyDescent="0.25">
      <c r="B248" s="400">
        <v>18</v>
      </c>
      <c r="C248" s="407">
        <v>10</v>
      </c>
      <c r="D248" s="37" t="s">
        <v>3861</v>
      </c>
      <c r="E248" s="401" t="s">
        <v>1611</v>
      </c>
      <c r="F248" s="408" t="s">
        <v>1612</v>
      </c>
      <c r="G248" s="405">
        <v>4217.3999999999996</v>
      </c>
      <c r="H248" s="405">
        <v>0</v>
      </c>
      <c r="I248" s="318">
        <v>20992.400000000001</v>
      </c>
      <c r="J248" s="318">
        <v>12754.5</v>
      </c>
      <c r="Q248" s="404"/>
      <c r="R248" s="404"/>
    </row>
    <row r="249" spans="2:18" ht="13.9" customHeight="1" x14ac:dyDescent="0.25">
      <c r="B249" s="406" t="s">
        <v>59</v>
      </c>
      <c r="C249" s="36">
        <v>16</v>
      </c>
      <c r="D249" s="37" t="s">
        <v>3861</v>
      </c>
      <c r="E249" s="401" t="s">
        <v>1613</v>
      </c>
      <c r="F249" s="402" t="s">
        <v>1614</v>
      </c>
      <c r="G249" s="405">
        <v>3165.7</v>
      </c>
      <c r="H249" s="405">
        <v>0</v>
      </c>
      <c r="I249" s="318">
        <v>47146.700000000004</v>
      </c>
      <c r="J249" s="318">
        <v>34642.5</v>
      </c>
      <c r="Q249" s="404"/>
      <c r="R249" s="404"/>
    </row>
    <row r="250" spans="2:18" ht="13.9" customHeight="1" x14ac:dyDescent="0.25">
      <c r="B250" s="400">
        <v>21</v>
      </c>
      <c r="C250" s="36" t="s">
        <v>40</v>
      </c>
      <c r="D250" s="37" t="s">
        <v>3861</v>
      </c>
      <c r="E250" s="401" t="s">
        <v>1615</v>
      </c>
      <c r="F250" s="402" t="s">
        <v>1616</v>
      </c>
      <c r="G250" s="405">
        <v>4216.7</v>
      </c>
      <c r="H250" s="405">
        <v>0</v>
      </c>
      <c r="I250" s="318">
        <v>13054.6</v>
      </c>
      <c r="J250" s="318">
        <v>7515</v>
      </c>
      <c r="Q250" s="404"/>
      <c r="R250" s="404"/>
    </row>
    <row r="251" spans="2:18" ht="13.9" customHeight="1" x14ac:dyDescent="0.25">
      <c r="B251" s="400" t="s">
        <v>52</v>
      </c>
      <c r="C251" s="36" t="s">
        <v>43</v>
      </c>
      <c r="D251" s="37" t="s">
        <v>3861</v>
      </c>
      <c r="E251" s="401" t="s">
        <v>1617</v>
      </c>
      <c r="F251" s="402" t="s">
        <v>1618</v>
      </c>
      <c r="G251" s="405">
        <v>9497.7999999999993</v>
      </c>
      <c r="H251" s="405">
        <v>0</v>
      </c>
      <c r="I251" s="318">
        <v>78740.5</v>
      </c>
      <c r="J251" s="318">
        <v>21750</v>
      </c>
      <c r="Q251" s="404"/>
      <c r="R251" s="404"/>
    </row>
    <row r="252" spans="2:18" ht="13.9" customHeight="1" x14ac:dyDescent="0.25">
      <c r="B252" s="400">
        <v>14</v>
      </c>
      <c r="C252" s="36">
        <v>11</v>
      </c>
      <c r="D252" s="37" t="s">
        <v>3861</v>
      </c>
      <c r="E252" s="401" t="s">
        <v>1619</v>
      </c>
      <c r="F252" s="402" t="s">
        <v>1620</v>
      </c>
      <c r="G252" s="405">
        <v>4970.7</v>
      </c>
      <c r="H252" s="405">
        <v>0</v>
      </c>
      <c r="I252" s="318">
        <v>32470.3</v>
      </c>
      <c r="J252" s="318">
        <v>14265</v>
      </c>
      <c r="Q252" s="404"/>
      <c r="R252" s="404"/>
    </row>
    <row r="253" spans="2:18" ht="13.9" customHeight="1" x14ac:dyDescent="0.25">
      <c r="B253" s="400" t="s">
        <v>40</v>
      </c>
      <c r="C253" s="36" t="s">
        <v>52</v>
      </c>
      <c r="D253" s="37" t="s">
        <v>3861</v>
      </c>
      <c r="E253" s="401" t="s">
        <v>1621</v>
      </c>
      <c r="F253" s="402" t="s">
        <v>1622</v>
      </c>
      <c r="G253" s="405">
        <v>3612.3</v>
      </c>
      <c r="H253" s="405">
        <v>0</v>
      </c>
      <c r="I253" s="318">
        <v>26117.9</v>
      </c>
      <c r="J253" s="318">
        <v>13443.3</v>
      </c>
      <c r="Q253" s="404"/>
      <c r="R253" s="404"/>
    </row>
    <row r="254" spans="2:18" ht="13.9" customHeight="1" x14ac:dyDescent="0.25">
      <c r="B254" s="400">
        <v>24</v>
      </c>
      <c r="C254" s="36" t="s">
        <v>677</v>
      </c>
      <c r="D254" s="37" t="s">
        <v>3861</v>
      </c>
      <c r="E254" s="401" t="s">
        <v>1623</v>
      </c>
      <c r="F254" s="402" t="s">
        <v>1624</v>
      </c>
      <c r="G254" s="405">
        <v>19846.2</v>
      </c>
      <c r="H254" s="405">
        <v>0</v>
      </c>
      <c r="I254" s="318">
        <v>78662.599999999991</v>
      </c>
      <c r="J254" s="318">
        <v>33754.300000000003</v>
      </c>
      <c r="Q254" s="404"/>
      <c r="R254" s="404"/>
    </row>
    <row r="255" spans="2:18" ht="13.9" customHeight="1" x14ac:dyDescent="0.25">
      <c r="B255" s="400" t="s">
        <v>43</v>
      </c>
      <c r="C255" s="36" t="s">
        <v>40</v>
      </c>
      <c r="D255" s="37" t="s">
        <v>3861</v>
      </c>
      <c r="E255" s="401" t="s">
        <v>1625</v>
      </c>
      <c r="F255" s="402" t="s">
        <v>1626</v>
      </c>
      <c r="G255" s="405">
        <v>37369.1</v>
      </c>
      <c r="H255" s="405">
        <v>0</v>
      </c>
      <c r="I255" s="318">
        <v>166580.20000000001</v>
      </c>
      <c r="J255" s="318">
        <v>70414.399999999994</v>
      </c>
      <c r="Q255" s="404"/>
      <c r="R255" s="404"/>
    </row>
    <row r="256" spans="2:18" ht="13.9" customHeight="1" x14ac:dyDescent="0.25">
      <c r="B256" s="400">
        <v>21</v>
      </c>
      <c r="C256" s="36" t="s">
        <v>52</v>
      </c>
      <c r="D256" s="37" t="s">
        <v>3861</v>
      </c>
      <c r="E256" s="401" t="s">
        <v>1627</v>
      </c>
      <c r="F256" s="402" t="s">
        <v>1628</v>
      </c>
      <c r="G256" s="405">
        <v>3696.7</v>
      </c>
      <c r="H256" s="405">
        <v>0</v>
      </c>
      <c r="I256" s="318">
        <v>15480</v>
      </c>
      <c r="J256" s="318">
        <v>9296.7999999999993</v>
      </c>
      <c r="Q256" s="404"/>
      <c r="R256" s="404"/>
    </row>
    <row r="257" spans="2:18" ht="13.9" customHeight="1" x14ac:dyDescent="0.25">
      <c r="B257" s="400">
        <v>10</v>
      </c>
      <c r="C257" s="36">
        <v>18</v>
      </c>
      <c r="D257" s="37" t="s">
        <v>3861</v>
      </c>
      <c r="E257" s="401" t="s">
        <v>1629</v>
      </c>
      <c r="F257" s="402" t="s">
        <v>1630</v>
      </c>
      <c r="G257" s="405">
        <v>0</v>
      </c>
      <c r="H257" s="405">
        <v>16060</v>
      </c>
      <c r="I257" s="318">
        <v>72593</v>
      </c>
      <c r="J257" s="318">
        <v>44370.5</v>
      </c>
      <c r="Q257" s="404"/>
      <c r="R257" s="404"/>
    </row>
    <row r="258" spans="2:18" ht="13.9" customHeight="1" x14ac:dyDescent="0.25">
      <c r="B258" s="400" t="s">
        <v>40</v>
      </c>
      <c r="C258" s="36">
        <v>10</v>
      </c>
      <c r="D258" s="37" t="s">
        <v>3861</v>
      </c>
      <c r="E258" s="401" t="s">
        <v>1631</v>
      </c>
      <c r="F258" s="423" t="s">
        <v>1632</v>
      </c>
      <c r="G258" s="405">
        <v>6228</v>
      </c>
      <c r="H258" s="405">
        <v>0</v>
      </c>
      <c r="I258" s="318">
        <v>48430</v>
      </c>
      <c r="J258" s="318">
        <v>29665.9</v>
      </c>
      <c r="Q258" s="404"/>
      <c r="R258" s="404"/>
    </row>
    <row r="259" spans="2:18" ht="13.9" customHeight="1" x14ac:dyDescent="0.25">
      <c r="B259" s="400">
        <v>11</v>
      </c>
      <c r="C259" s="36" t="s">
        <v>37</v>
      </c>
      <c r="D259" s="37" t="s">
        <v>3861</v>
      </c>
      <c r="E259" s="401" t="s">
        <v>3047</v>
      </c>
      <c r="F259" s="402" t="s">
        <v>3048</v>
      </c>
      <c r="G259" s="405">
        <v>1476.1</v>
      </c>
      <c r="H259" s="405">
        <v>0</v>
      </c>
      <c r="I259" s="318">
        <v>15640.400000000001</v>
      </c>
      <c r="J259" s="318">
        <v>8126.2</v>
      </c>
      <c r="Q259" s="404"/>
      <c r="R259" s="404"/>
    </row>
    <row r="260" spans="2:18" ht="13.9" customHeight="1" x14ac:dyDescent="0.25">
      <c r="B260" s="400" t="s">
        <v>671</v>
      </c>
      <c r="C260" s="36" t="s">
        <v>52</v>
      </c>
      <c r="D260" s="37" t="s">
        <v>3861</v>
      </c>
      <c r="E260" s="401" t="s">
        <v>3049</v>
      </c>
      <c r="F260" s="402" t="s">
        <v>3050</v>
      </c>
      <c r="G260" s="405">
        <v>8340</v>
      </c>
      <c r="H260" s="405">
        <v>0</v>
      </c>
      <c r="I260" s="318">
        <v>77632</v>
      </c>
      <c r="J260" s="318">
        <v>47950</v>
      </c>
      <c r="Q260" s="404"/>
      <c r="R260" s="404"/>
    </row>
    <row r="261" spans="2:18" ht="13.9" customHeight="1" x14ac:dyDescent="0.25">
      <c r="B261" s="400">
        <v>22</v>
      </c>
      <c r="C261" s="36" t="s">
        <v>40</v>
      </c>
      <c r="D261" s="37" t="s">
        <v>3861</v>
      </c>
      <c r="E261" s="401" t="s">
        <v>3051</v>
      </c>
      <c r="F261" s="402" t="s">
        <v>3052</v>
      </c>
      <c r="G261" s="405">
        <v>8031.9</v>
      </c>
      <c r="H261" s="405">
        <v>0</v>
      </c>
      <c r="I261" s="318">
        <v>29320.6</v>
      </c>
      <c r="J261" s="318">
        <v>15983.8</v>
      </c>
      <c r="Q261" s="404"/>
      <c r="R261" s="404"/>
    </row>
    <row r="262" spans="2:18" ht="13.9" customHeight="1" x14ac:dyDescent="0.25">
      <c r="B262" s="400">
        <v>20</v>
      </c>
      <c r="C262" s="36">
        <v>15</v>
      </c>
      <c r="D262" s="37" t="s">
        <v>3861</v>
      </c>
      <c r="E262" s="401" t="s">
        <v>3053</v>
      </c>
      <c r="F262" s="402" t="s">
        <v>3054</v>
      </c>
      <c r="G262" s="405">
        <v>5497.6</v>
      </c>
      <c r="H262" s="405">
        <v>0</v>
      </c>
      <c r="I262" s="318">
        <v>44277.7</v>
      </c>
      <c r="J262" s="318">
        <v>29752</v>
      </c>
      <c r="Q262" s="404"/>
      <c r="R262" s="404"/>
    </row>
    <row r="263" spans="2:18" ht="13.9" customHeight="1" x14ac:dyDescent="0.25">
      <c r="B263" s="400">
        <v>14</v>
      </c>
      <c r="C263" s="36">
        <v>12</v>
      </c>
      <c r="D263" s="37" t="s">
        <v>3861</v>
      </c>
      <c r="E263" s="401" t="s">
        <v>3055</v>
      </c>
      <c r="F263" s="402" t="s">
        <v>3056</v>
      </c>
      <c r="G263" s="405">
        <v>9171.5</v>
      </c>
      <c r="H263" s="405">
        <v>0</v>
      </c>
      <c r="I263" s="318">
        <v>34392.200000000004</v>
      </c>
      <c r="J263" s="318">
        <v>7910.2999999999993</v>
      </c>
      <c r="Q263" s="404"/>
      <c r="R263" s="404"/>
    </row>
    <row r="264" spans="2:18" ht="13.9" customHeight="1" x14ac:dyDescent="0.25">
      <c r="B264" s="406" t="s">
        <v>670</v>
      </c>
      <c r="C264" s="36">
        <v>32</v>
      </c>
      <c r="D264" s="37" t="s">
        <v>3861</v>
      </c>
      <c r="E264" s="401" t="s">
        <v>3057</v>
      </c>
      <c r="F264" s="402" t="s">
        <v>3058</v>
      </c>
      <c r="G264" s="405">
        <v>310.60000000000002</v>
      </c>
      <c r="H264" s="405">
        <v>0</v>
      </c>
      <c r="I264" s="318">
        <v>109771.9</v>
      </c>
      <c r="J264" s="318">
        <v>72697.7</v>
      </c>
      <c r="Q264" s="404"/>
      <c r="R264" s="404"/>
    </row>
    <row r="265" spans="2:18" ht="13.9" customHeight="1" x14ac:dyDescent="0.25">
      <c r="B265" s="400" t="s">
        <v>43</v>
      </c>
      <c r="C265" s="36" t="s">
        <v>52</v>
      </c>
      <c r="D265" s="37" t="s">
        <v>3861</v>
      </c>
      <c r="E265" s="401" t="s">
        <v>3059</v>
      </c>
      <c r="F265" s="402" t="s">
        <v>3060</v>
      </c>
      <c r="G265" s="405">
        <v>6863.1</v>
      </c>
      <c r="H265" s="405">
        <v>0</v>
      </c>
      <c r="I265" s="318">
        <v>43772.6</v>
      </c>
      <c r="J265" s="318">
        <v>17564.8</v>
      </c>
      <c r="Q265" s="404"/>
      <c r="R265" s="404"/>
    </row>
    <row r="266" spans="2:18" ht="13.9" customHeight="1" x14ac:dyDescent="0.25">
      <c r="B266" s="400" t="s">
        <v>670</v>
      </c>
      <c r="C266" s="36">
        <v>33</v>
      </c>
      <c r="D266" s="37" t="s">
        <v>3861</v>
      </c>
      <c r="E266" s="401" t="s">
        <v>3061</v>
      </c>
      <c r="F266" s="402" t="s">
        <v>3062</v>
      </c>
      <c r="G266" s="405">
        <v>4269.8999999999996</v>
      </c>
      <c r="H266" s="405">
        <v>0</v>
      </c>
      <c r="I266" s="318">
        <v>29347.7</v>
      </c>
      <c r="J266" s="318">
        <v>20115.000000000004</v>
      </c>
      <c r="Q266" s="404"/>
      <c r="R266" s="404"/>
    </row>
    <row r="267" spans="2:18" ht="13.9" customHeight="1" x14ac:dyDescent="0.25">
      <c r="B267" s="400">
        <v>10</v>
      </c>
      <c r="C267" s="36">
        <v>19</v>
      </c>
      <c r="D267" s="37" t="s">
        <v>3861</v>
      </c>
      <c r="E267" s="401" t="s">
        <v>3063</v>
      </c>
      <c r="F267" s="402" t="s">
        <v>3064</v>
      </c>
      <c r="G267" s="405">
        <v>0</v>
      </c>
      <c r="H267" s="405">
        <v>0</v>
      </c>
      <c r="I267" s="318">
        <v>20495.3</v>
      </c>
      <c r="J267" s="318">
        <v>11398.2</v>
      </c>
      <c r="Q267" s="404"/>
      <c r="R267" s="404"/>
    </row>
    <row r="268" spans="2:18" ht="13.9" customHeight="1" x14ac:dyDescent="0.25">
      <c r="B268" s="400" t="s">
        <v>37</v>
      </c>
      <c r="C268" s="36" t="s">
        <v>52</v>
      </c>
      <c r="D268" s="37" t="s">
        <v>3861</v>
      </c>
      <c r="E268" s="401" t="s">
        <v>3065</v>
      </c>
      <c r="F268" s="402" t="s">
        <v>3066</v>
      </c>
      <c r="G268" s="405">
        <v>3454.4</v>
      </c>
      <c r="H268" s="405">
        <v>0</v>
      </c>
      <c r="I268" s="318">
        <v>42764</v>
      </c>
      <c r="J268" s="318">
        <v>21572.1</v>
      </c>
      <c r="Q268" s="404"/>
      <c r="R268" s="404"/>
    </row>
    <row r="269" spans="2:18" ht="13.9" customHeight="1" x14ac:dyDescent="0.25">
      <c r="B269" s="411" t="s">
        <v>677</v>
      </c>
      <c r="C269" s="36" t="s">
        <v>670</v>
      </c>
      <c r="D269" s="37" t="s">
        <v>3861</v>
      </c>
      <c r="E269" s="401" t="s">
        <v>3067</v>
      </c>
      <c r="F269" s="402" t="s">
        <v>4088</v>
      </c>
      <c r="G269" s="405">
        <v>7919</v>
      </c>
      <c r="H269" s="405">
        <v>0</v>
      </c>
      <c r="I269" s="318">
        <v>31624.3</v>
      </c>
      <c r="J269" s="318">
        <v>0</v>
      </c>
      <c r="Q269" s="404"/>
      <c r="R269" s="404"/>
    </row>
    <row r="270" spans="2:18" ht="13.9" customHeight="1" x14ac:dyDescent="0.25">
      <c r="B270" s="400">
        <v>17</v>
      </c>
      <c r="C270" s="36" t="s">
        <v>37</v>
      </c>
      <c r="D270" s="37" t="s">
        <v>3861</v>
      </c>
      <c r="E270" s="401" t="s">
        <v>4089</v>
      </c>
      <c r="F270" s="402" t="s">
        <v>4090</v>
      </c>
      <c r="G270" s="405">
        <v>24829.8</v>
      </c>
      <c r="H270" s="405">
        <v>0</v>
      </c>
      <c r="I270" s="318">
        <v>122767.70000000001</v>
      </c>
      <c r="J270" s="318">
        <v>37272.800000000003</v>
      </c>
      <c r="Q270" s="404"/>
      <c r="R270" s="404"/>
    </row>
    <row r="271" spans="2:18" ht="13.9" customHeight="1" x14ac:dyDescent="0.25">
      <c r="B271" s="400">
        <v>22</v>
      </c>
      <c r="C271" s="36" t="s">
        <v>52</v>
      </c>
      <c r="D271" s="37" t="s">
        <v>3861</v>
      </c>
      <c r="E271" s="401" t="s">
        <v>4091</v>
      </c>
      <c r="F271" s="402" t="s">
        <v>4092</v>
      </c>
      <c r="G271" s="405">
        <v>5519.1</v>
      </c>
      <c r="H271" s="405">
        <v>0</v>
      </c>
      <c r="I271" s="318">
        <v>57557.9</v>
      </c>
      <c r="J271" s="318">
        <v>32918.9</v>
      </c>
      <c r="Q271" s="404"/>
      <c r="R271" s="404"/>
    </row>
    <row r="272" spans="2:18" ht="13.9" customHeight="1" x14ac:dyDescent="0.25">
      <c r="B272" s="400">
        <v>14</v>
      </c>
      <c r="C272" s="36">
        <v>13</v>
      </c>
      <c r="D272" s="37" t="s">
        <v>3861</v>
      </c>
      <c r="E272" s="401" t="s">
        <v>4093</v>
      </c>
      <c r="F272" s="402" t="s">
        <v>4094</v>
      </c>
      <c r="G272" s="405">
        <v>4356.5</v>
      </c>
      <c r="H272" s="405">
        <v>0</v>
      </c>
      <c r="I272" s="318">
        <v>24105.3</v>
      </c>
      <c r="J272" s="318">
        <v>10887.8</v>
      </c>
      <c r="Q272" s="404"/>
      <c r="R272" s="404"/>
    </row>
    <row r="273" spans="2:18" ht="13.9" customHeight="1" x14ac:dyDescent="0.25">
      <c r="B273" s="400">
        <v>16</v>
      </c>
      <c r="C273" s="407" t="s">
        <v>43</v>
      </c>
      <c r="D273" s="37" t="s">
        <v>3861</v>
      </c>
      <c r="E273" s="401" t="s">
        <v>4095</v>
      </c>
      <c r="F273" s="422" t="s">
        <v>4096</v>
      </c>
      <c r="G273" s="405">
        <v>0</v>
      </c>
      <c r="H273" s="405">
        <v>0</v>
      </c>
      <c r="I273" s="318">
        <v>52528.700000000004</v>
      </c>
      <c r="J273" s="318">
        <v>34258.699999999997</v>
      </c>
      <c r="Q273" s="404"/>
      <c r="R273" s="404"/>
    </row>
    <row r="274" spans="2:18" ht="13.9" customHeight="1" x14ac:dyDescent="0.25">
      <c r="B274" s="400">
        <v>11</v>
      </c>
      <c r="C274" s="36" t="s">
        <v>43</v>
      </c>
      <c r="D274" s="37" t="s">
        <v>3861</v>
      </c>
      <c r="E274" s="401" t="s">
        <v>4097</v>
      </c>
      <c r="F274" s="402" t="s">
        <v>4098</v>
      </c>
      <c r="G274" s="405">
        <v>9106</v>
      </c>
      <c r="H274" s="405">
        <v>0</v>
      </c>
      <c r="I274" s="318">
        <v>35454.199999999997</v>
      </c>
      <c r="J274" s="318">
        <v>24224.400000000001</v>
      </c>
      <c r="Q274" s="404"/>
      <c r="R274" s="404"/>
    </row>
    <row r="275" spans="2:18" ht="13.9" customHeight="1" x14ac:dyDescent="0.25">
      <c r="B275" s="400" t="s">
        <v>671</v>
      </c>
      <c r="C275" s="36">
        <v>10</v>
      </c>
      <c r="D275" s="37" t="s">
        <v>3861</v>
      </c>
      <c r="E275" s="401" t="s">
        <v>4099</v>
      </c>
      <c r="F275" s="402" t="s">
        <v>4100</v>
      </c>
      <c r="G275" s="405">
        <v>7950</v>
      </c>
      <c r="H275" s="405">
        <v>0</v>
      </c>
      <c r="I275" s="318">
        <v>72288.400000000009</v>
      </c>
      <c r="J275" s="318">
        <v>36274.300000000003</v>
      </c>
      <c r="Q275" s="404"/>
      <c r="R275" s="404"/>
    </row>
    <row r="276" spans="2:18" ht="13.9" customHeight="1" x14ac:dyDescent="0.25">
      <c r="B276" s="400" t="s">
        <v>52</v>
      </c>
      <c r="C276" s="36" t="s">
        <v>40</v>
      </c>
      <c r="D276" s="37" t="s">
        <v>3861</v>
      </c>
      <c r="E276" s="401" t="s">
        <v>4101</v>
      </c>
      <c r="F276" s="402" t="s">
        <v>4102</v>
      </c>
      <c r="G276" s="405">
        <v>15044.5</v>
      </c>
      <c r="H276" s="405">
        <v>0</v>
      </c>
      <c r="I276" s="318">
        <v>51972.399999999994</v>
      </c>
      <c r="J276" s="318">
        <v>27802.2</v>
      </c>
      <c r="Q276" s="404"/>
      <c r="R276" s="404"/>
    </row>
    <row r="277" spans="2:18" ht="13.9" customHeight="1" x14ac:dyDescent="0.25">
      <c r="B277" s="400">
        <v>21</v>
      </c>
      <c r="C277" s="36">
        <v>10</v>
      </c>
      <c r="D277" s="37" t="s">
        <v>3861</v>
      </c>
      <c r="E277" s="401" t="s">
        <v>4103</v>
      </c>
      <c r="F277" s="402" t="s">
        <v>4104</v>
      </c>
      <c r="G277" s="405">
        <v>15803</v>
      </c>
      <c r="H277" s="405">
        <v>0</v>
      </c>
      <c r="I277" s="318">
        <v>59670.200000000004</v>
      </c>
      <c r="J277" s="318">
        <v>36823.5</v>
      </c>
      <c r="Q277" s="404"/>
      <c r="R277" s="404"/>
    </row>
    <row r="278" spans="2:18" ht="13.9" customHeight="1" x14ac:dyDescent="0.25">
      <c r="B278" s="400">
        <v>24</v>
      </c>
      <c r="C278" s="36" t="s">
        <v>59</v>
      </c>
      <c r="D278" s="37" t="s">
        <v>3861</v>
      </c>
      <c r="E278" s="401" t="s">
        <v>4105</v>
      </c>
      <c r="F278" s="402" t="s">
        <v>4106</v>
      </c>
      <c r="G278" s="405">
        <v>12602.6</v>
      </c>
      <c r="H278" s="405">
        <v>0</v>
      </c>
      <c r="I278" s="318">
        <v>50218.400000000001</v>
      </c>
      <c r="J278" s="318">
        <v>19480.3</v>
      </c>
      <c r="Q278" s="404"/>
      <c r="R278" s="404"/>
    </row>
    <row r="279" spans="2:18" ht="13.9" customHeight="1" x14ac:dyDescent="0.25">
      <c r="B279" s="400">
        <v>24</v>
      </c>
      <c r="C279" s="36" t="s">
        <v>670</v>
      </c>
      <c r="D279" s="37" t="s">
        <v>3861</v>
      </c>
      <c r="E279" s="401" t="s">
        <v>4107</v>
      </c>
      <c r="F279" s="402" t="s">
        <v>4108</v>
      </c>
      <c r="G279" s="405">
        <v>29631.8</v>
      </c>
      <c r="H279" s="405">
        <v>0</v>
      </c>
      <c r="I279" s="318">
        <v>104195.8</v>
      </c>
      <c r="J279" s="318">
        <v>43735.6</v>
      </c>
      <c r="Q279" s="404"/>
      <c r="R279" s="404"/>
    </row>
    <row r="280" spans="2:18" ht="13.9" customHeight="1" x14ac:dyDescent="0.25">
      <c r="B280" s="400">
        <v>16</v>
      </c>
      <c r="C280" s="36" t="s">
        <v>40</v>
      </c>
      <c r="D280" s="37" t="s">
        <v>3861</v>
      </c>
      <c r="E280" s="401" t="s">
        <v>4109</v>
      </c>
      <c r="F280" s="422" t="s">
        <v>4110</v>
      </c>
      <c r="G280" s="405">
        <v>0</v>
      </c>
      <c r="H280" s="405">
        <v>900.1</v>
      </c>
      <c r="I280" s="318">
        <v>54052.200000000004</v>
      </c>
      <c r="J280" s="318">
        <v>28756.1</v>
      </c>
      <c r="Q280" s="404"/>
      <c r="R280" s="404"/>
    </row>
    <row r="281" spans="2:18" ht="13.9" customHeight="1" x14ac:dyDescent="0.25">
      <c r="B281" s="400">
        <v>18</v>
      </c>
      <c r="C281" s="407">
        <v>11</v>
      </c>
      <c r="D281" s="37" t="s">
        <v>3861</v>
      </c>
      <c r="E281" s="401" t="s">
        <v>4111</v>
      </c>
      <c r="F281" s="408" t="s">
        <v>4112</v>
      </c>
      <c r="G281" s="405">
        <v>5272</v>
      </c>
      <c r="H281" s="405">
        <v>0</v>
      </c>
      <c r="I281" s="318">
        <v>25695.599999999999</v>
      </c>
      <c r="J281" s="318">
        <v>6426.7000000000007</v>
      </c>
      <c r="Q281" s="404"/>
      <c r="R281" s="404"/>
    </row>
    <row r="282" spans="2:18" ht="13.9" customHeight="1" x14ac:dyDescent="0.25">
      <c r="B282" s="400">
        <v>11</v>
      </c>
      <c r="C282" s="36" t="s">
        <v>40</v>
      </c>
      <c r="D282" s="37" t="s">
        <v>3861</v>
      </c>
      <c r="E282" s="401" t="s">
        <v>4113</v>
      </c>
      <c r="F282" s="402" t="s">
        <v>4114</v>
      </c>
      <c r="G282" s="405">
        <v>0</v>
      </c>
      <c r="H282" s="405">
        <v>0</v>
      </c>
      <c r="I282" s="318">
        <v>33585.199999999997</v>
      </c>
      <c r="J282" s="318">
        <v>20126.099999999999</v>
      </c>
      <c r="Q282" s="404"/>
      <c r="R282" s="404"/>
    </row>
    <row r="283" spans="2:18" ht="13.9" customHeight="1" x14ac:dyDescent="0.25">
      <c r="B283" s="400">
        <v>21</v>
      </c>
      <c r="C283" s="36">
        <v>11</v>
      </c>
      <c r="D283" s="37" t="s">
        <v>3861</v>
      </c>
      <c r="E283" s="401" t="s">
        <v>4115</v>
      </c>
      <c r="F283" s="402" t="s">
        <v>4116</v>
      </c>
      <c r="G283" s="405">
        <v>17707.2</v>
      </c>
      <c r="H283" s="405">
        <v>0</v>
      </c>
      <c r="I283" s="318">
        <v>62742.200000000004</v>
      </c>
      <c r="J283" s="318">
        <v>38170.300000000003</v>
      </c>
      <c r="Q283" s="404"/>
      <c r="R283" s="404"/>
    </row>
    <row r="284" spans="2:18" ht="13.9" customHeight="1" x14ac:dyDescent="0.25">
      <c r="B284" s="400">
        <v>21</v>
      </c>
      <c r="C284" s="36">
        <v>12</v>
      </c>
      <c r="D284" s="37" t="s">
        <v>3861</v>
      </c>
      <c r="E284" s="401" t="s">
        <v>4117</v>
      </c>
      <c r="F284" s="402" t="s">
        <v>4118</v>
      </c>
      <c r="G284" s="405">
        <v>3404.7</v>
      </c>
      <c r="H284" s="405">
        <v>0</v>
      </c>
      <c r="I284" s="318">
        <v>26303</v>
      </c>
      <c r="J284" s="318">
        <v>11992</v>
      </c>
      <c r="Q284" s="404"/>
      <c r="R284" s="404"/>
    </row>
    <row r="285" spans="2:18" ht="13.9" customHeight="1" x14ac:dyDescent="0.25">
      <c r="B285" s="400" t="s">
        <v>52</v>
      </c>
      <c r="C285" s="36" t="s">
        <v>52</v>
      </c>
      <c r="D285" s="37" t="s">
        <v>3861</v>
      </c>
      <c r="E285" s="401" t="s">
        <v>4119</v>
      </c>
      <c r="F285" s="402" t="s">
        <v>4120</v>
      </c>
      <c r="G285" s="405">
        <v>18609.099999999999</v>
      </c>
      <c r="H285" s="405">
        <v>0</v>
      </c>
      <c r="I285" s="318">
        <v>64608.700000000004</v>
      </c>
      <c r="J285" s="318">
        <v>33850.1</v>
      </c>
      <c r="Q285" s="404"/>
      <c r="R285" s="404"/>
    </row>
    <row r="286" spans="2:18" ht="13.9" customHeight="1" x14ac:dyDescent="0.25">
      <c r="B286" s="400">
        <v>23</v>
      </c>
      <c r="C286" s="36" t="s">
        <v>43</v>
      </c>
      <c r="D286" s="37" t="s">
        <v>3861</v>
      </c>
      <c r="E286" s="401" t="s">
        <v>4121</v>
      </c>
      <c r="F286" s="402" t="s">
        <v>4122</v>
      </c>
      <c r="G286" s="405">
        <v>9951.2999999999993</v>
      </c>
      <c r="H286" s="405">
        <v>0</v>
      </c>
      <c r="I286" s="318">
        <v>37013.5</v>
      </c>
      <c r="J286" s="318">
        <v>26197.5</v>
      </c>
      <c r="Q286" s="404"/>
      <c r="R286" s="404"/>
    </row>
    <row r="287" spans="2:18" ht="13.9" customHeight="1" x14ac:dyDescent="0.25">
      <c r="B287" s="400">
        <v>25</v>
      </c>
      <c r="C287" s="36" t="s">
        <v>40</v>
      </c>
      <c r="D287" s="37" t="s">
        <v>3861</v>
      </c>
      <c r="E287" s="401" t="s">
        <v>4123</v>
      </c>
      <c r="F287" s="402" t="s">
        <v>4124</v>
      </c>
      <c r="G287" s="405">
        <v>7541.1</v>
      </c>
      <c r="H287" s="405">
        <v>0</v>
      </c>
      <c r="I287" s="318">
        <v>30684.699999999997</v>
      </c>
      <c r="J287" s="318">
        <v>18456.5</v>
      </c>
      <c r="Q287" s="404"/>
      <c r="R287" s="404"/>
    </row>
    <row r="288" spans="2:18" ht="13.9" customHeight="1" x14ac:dyDescent="0.25">
      <c r="B288" s="400">
        <v>13</v>
      </c>
      <c r="C288" s="36">
        <v>12</v>
      </c>
      <c r="D288" s="37" t="s">
        <v>3861</v>
      </c>
      <c r="E288" s="401" t="s">
        <v>4125</v>
      </c>
      <c r="F288" s="402" t="s">
        <v>4126</v>
      </c>
      <c r="G288" s="405">
        <v>17179.3</v>
      </c>
      <c r="H288" s="405">
        <v>0</v>
      </c>
      <c r="I288" s="318">
        <v>80636.2</v>
      </c>
      <c r="J288" s="318">
        <v>41785.9</v>
      </c>
      <c r="Q288" s="404"/>
      <c r="R288" s="404"/>
    </row>
    <row r="289" spans="2:18" ht="13.9" customHeight="1" x14ac:dyDescent="0.25">
      <c r="B289" s="400">
        <v>22</v>
      </c>
      <c r="C289" s="36">
        <v>10</v>
      </c>
      <c r="D289" s="37" t="s">
        <v>3861</v>
      </c>
      <c r="E289" s="401" t="s">
        <v>4127</v>
      </c>
      <c r="F289" s="402" t="s">
        <v>4128</v>
      </c>
      <c r="G289" s="405">
        <v>15258.7</v>
      </c>
      <c r="H289" s="405">
        <v>0</v>
      </c>
      <c r="I289" s="318">
        <v>55689.399999999994</v>
      </c>
      <c r="J289" s="318">
        <v>31129.5</v>
      </c>
      <c r="Q289" s="404"/>
      <c r="R289" s="404"/>
    </row>
    <row r="290" spans="2:18" ht="13.9" customHeight="1" x14ac:dyDescent="0.25">
      <c r="B290" s="411" t="s">
        <v>677</v>
      </c>
      <c r="C290" s="36" t="s">
        <v>37</v>
      </c>
      <c r="D290" s="37" t="s">
        <v>3861</v>
      </c>
      <c r="E290" s="401" t="s">
        <v>4129</v>
      </c>
      <c r="F290" s="402" t="s">
        <v>4130</v>
      </c>
      <c r="G290" s="405">
        <v>18250.599999999999</v>
      </c>
      <c r="H290" s="405">
        <v>0</v>
      </c>
      <c r="I290" s="318">
        <v>77701.899999999994</v>
      </c>
      <c r="J290" s="318">
        <v>32206.400000000001</v>
      </c>
      <c r="Q290" s="404"/>
      <c r="R290" s="404"/>
    </row>
    <row r="291" spans="2:18" ht="13.9" customHeight="1" x14ac:dyDescent="0.25">
      <c r="B291" s="400">
        <v>17</v>
      </c>
      <c r="C291" s="36" t="s">
        <v>43</v>
      </c>
      <c r="D291" s="37" t="s">
        <v>3861</v>
      </c>
      <c r="E291" s="401" t="s">
        <v>4131</v>
      </c>
      <c r="F291" s="402" t="s">
        <v>4132</v>
      </c>
      <c r="G291" s="405">
        <v>8625</v>
      </c>
      <c r="H291" s="405">
        <v>0</v>
      </c>
      <c r="I291" s="318">
        <v>56772.299999999996</v>
      </c>
      <c r="J291" s="318">
        <v>21987.5</v>
      </c>
      <c r="Q291" s="404"/>
      <c r="R291" s="404"/>
    </row>
    <row r="292" spans="2:18" ht="13.9" customHeight="1" x14ac:dyDescent="0.25">
      <c r="B292" s="400">
        <v>16</v>
      </c>
      <c r="C292" s="407" t="s">
        <v>52</v>
      </c>
      <c r="D292" s="37" t="s">
        <v>3861</v>
      </c>
      <c r="E292" s="401" t="s">
        <v>4133</v>
      </c>
      <c r="F292" s="422" t="s">
        <v>4134</v>
      </c>
      <c r="G292" s="405">
        <v>0</v>
      </c>
      <c r="H292" s="405">
        <v>589.9</v>
      </c>
      <c r="I292" s="318">
        <v>24724.2</v>
      </c>
      <c r="J292" s="318">
        <v>14208.4</v>
      </c>
      <c r="Q292" s="404"/>
      <c r="R292" s="404"/>
    </row>
    <row r="293" spans="2:18" ht="13.9" customHeight="1" x14ac:dyDescent="0.25">
      <c r="B293" s="400" t="s">
        <v>40</v>
      </c>
      <c r="C293" s="36">
        <v>11</v>
      </c>
      <c r="D293" s="37" t="s">
        <v>3861</v>
      </c>
      <c r="E293" s="401" t="s">
        <v>4135</v>
      </c>
      <c r="F293" s="402" t="s">
        <v>4136</v>
      </c>
      <c r="G293" s="405">
        <v>975.5</v>
      </c>
      <c r="H293" s="405">
        <v>0</v>
      </c>
      <c r="I293" s="318">
        <v>29559</v>
      </c>
      <c r="J293" s="318">
        <v>17239</v>
      </c>
      <c r="Q293" s="404"/>
      <c r="R293" s="404"/>
    </row>
    <row r="294" spans="2:18" ht="13.9" customHeight="1" x14ac:dyDescent="0.25">
      <c r="B294" s="400">
        <v>19</v>
      </c>
      <c r="C294" s="36" t="s">
        <v>670</v>
      </c>
      <c r="D294" s="37" t="s">
        <v>3861</v>
      </c>
      <c r="E294" s="401" t="s">
        <v>2676</v>
      </c>
      <c r="F294" s="402" t="s">
        <v>2677</v>
      </c>
      <c r="G294" s="405">
        <v>8627.1</v>
      </c>
      <c r="H294" s="405">
        <v>0</v>
      </c>
      <c r="I294" s="318">
        <v>79802.3</v>
      </c>
      <c r="J294" s="318">
        <v>37807.4</v>
      </c>
      <c r="Q294" s="404"/>
      <c r="R294" s="404"/>
    </row>
    <row r="295" spans="2:18" ht="13.9" customHeight="1" x14ac:dyDescent="0.25">
      <c r="B295" s="400">
        <v>20</v>
      </c>
      <c r="C295" s="36">
        <v>16</v>
      </c>
      <c r="D295" s="37" t="s">
        <v>3861</v>
      </c>
      <c r="E295" s="401" t="s">
        <v>2678</v>
      </c>
      <c r="F295" s="402" t="s">
        <v>2679</v>
      </c>
      <c r="G295" s="405">
        <v>2573.5</v>
      </c>
      <c r="H295" s="405">
        <v>0</v>
      </c>
      <c r="I295" s="318">
        <v>21500</v>
      </c>
      <c r="J295" s="318">
        <v>11332.1</v>
      </c>
      <c r="Q295" s="404"/>
      <c r="R295" s="404"/>
    </row>
    <row r="296" spans="2:18" ht="13.9" customHeight="1" x14ac:dyDescent="0.25">
      <c r="B296" s="400">
        <v>17</v>
      </c>
      <c r="C296" s="36" t="s">
        <v>40</v>
      </c>
      <c r="D296" s="37" t="s">
        <v>3861</v>
      </c>
      <c r="E296" s="401" t="s">
        <v>2680</v>
      </c>
      <c r="F296" s="402" t="s">
        <v>2681</v>
      </c>
      <c r="G296" s="405">
        <v>4959.7</v>
      </c>
      <c r="H296" s="405">
        <v>0</v>
      </c>
      <c r="I296" s="318">
        <v>21040.6</v>
      </c>
      <c r="J296" s="318">
        <v>9016</v>
      </c>
      <c r="Q296" s="404"/>
      <c r="R296" s="404"/>
    </row>
    <row r="297" spans="2:18" ht="13.9" customHeight="1" x14ac:dyDescent="0.25">
      <c r="B297" s="400">
        <v>22</v>
      </c>
      <c r="C297" s="36">
        <v>11</v>
      </c>
      <c r="D297" s="37" t="s">
        <v>3861</v>
      </c>
      <c r="E297" s="401" t="s">
        <v>2682</v>
      </c>
      <c r="F297" s="402" t="s">
        <v>2683</v>
      </c>
      <c r="G297" s="405">
        <v>10090.4</v>
      </c>
      <c r="H297" s="405">
        <v>0</v>
      </c>
      <c r="I297" s="318">
        <v>35767.5</v>
      </c>
      <c r="J297" s="318">
        <v>20369.5</v>
      </c>
      <c r="Q297" s="404"/>
      <c r="R297" s="404"/>
    </row>
    <row r="298" spans="2:18" ht="16.5" customHeight="1" x14ac:dyDescent="0.25">
      <c r="B298" s="400">
        <v>20</v>
      </c>
      <c r="C298" s="36">
        <v>17</v>
      </c>
      <c r="D298" s="37" t="s">
        <v>3861</v>
      </c>
      <c r="E298" s="401" t="s">
        <v>2684</v>
      </c>
      <c r="F298" s="402" t="s">
        <v>2685</v>
      </c>
      <c r="G298" s="405">
        <v>14077.7</v>
      </c>
      <c r="H298" s="405">
        <v>0</v>
      </c>
      <c r="I298" s="318">
        <v>70965.2</v>
      </c>
      <c r="J298" s="318">
        <v>58591.199999999997</v>
      </c>
      <c r="Q298" s="404"/>
      <c r="R298" s="404"/>
    </row>
    <row r="299" spans="2:18" ht="13.9" customHeight="1" x14ac:dyDescent="0.25">
      <c r="B299" s="400">
        <v>16</v>
      </c>
      <c r="C299" s="36">
        <v>10</v>
      </c>
      <c r="D299" s="37" t="s">
        <v>3861</v>
      </c>
      <c r="E299" s="401" t="s">
        <v>2686</v>
      </c>
      <c r="F299" s="422" t="s">
        <v>2687</v>
      </c>
      <c r="G299" s="405">
        <v>0</v>
      </c>
      <c r="H299" s="405">
        <v>866.9</v>
      </c>
      <c r="I299" s="318">
        <v>22070.9</v>
      </c>
      <c r="J299" s="318">
        <v>11885.5</v>
      </c>
      <c r="Q299" s="404"/>
      <c r="R299" s="404"/>
    </row>
    <row r="300" spans="2:18" ht="13.9" customHeight="1" x14ac:dyDescent="0.25">
      <c r="B300" s="400" t="s">
        <v>59</v>
      </c>
      <c r="C300" s="36">
        <v>17</v>
      </c>
      <c r="D300" s="37" t="s">
        <v>3861</v>
      </c>
      <c r="E300" s="401" t="s">
        <v>2688</v>
      </c>
      <c r="F300" s="402" t="s">
        <v>2689</v>
      </c>
      <c r="G300" s="405">
        <v>0</v>
      </c>
      <c r="H300" s="405">
        <v>0</v>
      </c>
      <c r="I300" s="318">
        <v>72277.8</v>
      </c>
      <c r="J300" s="318">
        <v>53754.5</v>
      </c>
      <c r="Q300" s="404"/>
      <c r="R300" s="404"/>
    </row>
    <row r="301" spans="2:18" ht="13.9" customHeight="1" x14ac:dyDescent="0.25">
      <c r="B301" s="406" t="s">
        <v>670</v>
      </c>
      <c r="C301" s="36">
        <v>34</v>
      </c>
      <c r="D301" s="37" t="s">
        <v>3861</v>
      </c>
      <c r="E301" s="401" t="s">
        <v>2690</v>
      </c>
      <c r="F301" s="402" t="s">
        <v>2691</v>
      </c>
      <c r="G301" s="405">
        <v>688.3</v>
      </c>
      <c r="H301" s="405">
        <v>0</v>
      </c>
      <c r="I301" s="318">
        <v>15432.699999999999</v>
      </c>
      <c r="J301" s="318">
        <v>10883</v>
      </c>
      <c r="Q301" s="404"/>
      <c r="R301" s="404"/>
    </row>
    <row r="302" spans="2:18" ht="13.9" customHeight="1" x14ac:dyDescent="0.25">
      <c r="B302" s="400">
        <v>11</v>
      </c>
      <c r="C302" s="36" t="s">
        <v>52</v>
      </c>
      <c r="D302" s="37" t="s">
        <v>3861</v>
      </c>
      <c r="E302" s="401" t="s">
        <v>2692</v>
      </c>
      <c r="F302" s="402" t="s">
        <v>2693</v>
      </c>
      <c r="G302" s="405">
        <v>0</v>
      </c>
      <c r="H302" s="405">
        <v>1235.3</v>
      </c>
      <c r="I302" s="318">
        <v>40333.299999999996</v>
      </c>
      <c r="J302" s="318">
        <v>21639.4</v>
      </c>
      <c r="Q302" s="404"/>
      <c r="R302" s="404"/>
    </row>
    <row r="303" spans="2:18" ht="15" customHeight="1" x14ac:dyDescent="0.25">
      <c r="B303" s="400" t="s">
        <v>52</v>
      </c>
      <c r="C303" s="36">
        <v>10</v>
      </c>
      <c r="D303" s="37" t="s">
        <v>3861</v>
      </c>
      <c r="E303" s="401" t="s">
        <v>2694</v>
      </c>
      <c r="F303" s="402" t="s">
        <v>2695</v>
      </c>
      <c r="G303" s="405">
        <v>0</v>
      </c>
      <c r="H303" s="405">
        <v>0</v>
      </c>
      <c r="I303" s="318">
        <v>118846.7</v>
      </c>
      <c r="J303" s="318">
        <v>51184.5</v>
      </c>
      <c r="Q303" s="404"/>
      <c r="R303" s="404"/>
    </row>
    <row r="304" spans="2:18" ht="13.9" customHeight="1" x14ac:dyDescent="0.25">
      <c r="B304" s="400">
        <v>11</v>
      </c>
      <c r="C304" s="36">
        <v>10</v>
      </c>
      <c r="D304" s="37" t="s">
        <v>3861</v>
      </c>
      <c r="E304" s="401" t="s">
        <v>2696</v>
      </c>
      <c r="F304" s="402" t="s">
        <v>324</v>
      </c>
      <c r="G304" s="405">
        <v>2105.1999999999998</v>
      </c>
      <c r="H304" s="405">
        <v>0</v>
      </c>
      <c r="I304" s="318">
        <v>36785.699999999997</v>
      </c>
      <c r="J304" s="318">
        <v>21523.5</v>
      </c>
      <c r="Q304" s="404"/>
      <c r="R304" s="404"/>
    </row>
    <row r="305" spans="2:18" ht="13.9" customHeight="1" x14ac:dyDescent="0.25">
      <c r="B305" s="400">
        <v>14</v>
      </c>
      <c r="C305" s="36">
        <v>14</v>
      </c>
      <c r="D305" s="37" t="s">
        <v>3861</v>
      </c>
      <c r="E305" s="401" t="s">
        <v>325</v>
      </c>
      <c r="F305" s="402" t="s">
        <v>326</v>
      </c>
      <c r="G305" s="405">
        <v>6686.4</v>
      </c>
      <c r="H305" s="405">
        <v>0</v>
      </c>
      <c r="I305" s="318">
        <v>28401.8</v>
      </c>
      <c r="J305" s="318">
        <v>15647.6</v>
      </c>
      <c r="Q305" s="404"/>
      <c r="R305" s="404"/>
    </row>
    <row r="306" spans="2:18" ht="13.9" customHeight="1" x14ac:dyDescent="0.25">
      <c r="B306" s="400">
        <v>23</v>
      </c>
      <c r="C306" s="36" t="s">
        <v>40</v>
      </c>
      <c r="D306" s="37" t="s">
        <v>3861</v>
      </c>
      <c r="E306" s="401" t="s">
        <v>327</v>
      </c>
      <c r="F306" s="402" t="s">
        <v>328</v>
      </c>
      <c r="G306" s="405">
        <v>4867</v>
      </c>
      <c r="H306" s="405">
        <v>0</v>
      </c>
      <c r="I306" s="318">
        <v>40242.200000000004</v>
      </c>
      <c r="J306" s="318">
        <v>22752.799999999999</v>
      </c>
      <c r="Q306" s="404"/>
      <c r="R306" s="404"/>
    </row>
    <row r="307" spans="2:18" ht="13.9" customHeight="1" x14ac:dyDescent="0.25">
      <c r="B307" s="400">
        <v>13</v>
      </c>
      <c r="C307" s="36">
        <v>13</v>
      </c>
      <c r="D307" s="37" t="s">
        <v>3861</v>
      </c>
      <c r="E307" s="401" t="s">
        <v>329</v>
      </c>
      <c r="F307" s="402" t="s">
        <v>330</v>
      </c>
      <c r="G307" s="405">
        <v>33091</v>
      </c>
      <c r="H307" s="405">
        <v>0</v>
      </c>
      <c r="I307" s="318">
        <v>79069.2</v>
      </c>
      <c r="J307" s="318">
        <v>40786.1</v>
      </c>
      <c r="Q307" s="404"/>
      <c r="R307" s="404"/>
    </row>
    <row r="308" spans="2:18" ht="13.9" customHeight="1" x14ac:dyDescent="0.25">
      <c r="B308" s="400">
        <v>17</v>
      </c>
      <c r="C308" s="36" t="s">
        <v>52</v>
      </c>
      <c r="D308" s="37" t="s">
        <v>3861</v>
      </c>
      <c r="E308" s="401" t="s">
        <v>331</v>
      </c>
      <c r="F308" s="402" t="s">
        <v>332</v>
      </c>
      <c r="G308" s="405">
        <v>13972.1</v>
      </c>
      <c r="H308" s="405">
        <v>0</v>
      </c>
      <c r="I308" s="318">
        <v>66641.899999999994</v>
      </c>
      <c r="J308" s="318">
        <v>27957.4</v>
      </c>
      <c r="Q308" s="404"/>
      <c r="R308" s="404"/>
    </row>
    <row r="309" spans="2:18" ht="13.9" customHeight="1" x14ac:dyDescent="0.25">
      <c r="B309" s="400">
        <v>17</v>
      </c>
      <c r="C309" s="36">
        <v>10</v>
      </c>
      <c r="D309" s="37" t="s">
        <v>3861</v>
      </c>
      <c r="E309" s="401" t="s">
        <v>333</v>
      </c>
      <c r="F309" s="402" t="s">
        <v>334</v>
      </c>
      <c r="G309" s="405">
        <v>17905.7</v>
      </c>
      <c r="H309" s="405">
        <v>0</v>
      </c>
      <c r="I309" s="318">
        <v>78803.100000000006</v>
      </c>
      <c r="J309" s="318">
        <v>28925.599999999999</v>
      </c>
      <c r="Q309" s="404"/>
      <c r="R309" s="404"/>
    </row>
    <row r="310" spans="2:18" ht="13.9" customHeight="1" x14ac:dyDescent="0.25">
      <c r="B310" s="400">
        <v>22</v>
      </c>
      <c r="C310" s="36">
        <v>12</v>
      </c>
      <c r="D310" s="37" t="s">
        <v>3861</v>
      </c>
      <c r="E310" s="401" t="s">
        <v>335</v>
      </c>
      <c r="F310" s="402" t="s">
        <v>336</v>
      </c>
      <c r="G310" s="405">
        <v>18040.599999999999</v>
      </c>
      <c r="H310" s="405">
        <v>0</v>
      </c>
      <c r="I310" s="318">
        <v>77421.200000000012</v>
      </c>
      <c r="J310" s="318">
        <v>39874.1</v>
      </c>
      <c r="Q310" s="404"/>
      <c r="R310" s="404"/>
    </row>
    <row r="311" spans="2:18" ht="13.9" customHeight="1" x14ac:dyDescent="0.25">
      <c r="B311" s="400">
        <v>14</v>
      </c>
      <c r="C311" s="36">
        <v>15</v>
      </c>
      <c r="D311" s="37" t="s">
        <v>3861</v>
      </c>
      <c r="E311" s="401" t="s">
        <v>337</v>
      </c>
      <c r="F311" s="402" t="s">
        <v>338</v>
      </c>
      <c r="G311" s="405">
        <v>3160</v>
      </c>
      <c r="H311" s="405">
        <v>0</v>
      </c>
      <c r="I311" s="318">
        <v>18168.100000000002</v>
      </c>
      <c r="J311" s="318">
        <v>9519.2000000000007</v>
      </c>
      <c r="Q311" s="404"/>
      <c r="R311" s="404"/>
    </row>
    <row r="312" spans="2:18" ht="13.9" customHeight="1" x14ac:dyDescent="0.25">
      <c r="B312" s="406" t="s">
        <v>37</v>
      </c>
      <c r="C312" s="36">
        <v>11</v>
      </c>
      <c r="D312" s="37" t="s">
        <v>3861</v>
      </c>
      <c r="E312" s="401" t="s">
        <v>339</v>
      </c>
      <c r="F312" s="402" t="s">
        <v>340</v>
      </c>
      <c r="G312" s="405">
        <v>11275.9</v>
      </c>
      <c r="H312" s="405">
        <v>0</v>
      </c>
      <c r="I312" s="318">
        <v>53062.899999999994</v>
      </c>
      <c r="J312" s="318">
        <v>20974.2</v>
      </c>
      <c r="Q312" s="404"/>
      <c r="R312" s="404"/>
    </row>
    <row r="313" spans="2:18" ht="13.9" customHeight="1" x14ac:dyDescent="0.25">
      <c r="B313" s="400">
        <v>23</v>
      </c>
      <c r="C313" s="36" t="s">
        <v>52</v>
      </c>
      <c r="D313" s="37" t="s">
        <v>3861</v>
      </c>
      <c r="E313" s="401" t="s">
        <v>341</v>
      </c>
      <c r="F313" s="402" t="s">
        <v>342</v>
      </c>
      <c r="G313" s="405">
        <v>2275.1999999999998</v>
      </c>
      <c r="H313" s="405">
        <v>0</v>
      </c>
      <c r="I313" s="318">
        <v>53063.7</v>
      </c>
      <c r="J313" s="318">
        <v>23896.1</v>
      </c>
      <c r="Q313" s="404"/>
      <c r="R313" s="404"/>
    </row>
    <row r="314" spans="2:18" ht="13.9" customHeight="1" x14ac:dyDescent="0.25">
      <c r="B314" s="400">
        <v>13</v>
      </c>
      <c r="C314" s="36">
        <v>14</v>
      </c>
      <c r="D314" s="37" t="s">
        <v>3861</v>
      </c>
      <c r="E314" s="401" t="s">
        <v>343</v>
      </c>
      <c r="F314" s="402" t="s">
        <v>344</v>
      </c>
      <c r="G314" s="405">
        <v>18418.400000000001</v>
      </c>
      <c r="H314" s="405">
        <v>0</v>
      </c>
      <c r="I314" s="318">
        <v>76260.3</v>
      </c>
      <c r="J314" s="318">
        <v>42844.399999999994</v>
      </c>
      <c r="Q314" s="404"/>
      <c r="R314" s="404"/>
    </row>
    <row r="315" spans="2:18" ht="13.9" customHeight="1" x14ac:dyDescent="0.25">
      <c r="B315" s="400" t="s">
        <v>37</v>
      </c>
      <c r="C315" s="36">
        <v>12</v>
      </c>
      <c r="D315" s="37" t="s">
        <v>3861</v>
      </c>
      <c r="E315" s="401" t="s">
        <v>345</v>
      </c>
      <c r="F315" s="402" t="s">
        <v>346</v>
      </c>
      <c r="G315" s="405">
        <v>9198.7000000000007</v>
      </c>
      <c r="H315" s="405">
        <v>0</v>
      </c>
      <c r="I315" s="318">
        <v>61111.399999999994</v>
      </c>
      <c r="J315" s="318">
        <v>42992.3</v>
      </c>
      <c r="Q315" s="404"/>
      <c r="R315" s="404"/>
    </row>
    <row r="316" spans="2:18" ht="13.9" customHeight="1" x14ac:dyDescent="0.25">
      <c r="B316" s="400" t="s">
        <v>671</v>
      </c>
      <c r="C316" s="36">
        <v>11</v>
      </c>
      <c r="D316" s="37" t="s">
        <v>3861</v>
      </c>
      <c r="E316" s="401" t="s">
        <v>347</v>
      </c>
      <c r="F316" s="402" t="s">
        <v>348</v>
      </c>
      <c r="G316" s="405">
        <v>12698.7</v>
      </c>
      <c r="H316" s="405">
        <v>0</v>
      </c>
      <c r="I316" s="318">
        <v>43240.5</v>
      </c>
      <c r="J316" s="318">
        <v>45611.600000000006</v>
      </c>
      <c r="Q316" s="404"/>
      <c r="R316" s="404"/>
    </row>
    <row r="317" spans="2:18" ht="13.9" customHeight="1" x14ac:dyDescent="0.25">
      <c r="B317" s="400">
        <v>13</v>
      </c>
      <c r="C317" s="36">
        <v>15</v>
      </c>
      <c r="D317" s="37" t="s">
        <v>3861</v>
      </c>
      <c r="E317" s="401" t="s">
        <v>349</v>
      </c>
      <c r="F317" s="402" t="s">
        <v>350</v>
      </c>
      <c r="G317" s="405">
        <v>33172.199999999997</v>
      </c>
      <c r="H317" s="405">
        <v>0</v>
      </c>
      <c r="I317" s="318">
        <v>147483</v>
      </c>
      <c r="J317" s="318">
        <v>64478.6</v>
      </c>
      <c r="Q317" s="404"/>
      <c r="R317" s="404"/>
    </row>
    <row r="318" spans="2:18" ht="13.9" customHeight="1" x14ac:dyDescent="0.25">
      <c r="B318" s="400">
        <v>14</v>
      </c>
      <c r="C318" s="36">
        <v>16</v>
      </c>
      <c r="D318" s="37" t="s">
        <v>3861</v>
      </c>
      <c r="E318" s="401" t="s">
        <v>351</v>
      </c>
      <c r="F318" s="402" t="s">
        <v>352</v>
      </c>
      <c r="G318" s="405">
        <v>0</v>
      </c>
      <c r="H318" s="405">
        <v>0</v>
      </c>
      <c r="I318" s="318">
        <v>58650.7</v>
      </c>
      <c r="J318" s="318">
        <v>30955.1</v>
      </c>
      <c r="Q318" s="404"/>
      <c r="R318" s="404"/>
    </row>
    <row r="319" spans="2:18" ht="13.9" customHeight="1" x14ac:dyDescent="0.25">
      <c r="B319" s="400">
        <v>19</v>
      </c>
      <c r="C319" s="36" t="s">
        <v>37</v>
      </c>
      <c r="D319" s="37" t="s">
        <v>3861</v>
      </c>
      <c r="E319" s="401" t="s">
        <v>353</v>
      </c>
      <c r="F319" s="402" t="s">
        <v>354</v>
      </c>
      <c r="G319" s="405">
        <v>16831.3</v>
      </c>
      <c r="H319" s="405">
        <v>0</v>
      </c>
      <c r="I319" s="318">
        <v>58974</v>
      </c>
      <c r="J319" s="318">
        <v>29640.400000000001</v>
      </c>
      <c r="Q319" s="404"/>
      <c r="R319" s="404"/>
    </row>
    <row r="320" spans="2:18" ht="13.9" customHeight="1" x14ac:dyDescent="0.25">
      <c r="B320" s="400" t="s">
        <v>40</v>
      </c>
      <c r="C320" s="36">
        <v>12</v>
      </c>
      <c r="D320" s="37" t="s">
        <v>3861</v>
      </c>
      <c r="E320" s="401" t="s">
        <v>355</v>
      </c>
      <c r="F320" s="402" t="s">
        <v>356</v>
      </c>
      <c r="G320" s="405">
        <v>16028.1</v>
      </c>
      <c r="H320" s="405">
        <v>0</v>
      </c>
      <c r="I320" s="318">
        <v>53704</v>
      </c>
      <c r="J320" s="318">
        <v>35858.1</v>
      </c>
      <c r="Q320" s="404"/>
      <c r="R320" s="404"/>
    </row>
    <row r="321" spans="2:18" ht="13.9" customHeight="1" x14ac:dyDescent="0.25">
      <c r="B321" s="400">
        <v>17</v>
      </c>
      <c r="C321" s="36">
        <v>11</v>
      </c>
      <c r="D321" s="37" t="s">
        <v>3861</v>
      </c>
      <c r="E321" s="401" t="s">
        <v>357</v>
      </c>
      <c r="F321" s="402" t="s">
        <v>358</v>
      </c>
      <c r="G321" s="405">
        <v>14372.2</v>
      </c>
      <c r="H321" s="405">
        <v>0</v>
      </c>
      <c r="I321" s="318">
        <v>63362.600000000006</v>
      </c>
      <c r="J321" s="318">
        <v>20948.400000000001</v>
      </c>
      <c r="Q321" s="404"/>
      <c r="R321" s="404"/>
    </row>
    <row r="322" spans="2:18" ht="13.9" customHeight="1" x14ac:dyDescent="0.25">
      <c r="B322" s="400">
        <v>24</v>
      </c>
      <c r="C322" s="36" t="s">
        <v>37</v>
      </c>
      <c r="D322" s="37" t="s">
        <v>3861</v>
      </c>
      <c r="E322" s="401" t="s">
        <v>359</v>
      </c>
      <c r="F322" s="402" t="s">
        <v>360</v>
      </c>
      <c r="G322" s="405">
        <v>19618.7</v>
      </c>
      <c r="H322" s="405">
        <v>0</v>
      </c>
      <c r="I322" s="318">
        <v>64227.4</v>
      </c>
      <c r="J322" s="318">
        <v>30971.200000000001</v>
      </c>
      <c r="Q322" s="404"/>
      <c r="R322" s="404"/>
    </row>
    <row r="323" spans="2:18" ht="13.9" customHeight="1" x14ac:dyDescent="0.25">
      <c r="B323" s="400">
        <v>20</v>
      </c>
      <c r="C323" s="36">
        <v>18</v>
      </c>
      <c r="D323" s="37" t="s">
        <v>3861</v>
      </c>
      <c r="E323" s="401" t="s">
        <v>361</v>
      </c>
      <c r="F323" s="402" t="s">
        <v>362</v>
      </c>
      <c r="G323" s="405">
        <v>1708.6</v>
      </c>
      <c r="H323" s="405">
        <v>0</v>
      </c>
      <c r="I323" s="318">
        <v>19690.8</v>
      </c>
      <c r="J323" s="318">
        <v>9618</v>
      </c>
      <c r="Q323" s="404"/>
      <c r="R323" s="404"/>
    </row>
    <row r="324" spans="2:18" ht="13.9" customHeight="1" x14ac:dyDescent="0.25">
      <c r="B324" s="400">
        <v>19</v>
      </c>
      <c r="C324" s="36" t="s">
        <v>43</v>
      </c>
      <c r="D324" s="37" t="s">
        <v>3861</v>
      </c>
      <c r="E324" s="401" t="s">
        <v>363</v>
      </c>
      <c r="F324" s="402" t="s">
        <v>364</v>
      </c>
      <c r="G324" s="405">
        <v>21394.799999999999</v>
      </c>
      <c r="H324" s="405">
        <v>0</v>
      </c>
      <c r="I324" s="318">
        <v>73123.7</v>
      </c>
      <c r="J324" s="318">
        <v>35752.199999999997</v>
      </c>
      <c r="Q324" s="404"/>
      <c r="R324" s="404"/>
    </row>
    <row r="325" spans="2:18" ht="13.9" customHeight="1" x14ac:dyDescent="0.25">
      <c r="B325" s="400">
        <v>19</v>
      </c>
      <c r="C325" s="36" t="s">
        <v>40</v>
      </c>
      <c r="D325" s="37" t="s">
        <v>3861</v>
      </c>
      <c r="E325" s="401" t="s">
        <v>365</v>
      </c>
      <c r="F325" s="402" t="s">
        <v>366</v>
      </c>
      <c r="G325" s="405">
        <v>14416.6</v>
      </c>
      <c r="H325" s="405">
        <v>0</v>
      </c>
      <c r="I325" s="318">
        <v>57902.700000000004</v>
      </c>
      <c r="J325" s="318">
        <v>26285.200000000001</v>
      </c>
      <c r="Q325" s="404"/>
      <c r="R325" s="404"/>
    </row>
    <row r="326" spans="2:18" ht="13.9" customHeight="1" x14ac:dyDescent="0.25">
      <c r="B326" s="400">
        <v>23</v>
      </c>
      <c r="C326" s="36">
        <v>10</v>
      </c>
      <c r="D326" s="37" t="s">
        <v>3861</v>
      </c>
      <c r="E326" s="401" t="s">
        <v>367</v>
      </c>
      <c r="F326" s="402" t="s">
        <v>368</v>
      </c>
      <c r="G326" s="405">
        <v>8474.7000000000007</v>
      </c>
      <c r="H326" s="405">
        <v>0</v>
      </c>
      <c r="I326" s="318">
        <v>51348.2</v>
      </c>
      <c r="J326" s="318">
        <v>28600.9</v>
      </c>
      <c r="Q326" s="404"/>
      <c r="R326" s="404"/>
    </row>
    <row r="327" spans="2:18" ht="13.9" customHeight="1" x14ac:dyDescent="0.25">
      <c r="B327" s="400">
        <v>10</v>
      </c>
      <c r="C327" s="36">
        <v>20</v>
      </c>
      <c r="D327" s="37" t="s">
        <v>3861</v>
      </c>
      <c r="E327" s="401" t="s">
        <v>369</v>
      </c>
      <c r="F327" s="402" t="s">
        <v>386</v>
      </c>
      <c r="G327" s="405">
        <v>0</v>
      </c>
      <c r="H327" s="405">
        <v>224.8</v>
      </c>
      <c r="I327" s="318">
        <v>22115.7</v>
      </c>
      <c r="J327" s="318">
        <v>10863.3</v>
      </c>
      <c r="Q327" s="404"/>
      <c r="R327" s="404"/>
    </row>
    <row r="328" spans="2:18" ht="13.9" customHeight="1" x14ac:dyDescent="0.25">
      <c r="B328" s="400">
        <v>17</v>
      </c>
      <c r="C328" s="36">
        <v>12</v>
      </c>
      <c r="D328" s="37" t="s">
        <v>3861</v>
      </c>
      <c r="E328" s="401" t="s">
        <v>387</v>
      </c>
      <c r="F328" s="402" t="s">
        <v>388</v>
      </c>
      <c r="G328" s="405">
        <v>6487.9</v>
      </c>
      <c r="H328" s="405">
        <v>0</v>
      </c>
      <c r="I328" s="318">
        <v>64942.799999999996</v>
      </c>
      <c r="J328" s="318">
        <v>34762.5</v>
      </c>
      <c r="Q328" s="404"/>
      <c r="R328" s="404"/>
    </row>
    <row r="329" spans="2:18" ht="13.9" customHeight="1" x14ac:dyDescent="0.25">
      <c r="B329" s="400">
        <v>16</v>
      </c>
      <c r="C329" s="407">
        <v>11</v>
      </c>
      <c r="D329" s="37" t="s">
        <v>3861</v>
      </c>
      <c r="E329" s="401" t="s">
        <v>389</v>
      </c>
      <c r="F329" s="422" t="s">
        <v>390</v>
      </c>
      <c r="G329" s="405">
        <v>0</v>
      </c>
      <c r="H329" s="405">
        <v>0</v>
      </c>
      <c r="I329" s="318">
        <v>35713.9</v>
      </c>
      <c r="J329" s="318">
        <v>22338.5</v>
      </c>
      <c r="Q329" s="404"/>
      <c r="R329" s="404"/>
    </row>
    <row r="330" spans="2:18" ht="13.9" customHeight="1" x14ac:dyDescent="0.25">
      <c r="B330" s="400">
        <v>20</v>
      </c>
      <c r="C330" s="36">
        <v>19</v>
      </c>
      <c r="D330" s="37" t="s">
        <v>3861</v>
      </c>
      <c r="E330" s="401" t="s">
        <v>391</v>
      </c>
      <c r="F330" s="402" t="s">
        <v>392</v>
      </c>
      <c r="G330" s="405">
        <v>4175.6000000000004</v>
      </c>
      <c r="H330" s="405">
        <v>0</v>
      </c>
      <c r="I330" s="318">
        <v>63824.9</v>
      </c>
      <c r="J330" s="318">
        <v>45507.5</v>
      </c>
      <c r="Q330" s="404"/>
      <c r="R330" s="404"/>
    </row>
    <row r="331" spans="2:18" ht="13.9" customHeight="1" x14ac:dyDescent="0.25">
      <c r="B331" s="400">
        <v>11</v>
      </c>
      <c r="C331" s="36">
        <v>11</v>
      </c>
      <c r="D331" s="37" t="s">
        <v>3861</v>
      </c>
      <c r="E331" s="401" t="s">
        <v>393</v>
      </c>
      <c r="F331" s="402" t="s">
        <v>394</v>
      </c>
      <c r="G331" s="405">
        <v>1090</v>
      </c>
      <c r="H331" s="405">
        <v>0</v>
      </c>
      <c r="I331" s="318">
        <v>30842.9</v>
      </c>
      <c r="J331" s="318">
        <v>34633.1</v>
      </c>
      <c r="Q331" s="404"/>
      <c r="R331" s="404"/>
    </row>
    <row r="332" spans="2:18" ht="13.9" customHeight="1" x14ac:dyDescent="0.25">
      <c r="B332" s="400">
        <v>23</v>
      </c>
      <c r="C332" s="36">
        <v>11</v>
      </c>
      <c r="D332" s="37" t="s">
        <v>3861</v>
      </c>
      <c r="E332" s="401" t="s">
        <v>395</v>
      </c>
      <c r="F332" s="402" t="s">
        <v>396</v>
      </c>
      <c r="G332" s="405">
        <v>2028.5</v>
      </c>
      <c r="H332" s="405">
        <v>0</v>
      </c>
      <c r="I332" s="318">
        <v>55066.5</v>
      </c>
      <c r="J332" s="318">
        <v>26780.9</v>
      </c>
      <c r="Q332" s="404"/>
      <c r="R332" s="404"/>
    </row>
    <row r="333" spans="2:18" ht="13.9" customHeight="1" x14ac:dyDescent="0.25">
      <c r="B333" s="400">
        <v>13</v>
      </c>
      <c r="C333" s="36">
        <v>16</v>
      </c>
      <c r="D333" s="37" t="s">
        <v>3861</v>
      </c>
      <c r="E333" s="401" t="s">
        <v>397</v>
      </c>
      <c r="F333" s="402" t="s">
        <v>398</v>
      </c>
      <c r="G333" s="405">
        <v>19172.8</v>
      </c>
      <c r="H333" s="405">
        <v>0</v>
      </c>
      <c r="I333" s="318">
        <v>86160.8</v>
      </c>
      <c r="J333" s="318">
        <v>42020.9</v>
      </c>
      <c r="Q333" s="404"/>
      <c r="R333" s="404"/>
    </row>
    <row r="334" spans="2:18" ht="13.9" customHeight="1" x14ac:dyDescent="0.25">
      <c r="B334" s="400">
        <v>20</v>
      </c>
      <c r="C334" s="36">
        <v>20</v>
      </c>
      <c r="D334" s="37" t="s">
        <v>3861</v>
      </c>
      <c r="E334" s="401" t="s">
        <v>399</v>
      </c>
      <c r="F334" s="402" t="s">
        <v>400</v>
      </c>
      <c r="G334" s="405">
        <v>5117.8999999999996</v>
      </c>
      <c r="H334" s="405">
        <v>0</v>
      </c>
      <c r="I334" s="318">
        <v>31892.7</v>
      </c>
      <c r="J334" s="318">
        <v>16896.5</v>
      </c>
      <c r="Q334" s="404"/>
      <c r="R334" s="404"/>
    </row>
    <row r="335" spans="2:18" ht="13.9" customHeight="1" x14ac:dyDescent="0.25">
      <c r="B335" s="411" t="s">
        <v>677</v>
      </c>
      <c r="C335" s="36" t="s">
        <v>43</v>
      </c>
      <c r="D335" s="37" t="s">
        <v>3861</v>
      </c>
      <c r="E335" s="401" t="s">
        <v>401</v>
      </c>
      <c r="F335" s="402" t="s">
        <v>402</v>
      </c>
      <c r="G335" s="405">
        <v>3364.9</v>
      </c>
      <c r="H335" s="405">
        <v>0</v>
      </c>
      <c r="I335" s="318">
        <v>48441.5</v>
      </c>
      <c r="J335" s="318">
        <v>19730.099999999999</v>
      </c>
      <c r="Q335" s="404"/>
      <c r="R335" s="404"/>
    </row>
    <row r="336" spans="2:18" ht="13.9" customHeight="1" x14ac:dyDescent="0.25">
      <c r="B336" s="400">
        <v>15</v>
      </c>
      <c r="C336" s="36">
        <v>16</v>
      </c>
      <c r="D336" s="37" t="s">
        <v>3861</v>
      </c>
      <c r="E336" s="401" t="s">
        <v>403</v>
      </c>
      <c r="F336" s="402" t="s">
        <v>404</v>
      </c>
      <c r="G336" s="405">
        <v>7098.6</v>
      </c>
      <c r="H336" s="405">
        <v>0</v>
      </c>
      <c r="I336" s="318">
        <v>34898.6</v>
      </c>
      <c r="J336" s="318">
        <v>16115.4</v>
      </c>
      <c r="Q336" s="404"/>
      <c r="R336" s="404"/>
    </row>
    <row r="337" spans="2:18" ht="13.9" customHeight="1" x14ac:dyDescent="0.25">
      <c r="B337" s="400">
        <v>21</v>
      </c>
      <c r="C337" s="36">
        <v>13</v>
      </c>
      <c r="D337" s="37" t="s">
        <v>3861</v>
      </c>
      <c r="E337" s="401" t="s">
        <v>405</v>
      </c>
      <c r="F337" s="402" t="s">
        <v>406</v>
      </c>
      <c r="G337" s="405">
        <v>3186.5</v>
      </c>
      <c r="H337" s="405">
        <v>0</v>
      </c>
      <c r="I337" s="318">
        <v>17963.099999999999</v>
      </c>
      <c r="J337" s="318">
        <v>8682.2999999999993</v>
      </c>
      <c r="Q337" s="404"/>
      <c r="R337" s="404"/>
    </row>
    <row r="338" spans="2:18" ht="13.9" customHeight="1" x14ac:dyDescent="0.25">
      <c r="B338" s="400">
        <v>10</v>
      </c>
      <c r="C338" s="36">
        <v>21</v>
      </c>
      <c r="D338" s="37" t="s">
        <v>3861</v>
      </c>
      <c r="E338" s="401" t="s">
        <v>407</v>
      </c>
      <c r="F338" s="402" t="s">
        <v>408</v>
      </c>
      <c r="G338" s="405">
        <v>0</v>
      </c>
      <c r="H338" s="405">
        <v>4946.7</v>
      </c>
      <c r="I338" s="318">
        <v>36621.5</v>
      </c>
      <c r="J338" s="318">
        <v>25643.599999999999</v>
      </c>
      <c r="Q338" s="404"/>
      <c r="R338" s="404"/>
    </row>
    <row r="339" spans="2:18" ht="13.9" customHeight="1" x14ac:dyDescent="0.25">
      <c r="B339" s="400">
        <v>15</v>
      </c>
      <c r="C339" s="36">
        <v>17</v>
      </c>
      <c r="D339" s="37" t="s">
        <v>3861</v>
      </c>
      <c r="E339" s="401" t="s">
        <v>409</v>
      </c>
      <c r="F339" s="402" t="s">
        <v>410</v>
      </c>
      <c r="G339" s="405">
        <v>19519.599999999999</v>
      </c>
      <c r="H339" s="405">
        <v>0</v>
      </c>
      <c r="I339" s="318">
        <v>64663.199999999997</v>
      </c>
      <c r="J339" s="318">
        <v>31030.400000000001</v>
      </c>
      <c r="Q339" s="404"/>
      <c r="R339" s="404"/>
    </row>
    <row r="340" spans="2:18" ht="13.9" customHeight="1" x14ac:dyDescent="0.25">
      <c r="B340" s="400">
        <v>20</v>
      </c>
      <c r="C340" s="36">
        <v>21</v>
      </c>
      <c r="D340" s="37" t="s">
        <v>3861</v>
      </c>
      <c r="E340" s="401" t="s">
        <v>411</v>
      </c>
      <c r="F340" s="402" t="s">
        <v>412</v>
      </c>
      <c r="G340" s="405">
        <v>1244.0999999999999</v>
      </c>
      <c r="H340" s="405">
        <v>0</v>
      </c>
      <c r="I340" s="318">
        <v>24276.5</v>
      </c>
      <c r="J340" s="318">
        <v>0</v>
      </c>
      <c r="Q340" s="404"/>
      <c r="R340" s="404"/>
    </row>
    <row r="341" spans="2:18" ht="13.9" customHeight="1" x14ac:dyDescent="0.25">
      <c r="B341" s="400">
        <v>22</v>
      </c>
      <c r="C341" s="36">
        <v>13</v>
      </c>
      <c r="D341" s="37" t="s">
        <v>3861</v>
      </c>
      <c r="E341" s="401" t="s">
        <v>413</v>
      </c>
      <c r="F341" s="402" t="s">
        <v>414</v>
      </c>
      <c r="G341" s="405">
        <v>10279.700000000001</v>
      </c>
      <c r="H341" s="405">
        <v>0</v>
      </c>
      <c r="I341" s="318">
        <v>56987.4</v>
      </c>
      <c r="J341" s="318">
        <v>28078.6</v>
      </c>
      <c r="Q341" s="404"/>
      <c r="R341" s="404"/>
    </row>
    <row r="342" spans="2:18" ht="13.9" customHeight="1" x14ac:dyDescent="0.25">
      <c r="B342" s="400" t="s">
        <v>671</v>
      </c>
      <c r="C342" s="36">
        <v>12</v>
      </c>
      <c r="D342" s="37" t="s">
        <v>3861</v>
      </c>
      <c r="E342" s="401" t="s">
        <v>415</v>
      </c>
      <c r="F342" s="402" t="s">
        <v>416</v>
      </c>
      <c r="G342" s="405">
        <v>2758.3</v>
      </c>
      <c r="H342" s="405">
        <v>0</v>
      </c>
      <c r="I342" s="318">
        <v>50411.600000000006</v>
      </c>
      <c r="J342" s="318">
        <v>23594.3</v>
      </c>
      <c r="Q342" s="404"/>
      <c r="R342" s="404"/>
    </row>
    <row r="343" spans="2:18" ht="13.9" customHeight="1" x14ac:dyDescent="0.25">
      <c r="B343" s="400" t="s">
        <v>43</v>
      </c>
      <c r="C343" s="36">
        <v>10</v>
      </c>
      <c r="D343" s="37" t="s">
        <v>3861</v>
      </c>
      <c r="E343" s="401" t="s">
        <v>417</v>
      </c>
      <c r="F343" s="402" t="s">
        <v>418</v>
      </c>
      <c r="G343" s="405">
        <v>41285</v>
      </c>
      <c r="H343" s="405">
        <v>0</v>
      </c>
      <c r="I343" s="318">
        <v>141631.59999999998</v>
      </c>
      <c r="J343" s="318">
        <v>59288.700000000004</v>
      </c>
      <c r="Q343" s="404"/>
      <c r="R343" s="404"/>
    </row>
    <row r="344" spans="2:18" ht="13.9" customHeight="1" x14ac:dyDescent="0.25">
      <c r="B344" s="400">
        <v>25</v>
      </c>
      <c r="C344" s="36" t="s">
        <v>52</v>
      </c>
      <c r="D344" s="37" t="s">
        <v>3861</v>
      </c>
      <c r="E344" s="401" t="s">
        <v>419</v>
      </c>
      <c r="F344" s="402" t="s">
        <v>420</v>
      </c>
      <c r="G344" s="405">
        <v>2320.6</v>
      </c>
      <c r="H344" s="405">
        <v>0</v>
      </c>
      <c r="I344" s="318">
        <v>32725.1</v>
      </c>
      <c r="J344" s="318">
        <v>20877.2</v>
      </c>
      <c r="Q344" s="404"/>
      <c r="R344" s="404"/>
    </row>
    <row r="345" spans="2:18" ht="13.9" customHeight="1" x14ac:dyDescent="0.25">
      <c r="B345" s="400">
        <v>10</v>
      </c>
      <c r="C345" s="36">
        <v>22</v>
      </c>
      <c r="D345" s="37" t="s">
        <v>3861</v>
      </c>
      <c r="E345" s="401" t="s">
        <v>421</v>
      </c>
      <c r="F345" s="402" t="s">
        <v>422</v>
      </c>
      <c r="G345" s="405">
        <v>1382.8</v>
      </c>
      <c r="H345" s="405">
        <v>0</v>
      </c>
      <c r="I345" s="318">
        <v>37257.599999999999</v>
      </c>
      <c r="J345" s="318">
        <v>21355.3</v>
      </c>
      <c r="Q345" s="404"/>
      <c r="R345" s="404"/>
    </row>
    <row r="346" spans="2:18" ht="13.9" customHeight="1" x14ac:dyDescent="0.25">
      <c r="B346" s="400">
        <v>14</v>
      </c>
      <c r="C346" s="36">
        <v>17</v>
      </c>
      <c r="D346" s="37" t="s">
        <v>3861</v>
      </c>
      <c r="E346" s="401" t="s">
        <v>423</v>
      </c>
      <c r="F346" s="402" t="s">
        <v>424</v>
      </c>
      <c r="G346" s="405">
        <v>2003.7</v>
      </c>
      <c r="H346" s="405">
        <v>0</v>
      </c>
      <c r="I346" s="318">
        <v>24589.100000000002</v>
      </c>
      <c r="J346" s="318">
        <v>12272.3</v>
      </c>
      <c r="Q346" s="404"/>
      <c r="R346" s="404"/>
    </row>
    <row r="347" spans="2:18" ht="13.9" customHeight="1" x14ac:dyDescent="0.25">
      <c r="B347" s="400">
        <v>21</v>
      </c>
      <c r="C347" s="36">
        <v>14</v>
      </c>
      <c r="D347" s="37" t="s">
        <v>3861</v>
      </c>
      <c r="E347" s="401" t="s">
        <v>425</v>
      </c>
      <c r="F347" s="402" t="s">
        <v>426</v>
      </c>
      <c r="G347" s="405">
        <v>5334.7</v>
      </c>
      <c r="H347" s="405">
        <v>0</v>
      </c>
      <c r="I347" s="318">
        <v>28843.399999999998</v>
      </c>
      <c r="J347" s="318">
        <v>13324.2</v>
      </c>
      <c r="Q347" s="404"/>
      <c r="R347" s="404"/>
    </row>
    <row r="348" spans="2:18" ht="13.9" customHeight="1" x14ac:dyDescent="0.25">
      <c r="B348" s="400" t="s">
        <v>671</v>
      </c>
      <c r="C348" s="36">
        <v>13</v>
      </c>
      <c r="D348" s="37" t="s">
        <v>3861</v>
      </c>
      <c r="E348" s="401" t="s">
        <v>427</v>
      </c>
      <c r="F348" s="402" t="s">
        <v>428</v>
      </c>
      <c r="G348" s="405">
        <v>10669.1</v>
      </c>
      <c r="H348" s="405">
        <v>0</v>
      </c>
      <c r="I348" s="318">
        <v>69314.099999999991</v>
      </c>
      <c r="J348" s="318">
        <v>36399.800000000003</v>
      </c>
      <c r="Q348" s="404"/>
      <c r="R348" s="404"/>
    </row>
    <row r="349" spans="2:18" ht="13.9" customHeight="1" x14ac:dyDescent="0.25">
      <c r="B349" s="400" t="s">
        <v>52</v>
      </c>
      <c r="C349" s="36">
        <v>11</v>
      </c>
      <c r="D349" s="37" t="s">
        <v>3861</v>
      </c>
      <c r="E349" s="401" t="s">
        <v>429</v>
      </c>
      <c r="F349" s="402" t="s">
        <v>430</v>
      </c>
      <c r="G349" s="405">
        <v>27420.6</v>
      </c>
      <c r="H349" s="405">
        <v>0</v>
      </c>
      <c r="I349" s="318">
        <v>67182.600000000006</v>
      </c>
      <c r="J349" s="318">
        <v>36621.5</v>
      </c>
      <c r="Q349" s="404"/>
      <c r="R349" s="404"/>
    </row>
    <row r="350" spans="2:18" ht="13.9" customHeight="1" x14ac:dyDescent="0.25">
      <c r="B350" s="400">
        <v>22</v>
      </c>
      <c r="C350" s="36">
        <v>14</v>
      </c>
      <c r="D350" s="37" t="s">
        <v>3861</v>
      </c>
      <c r="E350" s="401" t="s">
        <v>431</v>
      </c>
      <c r="F350" s="402" t="s">
        <v>3673</v>
      </c>
      <c r="G350" s="405">
        <v>13103.8</v>
      </c>
      <c r="H350" s="405">
        <v>0</v>
      </c>
      <c r="I350" s="318">
        <v>68808.599999999991</v>
      </c>
      <c r="J350" s="318">
        <v>42460.7</v>
      </c>
      <c r="Q350" s="404"/>
      <c r="R350" s="404"/>
    </row>
    <row r="351" spans="2:18" ht="13.9" customHeight="1" x14ac:dyDescent="0.25">
      <c r="B351" s="400" t="s">
        <v>40</v>
      </c>
      <c r="C351" s="36">
        <v>13</v>
      </c>
      <c r="D351" s="37" t="s">
        <v>3861</v>
      </c>
      <c r="E351" s="401" t="s">
        <v>432</v>
      </c>
      <c r="F351" s="402" t="s">
        <v>3674</v>
      </c>
      <c r="G351" s="405">
        <v>13673.3</v>
      </c>
      <c r="H351" s="405">
        <v>0</v>
      </c>
      <c r="I351" s="318">
        <v>42347.7</v>
      </c>
      <c r="J351" s="318">
        <v>25469</v>
      </c>
      <c r="Q351" s="404"/>
      <c r="R351" s="404"/>
    </row>
    <row r="352" spans="2:18" ht="13.9" customHeight="1" x14ac:dyDescent="0.25">
      <c r="B352" s="411" t="s">
        <v>677</v>
      </c>
      <c r="C352" s="36" t="s">
        <v>40</v>
      </c>
      <c r="D352" s="37" t="s">
        <v>3861</v>
      </c>
      <c r="E352" s="401" t="s">
        <v>433</v>
      </c>
      <c r="F352" s="402" t="s">
        <v>434</v>
      </c>
      <c r="G352" s="405">
        <v>26514.3</v>
      </c>
      <c r="H352" s="405">
        <v>0</v>
      </c>
      <c r="I352" s="318">
        <v>107599.9</v>
      </c>
      <c r="J352" s="318">
        <v>37339.599999999999</v>
      </c>
      <c r="Q352" s="404"/>
      <c r="R352" s="404"/>
    </row>
    <row r="353" spans="2:18" ht="13.9" customHeight="1" x14ac:dyDescent="0.25">
      <c r="B353" s="400">
        <v>13</v>
      </c>
      <c r="C353" s="36">
        <v>17</v>
      </c>
      <c r="D353" s="37" t="s">
        <v>3861</v>
      </c>
      <c r="E353" s="401" t="s">
        <v>435</v>
      </c>
      <c r="F353" s="402" t="s">
        <v>436</v>
      </c>
      <c r="G353" s="405">
        <v>4723.1000000000004</v>
      </c>
      <c r="H353" s="405">
        <v>0</v>
      </c>
      <c r="I353" s="318">
        <v>70753.2</v>
      </c>
      <c r="J353" s="318">
        <v>34493.9</v>
      </c>
      <c r="Q353" s="404"/>
      <c r="R353" s="404"/>
    </row>
    <row r="354" spans="2:18" ht="13.9" customHeight="1" x14ac:dyDescent="0.25">
      <c r="B354" s="400">
        <v>23</v>
      </c>
      <c r="C354" s="36">
        <v>12</v>
      </c>
      <c r="D354" s="37" t="s">
        <v>3861</v>
      </c>
      <c r="E354" s="401" t="s">
        <v>437</v>
      </c>
      <c r="F354" s="402" t="s">
        <v>438</v>
      </c>
      <c r="G354" s="405">
        <v>4809.3999999999996</v>
      </c>
      <c r="H354" s="405">
        <v>0</v>
      </c>
      <c r="I354" s="318">
        <v>31727</v>
      </c>
      <c r="J354" s="318">
        <v>18101.5</v>
      </c>
      <c r="Q354" s="404"/>
      <c r="R354" s="404"/>
    </row>
    <row r="355" spans="2:18" ht="13.9" customHeight="1" x14ac:dyDescent="0.25">
      <c r="B355" s="400">
        <v>23</v>
      </c>
      <c r="C355" s="36">
        <v>13</v>
      </c>
      <c r="D355" s="37" t="s">
        <v>3861</v>
      </c>
      <c r="E355" s="401" t="s">
        <v>439</v>
      </c>
      <c r="F355" s="402" t="s">
        <v>440</v>
      </c>
      <c r="G355" s="405">
        <v>0</v>
      </c>
      <c r="H355" s="405">
        <v>4798.3</v>
      </c>
      <c r="I355" s="318">
        <v>24591.5</v>
      </c>
      <c r="J355" s="318">
        <v>30070.1</v>
      </c>
      <c r="Q355" s="404"/>
      <c r="R355" s="404"/>
    </row>
    <row r="356" spans="2:18" ht="13.9" customHeight="1" x14ac:dyDescent="0.25">
      <c r="B356" s="400">
        <v>16</v>
      </c>
      <c r="C356" s="36">
        <v>12</v>
      </c>
      <c r="D356" s="37" t="s">
        <v>3861</v>
      </c>
      <c r="E356" s="401" t="s">
        <v>441</v>
      </c>
      <c r="F356" s="422" t="s">
        <v>442</v>
      </c>
      <c r="G356" s="405">
        <v>2252.6999999999998</v>
      </c>
      <c r="H356" s="405">
        <v>0</v>
      </c>
      <c r="I356" s="318">
        <v>39889.9</v>
      </c>
      <c r="J356" s="318">
        <v>21526.3</v>
      </c>
      <c r="Q356" s="404"/>
      <c r="R356" s="404"/>
    </row>
    <row r="357" spans="2:18" ht="13.9" customHeight="1" x14ac:dyDescent="0.25">
      <c r="B357" s="400">
        <v>23</v>
      </c>
      <c r="C357" s="36">
        <v>14</v>
      </c>
      <c r="D357" s="37" t="s">
        <v>3861</v>
      </c>
      <c r="E357" s="401" t="s">
        <v>443</v>
      </c>
      <c r="F357" s="402" t="s">
        <v>444</v>
      </c>
      <c r="G357" s="405">
        <v>1163.2</v>
      </c>
      <c r="H357" s="405">
        <v>0</v>
      </c>
      <c r="I357" s="318">
        <v>26245</v>
      </c>
      <c r="J357" s="318">
        <v>15269.2</v>
      </c>
      <c r="Q357" s="404"/>
      <c r="R357" s="404"/>
    </row>
    <row r="358" spans="2:18" ht="13.9" customHeight="1" x14ac:dyDescent="0.25">
      <c r="B358" s="400">
        <v>21</v>
      </c>
      <c r="C358" s="36">
        <v>15</v>
      </c>
      <c r="D358" s="37" t="s">
        <v>3861</v>
      </c>
      <c r="E358" s="401" t="s">
        <v>445</v>
      </c>
      <c r="F358" s="402" t="s">
        <v>446</v>
      </c>
      <c r="G358" s="405">
        <v>6850.9</v>
      </c>
      <c r="H358" s="405">
        <v>0</v>
      </c>
      <c r="I358" s="318">
        <v>41749.1</v>
      </c>
      <c r="J358" s="318">
        <v>47272.1</v>
      </c>
      <c r="Q358" s="404"/>
      <c r="R358" s="404"/>
    </row>
    <row r="359" spans="2:18" ht="13.9" customHeight="1" x14ac:dyDescent="0.25">
      <c r="B359" s="400">
        <v>20</v>
      </c>
      <c r="C359" s="36">
        <v>22</v>
      </c>
      <c r="D359" s="37" t="s">
        <v>3861</v>
      </c>
      <c r="E359" s="401" t="s">
        <v>447</v>
      </c>
      <c r="F359" s="402" t="s">
        <v>448</v>
      </c>
      <c r="G359" s="405">
        <v>40.299999999999997</v>
      </c>
      <c r="H359" s="405">
        <v>0</v>
      </c>
      <c r="I359" s="318">
        <v>24980.399999999998</v>
      </c>
      <c r="J359" s="318">
        <v>12899.6</v>
      </c>
      <c r="Q359" s="404"/>
      <c r="R359" s="404"/>
    </row>
    <row r="360" spans="2:18" ht="13.9" customHeight="1" x14ac:dyDescent="0.25">
      <c r="B360" s="400">
        <v>24</v>
      </c>
      <c r="C360" s="36" t="s">
        <v>43</v>
      </c>
      <c r="D360" s="37" t="s">
        <v>3861</v>
      </c>
      <c r="E360" s="401" t="s">
        <v>449</v>
      </c>
      <c r="F360" s="402" t="s">
        <v>3120</v>
      </c>
      <c r="G360" s="405">
        <v>15298.9</v>
      </c>
      <c r="H360" s="405">
        <v>0</v>
      </c>
      <c r="I360" s="318">
        <v>41641</v>
      </c>
      <c r="J360" s="318">
        <v>26213.200000000001</v>
      </c>
      <c r="Q360" s="404"/>
      <c r="R360" s="404"/>
    </row>
    <row r="361" spans="2:18" ht="13.9" customHeight="1" x14ac:dyDescent="0.25">
      <c r="B361" s="400">
        <v>10</v>
      </c>
      <c r="C361" s="36">
        <v>23</v>
      </c>
      <c r="D361" s="37" t="s">
        <v>3861</v>
      </c>
      <c r="E361" s="401" t="s">
        <v>3121</v>
      </c>
      <c r="F361" s="402" t="s">
        <v>1639</v>
      </c>
      <c r="G361" s="405">
        <v>0</v>
      </c>
      <c r="H361" s="405">
        <v>62097.9</v>
      </c>
      <c r="I361" s="318">
        <v>161684.19999999998</v>
      </c>
      <c r="J361" s="318">
        <v>97430.8</v>
      </c>
      <c r="Q361" s="404"/>
      <c r="R361" s="404"/>
    </row>
    <row r="362" spans="2:18" ht="13.9" customHeight="1" x14ac:dyDescent="0.25">
      <c r="B362" s="411" t="s">
        <v>677</v>
      </c>
      <c r="C362" s="36" t="s">
        <v>52</v>
      </c>
      <c r="D362" s="37" t="s">
        <v>3861</v>
      </c>
      <c r="E362" s="401" t="s">
        <v>1640</v>
      </c>
      <c r="F362" s="402" t="s">
        <v>1641</v>
      </c>
      <c r="G362" s="405">
        <v>20752.900000000001</v>
      </c>
      <c r="H362" s="405">
        <v>0</v>
      </c>
      <c r="I362" s="318">
        <v>89405.2</v>
      </c>
      <c r="J362" s="318">
        <v>38244.6</v>
      </c>
      <c r="Q362" s="404"/>
      <c r="R362" s="404"/>
    </row>
    <row r="363" spans="2:18" ht="13.9" customHeight="1" x14ac:dyDescent="0.25">
      <c r="B363" s="400">
        <v>15</v>
      </c>
      <c r="C363" s="36">
        <v>18</v>
      </c>
      <c r="D363" s="37" t="s">
        <v>3861</v>
      </c>
      <c r="E363" s="401" t="s">
        <v>1642</v>
      </c>
      <c r="F363" s="402" t="s">
        <v>1643</v>
      </c>
      <c r="G363" s="405">
        <v>15792.5</v>
      </c>
      <c r="H363" s="405">
        <v>0</v>
      </c>
      <c r="I363" s="318">
        <v>59090.3</v>
      </c>
      <c r="J363" s="318">
        <v>31932.400000000001</v>
      </c>
      <c r="Q363" s="404"/>
      <c r="R363" s="404"/>
    </row>
    <row r="364" spans="2:18" ht="13.9" customHeight="1" x14ac:dyDescent="0.25">
      <c r="B364" s="400">
        <v>11</v>
      </c>
      <c r="C364" s="36">
        <v>12</v>
      </c>
      <c r="D364" s="37" t="s">
        <v>3861</v>
      </c>
      <c r="E364" s="401" t="s">
        <v>1644</v>
      </c>
      <c r="F364" s="402" t="s">
        <v>1645</v>
      </c>
      <c r="G364" s="405">
        <v>0</v>
      </c>
      <c r="H364" s="405">
        <v>0</v>
      </c>
      <c r="I364" s="318">
        <v>47259.9</v>
      </c>
      <c r="J364" s="318">
        <v>23039.9</v>
      </c>
      <c r="Q364" s="404"/>
      <c r="R364" s="404"/>
    </row>
    <row r="365" spans="2:18" ht="13.9" customHeight="1" x14ac:dyDescent="0.25">
      <c r="B365" s="400">
        <v>24</v>
      </c>
      <c r="C365" s="36" t="s">
        <v>40</v>
      </c>
      <c r="D365" s="37" t="s">
        <v>3861</v>
      </c>
      <c r="E365" s="401" t="s">
        <v>1646</v>
      </c>
      <c r="F365" s="402" t="s">
        <v>1647</v>
      </c>
      <c r="G365" s="405">
        <v>25588.7</v>
      </c>
      <c r="H365" s="405">
        <v>0</v>
      </c>
      <c r="I365" s="318">
        <v>79107.7</v>
      </c>
      <c r="J365" s="318">
        <v>42353.2</v>
      </c>
      <c r="Q365" s="404"/>
      <c r="R365" s="404"/>
    </row>
    <row r="366" spans="2:18" ht="13.9" customHeight="1" x14ac:dyDescent="0.25">
      <c r="B366" s="400">
        <v>16</v>
      </c>
      <c r="C366" s="407">
        <v>13</v>
      </c>
      <c r="D366" s="37" t="s">
        <v>3861</v>
      </c>
      <c r="E366" s="401" t="s">
        <v>1648</v>
      </c>
      <c r="F366" s="422" t="s">
        <v>1649</v>
      </c>
      <c r="G366" s="405">
        <v>5032.1000000000004</v>
      </c>
      <c r="H366" s="405">
        <v>0</v>
      </c>
      <c r="I366" s="318">
        <v>43791.799999999996</v>
      </c>
      <c r="J366" s="318">
        <v>27191</v>
      </c>
      <c r="Q366" s="404"/>
      <c r="R366" s="404"/>
    </row>
    <row r="367" spans="2:18" ht="13.9" customHeight="1" x14ac:dyDescent="0.25">
      <c r="B367" s="411" t="s">
        <v>677</v>
      </c>
      <c r="C367" s="36">
        <v>10</v>
      </c>
      <c r="D367" s="37" t="s">
        <v>3861</v>
      </c>
      <c r="E367" s="401" t="s">
        <v>1650</v>
      </c>
      <c r="F367" s="402" t="s">
        <v>1651</v>
      </c>
      <c r="G367" s="405">
        <v>13860.9</v>
      </c>
      <c r="H367" s="405">
        <v>0</v>
      </c>
      <c r="I367" s="318">
        <v>66130.2</v>
      </c>
      <c r="J367" s="318">
        <v>0</v>
      </c>
      <c r="Q367" s="404"/>
      <c r="R367" s="404"/>
    </row>
    <row r="368" spans="2:18" ht="13.9" customHeight="1" x14ac:dyDescent="0.25">
      <c r="B368" s="400">
        <v>15</v>
      </c>
      <c r="C368" s="36">
        <v>19</v>
      </c>
      <c r="D368" s="37" t="s">
        <v>3861</v>
      </c>
      <c r="E368" s="401" t="s">
        <v>1652</v>
      </c>
      <c r="F368" s="402" t="s">
        <v>1653</v>
      </c>
      <c r="G368" s="405">
        <v>9790.6</v>
      </c>
      <c r="H368" s="405">
        <v>0</v>
      </c>
      <c r="I368" s="318">
        <v>33195.199999999997</v>
      </c>
      <c r="J368" s="318">
        <v>18471</v>
      </c>
      <c r="Q368" s="404"/>
      <c r="R368" s="404"/>
    </row>
    <row r="369" spans="2:18" ht="13.9" customHeight="1" x14ac:dyDescent="0.25">
      <c r="B369" s="400">
        <v>25</v>
      </c>
      <c r="C369" s="36">
        <v>10</v>
      </c>
      <c r="D369" s="37" t="s">
        <v>3861</v>
      </c>
      <c r="E369" s="401" t="s">
        <v>1654</v>
      </c>
      <c r="F369" s="402" t="s">
        <v>1655</v>
      </c>
      <c r="G369" s="405">
        <v>8519.9</v>
      </c>
      <c r="H369" s="405">
        <v>0</v>
      </c>
      <c r="I369" s="318">
        <v>45951</v>
      </c>
      <c r="J369" s="318">
        <v>30614.3</v>
      </c>
      <c r="Q369" s="404"/>
      <c r="R369" s="404"/>
    </row>
    <row r="370" spans="2:18" ht="13.9" customHeight="1" x14ac:dyDescent="0.25">
      <c r="B370" s="400">
        <v>16</v>
      </c>
      <c r="C370" s="36">
        <v>14</v>
      </c>
      <c r="D370" s="37" t="s">
        <v>3861</v>
      </c>
      <c r="E370" s="401" t="s">
        <v>1656</v>
      </c>
      <c r="F370" s="422" t="s">
        <v>1657</v>
      </c>
      <c r="G370" s="405">
        <v>2685.1</v>
      </c>
      <c r="H370" s="405">
        <v>0</v>
      </c>
      <c r="I370" s="318">
        <v>20003.600000000002</v>
      </c>
      <c r="J370" s="318">
        <v>12632.1</v>
      </c>
      <c r="Q370" s="404"/>
      <c r="R370" s="404"/>
    </row>
    <row r="371" spans="2:18" ht="13.9" customHeight="1" x14ac:dyDescent="0.25">
      <c r="B371" s="400">
        <v>19</v>
      </c>
      <c r="C371" s="36" t="s">
        <v>52</v>
      </c>
      <c r="D371" s="37" t="s">
        <v>3861</v>
      </c>
      <c r="E371" s="401" t="s">
        <v>1658</v>
      </c>
      <c r="F371" s="402" t="s">
        <v>1659</v>
      </c>
      <c r="G371" s="405">
        <v>13860.9</v>
      </c>
      <c r="H371" s="405">
        <v>0</v>
      </c>
      <c r="I371" s="318">
        <v>40968.5</v>
      </c>
      <c r="J371" s="318">
        <v>23776.7</v>
      </c>
      <c r="Q371" s="404"/>
      <c r="R371" s="404"/>
    </row>
    <row r="372" spans="2:18" ht="13.9" customHeight="1" x14ac:dyDescent="0.25">
      <c r="B372" s="400" t="s">
        <v>671</v>
      </c>
      <c r="C372" s="36">
        <v>14</v>
      </c>
      <c r="D372" s="37" t="s">
        <v>3861</v>
      </c>
      <c r="E372" s="401" t="s">
        <v>1660</v>
      </c>
      <c r="F372" s="402" t="s">
        <v>1661</v>
      </c>
      <c r="G372" s="405">
        <v>10258.9</v>
      </c>
      <c r="H372" s="405">
        <v>0</v>
      </c>
      <c r="I372" s="318">
        <v>62008.9</v>
      </c>
      <c r="J372" s="318">
        <v>25530.7</v>
      </c>
      <c r="Q372" s="404"/>
      <c r="R372" s="404"/>
    </row>
    <row r="373" spans="2:18" ht="13.9" customHeight="1" x14ac:dyDescent="0.25">
      <c r="B373" s="400">
        <v>20</v>
      </c>
      <c r="C373" s="36">
        <v>23</v>
      </c>
      <c r="D373" s="37" t="s">
        <v>3861</v>
      </c>
      <c r="E373" s="401" t="s">
        <v>1662</v>
      </c>
      <c r="F373" s="402" t="s">
        <v>1663</v>
      </c>
      <c r="G373" s="405">
        <v>542.9</v>
      </c>
      <c r="H373" s="405">
        <v>0</v>
      </c>
      <c r="I373" s="318">
        <v>7205.2</v>
      </c>
      <c r="J373" s="318">
        <v>4643.1000000000004</v>
      </c>
      <c r="Q373" s="404"/>
      <c r="R373" s="404"/>
    </row>
    <row r="374" spans="2:18" ht="13.9" customHeight="1" x14ac:dyDescent="0.25">
      <c r="B374" s="400" t="s">
        <v>52</v>
      </c>
      <c r="C374" s="36">
        <v>12</v>
      </c>
      <c r="D374" s="37" t="s">
        <v>3861</v>
      </c>
      <c r="E374" s="401" t="s">
        <v>1664</v>
      </c>
      <c r="F374" s="402" t="s">
        <v>1665</v>
      </c>
      <c r="G374" s="405">
        <v>40922.1</v>
      </c>
      <c r="H374" s="405">
        <v>0</v>
      </c>
      <c r="I374" s="318">
        <v>123991.70000000001</v>
      </c>
      <c r="J374" s="318">
        <v>61108.5</v>
      </c>
      <c r="Q374" s="404"/>
      <c r="R374" s="404"/>
    </row>
    <row r="375" spans="2:18" ht="13.9" customHeight="1" x14ac:dyDescent="0.25">
      <c r="B375" s="400">
        <v>15</v>
      </c>
      <c r="C375" s="36">
        <v>20</v>
      </c>
      <c r="D375" s="37" t="s">
        <v>3861</v>
      </c>
      <c r="E375" s="401" t="s">
        <v>1666</v>
      </c>
      <c r="F375" s="402" t="s">
        <v>1667</v>
      </c>
      <c r="G375" s="405">
        <v>0</v>
      </c>
      <c r="H375" s="405">
        <v>0</v>
      </c>
      <c r="I375" s="318">
        <v>71150.100000000006</v>
      </c>
      <c r="J375" s="318">
        <v>42211.5</v>
      </c>
      <c r="Q375" s="404"/>
      <c r="R375" s="404"/>
    </row>
    <row r="376" spans="2:18" ht="13.9" customHeight="1" x14ac:dyDescent="0.25">
      <c r="B376" s="400">
        <v>11</v>
      </c>
      <c r="C376" s="36">
        <v>13</v>
      </c>
      <c r="D376" s="37" t="s">
        <v>3861</v>
      </c>
      <c r="E376" s="401" t="s">
        <v>1668</v>
      </c>
      <c r="F376" s="402" t="s">
        <v>1669</v>
      </c>
      <c r="G376" s="405">
        <v>1179.2</v>
      </c>
      <c r="H376" s="405">
        <v>0</v>
      </c>
      <c r="I376" s="318">
        <v>22032.7</v>
      </c>
      <c r="J376" s="318">
        <v>9487.9</v>
      </c>
      <c r="Q376" s="404"/>
      <c r="R376" s="404"/>
    </row>
    <row r="377" spans="2:18" ht="13.9" customHeight="1" x14ac:dyDescent="0.25">
      <c r="B377" s="400">
        <v>18</v>
      </c>
      <c r="C377" s="407">
        <v>12</v>
      </c>
      <c r="D377" s="37" t="s">
        <v>3861</v>
      </c>
      <c r="E377" s="401" t="s">
        <v>1670</v>
      </c>
      <c r="F377" s="408" t="s">
        <v>1671</v>
      </c>
      <c r="G377" s="405">
        <v>7395.4</v>
      </c>
      <c r="H377" s="405">
        <v>0</v>
      </c>
      <c r="I377" s="318">
        <v>27485.7</v>
      </c>
      <c r="J377" s="318">
        <v>9582.6999999999989</v>
      </c>
      <c r="Q377" s="404"/>
      <c r="R377" s="404"/>
    </row>
    <row r="378" spans="2:18" ht="13.9" customHeight="1" x14ac:dyDescent="0.25">
      <c r="B378" s="400">
        <v>17</v>
      </c>
      <c r="C378" s="36">
        <v>13</v>
      </c>
      <c r="D378" s="37" t="s">
        <v>3861</v>
      </c>
      <c r="E378" s="401" t="s">
        <v>1672</v>
      </c>
      <c r="F378" s="402" t="s">
        <v>1673</v>
      </c>
      <c r="G378" s="405">
        <v>12291.3</v>
      </c>
      <c r="H378" s="405">
        <v>0</v>
      </c>
      <c r="I378" s="318">
        <v>55201.299999999996</v>
      </c>
      <c r="J378" s="318">
        <v>20849.8</v>
      </c>
      <c r="Q378" s="404"/>
      <c r="R378" s="404"/>
    </row>
    <row r="379" spans="2:18" ht="13.9" customHeight="1" x14ac:dyDescent="0.25">
      <c r="B379" s="400">
        <v>25</v>
      </c>
      <c r="C379" s="36">
        <v>11</v>
      </c>
      <c r="D379" s="37" t="s">
        <v>3861</v>
      </c>
      <c r="E379" s="401" t="s">
        <v>1674</v>
      </c>
      <c r="F379" s="402" t="s">
        <v>1675</v>
      </c>
      <c r="G379" s="405">
        <v>7052.7</v>
      </c>
      <c r="H379" s="405">
        <v>0</v>
      </c>
      <c r="I379" s="318">
        <v>24860.100000000002</v>
      </c>
      <c r="J379" s="318">
        <v>15733.7</v>
      </c>
      <c r="Q379" s="404"/>
      <c r="R379" s="404"/>
    </row>
    <row r="380" spans="2:18" ht="13.9" customHeight="1" x14ac:dyDescent="0.25">
      <c r="B380" s="406" t="s">
        <v>37</v>
      </c>
      <c r="C380" s="36">
        <v>13</v>
      </c>
      <c r="D380" s="37" t="s">
        <v>3861</v>
      </c>
      <c r="E380" s="401" t="s">
        <v>1676</v>
      </c>
      <c r="F380" s="402" t="s">
        <v>1677</v>
      </c>
      <c r="G380" s="405">
        <v>2161.5</v>
      </c>
      <c r="H380" s="405">
        <v>0</v>
      </c>
      <c r="I380" s="318">
        <v>43855.199999999997</v>
      </c>
      <c r="J380" s="318">
        <v>15723.8</v>
      </c>
      <c r="Q380" s="404"/>
      <c r="R380" s="404"/>
    </row>
    <row r="381" spans="2:18" ht="13.9" customHeight="1" x14ac:dyDescent="0.25">
      <c r="B381" s="400" t="s">
        <v>37</v>
      </c>
      <c r="C381" s="36">
        <v>14</v>
      </c>
      <c r="D381" s="37" t="s">
        <v>3861</v>
      </c>
      <c r="E381" s="401" t="s">
        <v>1678</v>
      </c>
      <c r="F381" s="402" t="s">
        <v>1679</v>
      </c>
      <c r="G381" s="405">
        <v>9583.9</v>
      </c>
      <c r="H381" s="405">
        <v>0</v>
      </c>
      <c r="I381" s="318">
        <v>46184.299999999996</v>
      </c>
      <c r="J381" s="318">
        <v>24979.4</v>
      </c>
      <c r="Q381" s="404"/>
      <c r="R381" s="404"/>
    </row>
    <row r="382" spans="2:18" ht="13.9" customHeight="1" x14ac:dyDescent="0.25">
      <c r="B382" s="400">
        <v>23</v>
      </c>
      <c r="C382" s="36">
        <v>15</v>
      </c>
      <c r="D382" s="37" t="s">
        <v>3861</v>
      </c>
      <c r="E382" s="401" t="s">
        <v>1680</v>
      </c>
      <c r="F382" s="402" t="s">
        <v>1681</v>
      </c>
      <c r="G382" s="405">
        <v>1125.9000000000001</v>
      </c>
      <c r="H382" s="405">
        <v>0</v>
      </c>
      <c r="I382" s="318">
        <v>39485.4</v>
      </c>
      <c r="J382" s="318">
        <v>27814.400000000001</v>
      </c>
      <c r="Q382" s="404"/>
      <c r="R382" s="404"/>
    </row>
    <row r="383" spans="2:18" ht="13.9" customHeight="1" x14ac:dyDescent="0.25">
      <c r="B383" s="400">
        <v>25</v>
      </c>
      <c r="C383" s="36">
        <v>12</v>
      </c>
      <c r="D383" s="37" t="s">
        <v>3861</v>
      </c>
      <c r="E383" s="401" t="s">
        <v>1682</v>
      </c>
      <c r="F383" s="402" t="s">
        <v>1683</v>
      </c>
      <c r="G383" s="405">
        <v>1353.2</v>
      </c>
      <c r="H383" s="405">
        <v>0</v>
      </c>
      <c r="I383" s="318">
        <v>30306.2</v>
      </c>
      <c r="J383" s="318">
        <v>17196.099999999999</v>
      </c>
      <c r="Q383" s="404"/>
      <c r="R383" s="404"/>
    </row>
    <row r="384" spans="2:18" ht="13.9" customHeight="1" x14ac:dyDescent="0.25">
      <c r="B384" s="400" t="s">
        <v>52</v>
      </c>
      <c r="C384" s="36">
        <v>13</v>
      </c>
      <c r="D384" s="37" t="s">
        <v>3861</v>
      </c>
      <c r="E384" s="401" t="s">
        <v>1684</v>
      </c>
      <c r="F384" s="402" t="s">
        <v>1685</v>
      </c>
      <c r="G384" s="405">
        <v>34281.5</v>
      </c>
      <c r="H384" s="405">
        <v>0</v>
      </c>
      <c r="I384" s="318">
        <v>135747.70000000001</v>
      </c>
      <c r="J384" s="318">
        <v>61931.200000000004</v>
      </c>
      <c r="Q384" s="404"/>
      <c r="R384" s="404"/>
    </row>
    <row r="385" spans="2:18" ht="13.9" customHeight="1" x14ac:dyDescent="0.25">
      <c r="B385" s="400">
        <v>17</v>
      </c>
      <c r="C385" s="36">
        <v>14</v>
      </c>
      <c r="D385" s="37" t="s">
        <v>3861</v>
      </c>
      <c r="E385" s="401" t="s">
        <v>1686</v>
      </c>
      <c r="F385" s="402" t="s">
        <v>1687</v>
      </c>
      <c r="G385" s="405">
        <v>17469.900000000001</v>
      </c>
      <c r="H385" s="405">
        <v>0</v>
      </c>
      <c r="I385" s="318">
        <v>81009.599999999991</v>
      </c>
      <c r="J385" s="318">
        <v>39119</v>
      </c>
      <c r="Q385" s="404"/>
      <c r="R385" s="404"/>
    </row>
    <row r="386" spans="2:18" ht="13.9" customHeight="1" x14ac:dyDescent="0.25">
      <c r="B386" s="400" t="s">
        <v>670</v>
      </c>
      <c r="C386" s="36">
        <v>35</v>
      </c>
      <c r="D386" s="37" t="s">
        <v>3861</v>
      </c>
      <c r="E386" s="401" t="s">
        <v>1688</v>
      </c>
      <c r="F386" s="402" t="s">
        <v>1689</v>
      </c>
      <c r="G386" s="405">
        <v>0</v>
      </c>
      <c r="H386" s="405">
        <v>406.3</v>
      </c>
      <c r="I386" s="318">
        <v>32787.799999999996</v>
      </c>
      <c r="J386" s="318">
        <v>12581.199999999999</v>
      </c>
      <c r="Q386" s="404"/>
      <c r="R386" s="404"/>
    </row>
    <row r="387" spans="2:18" ht="13.9" customHeight="1" x14ac:dyDescent="0.25">
      <c r="B387" s="400">
        <v>16</v>
      </c>
      <c r="C387" s="407">
        <v>15</v>
      </c>
      <c r="D387" s="37" t="s">
        <v>3861</v>
      </c>
      <c r="E387" s="424">
        <v>16326000000</v>
      </c>
      <c r="F387" s="422" t="s">
        <v>1690</v>
      </c>
      <c r="G387" s="405">
        <v>1047.9000000000001</v>
      </c>
      <c r="H387" s="405">
        <v>0</v>
      </c>
      <c r="I387" s="318">
        <v>20449.399999999998</v>
      </c>
      <c r="J387" s="318">
        <v>12131.1</v>
      </c>
      <c r="Q387" s="404"/>
      <c r="R387" s="404"/>
    </row>
    <row r="388" spans="2:18" ht="13.9" customHeight="1" x14ac:dyDescent="0.25">
      <c r="B388" s="400">
        <v>15</v>
      </c>
      <c r="C388" s="36">
        <v>21</v>
      </c>
      <c r="D388" s="37" t="s">
        <v>3861</v>
      </c>
      <c r="E388" s="401" t="s">
        <v>1691</v>
      </c>
      <c r="F388" s="402" t="s">
        <v>1692</v>
      </c>
      <c r="G388" s="405">
        <v>9500</v>
      </c>
      <c r="H388" s="405">
        <v>0</v>
      </c>
      <c r="I388" s="318">
        <v>34313.5</v>
      </c>
      <c r="J388" s="318">
        <v>0</v>
      </c>
      <c r="Q388" s="404"/>
      <c r="R388" s="404"/>
    </row>
    <row r="389" spans="2:18" ht="13.9" customHeight="1" x14ac:dyDescent="0.25">
      <c r="B389" s="400">
        <v>22</v>
      </c>
      <c r="C389" s="36">
        <v>15</v>
      </c>
      <c r="D389" s="37" t="s">
        <v>3861</v>
      </c>
      <c r="E389" s="401" t="s">
        <v>1693</v>
      </c>
      <c r="F389" s="402" t="s">
        <v>2535</v>
      </c>
      <c r="G389" s="405">
        <v>6382.3</v>
      </c>
      <c r="H389" s="405">
        <v>0</v>
      </c>
      <c r="I389" s="318">
        <v>69174.7</v>
      </c>
      <c r="J389" s="318">
        <v>33225.800000000003</v>
      </c>
      <c r="Q389" s="404"/>
      <c r="R389" s="404"/>
    </row>
    <row r="390" spans="2:18" ht="13.9" customHeight="1" x14ac:dyDescent="0.25">
      <c r="B390" s="406" t="s">
        <v>670</v>
      </c>
      <c r="C390" s="36">
        <v>36</v>
      </c>
      <c r="D390" s="37" t="s">
        <v>3861</v>
      </c>
      <c r="E390" s="401" t="s">
        <v>2536</v>
      </c>
      <c r="F390" s="402" t="s">
        <v>3902</v>
      </c>
      <c r="G390" s="405">
        <v>0</v>
      </c>
      <c r="H390" s="405">
        <v>832.6</v>
      </c>
      <c r="I390" s="318">
        <v>24873.100000000002</v>
      </c>
      <c r="J390" s="318">
        <v>24828.100000000002</v>
      </c>
      <c r="Q390" s="404"/>
      <c r="R390" s="404"/>
    </row>
    <row r="391" spans="2:18" ht="13.9" customHeight="1" x14ac:dyDescent="0.25">
      <c r="B391" s="400">
        <v>20</v>
      </c>
      <c r="C391" s="36">
        <v>24</v>
      </c>
      <c r="D391" s="37" t="s">
        <v>3861</v>
      </c>
      <c r="E391" s="401" t="s">
        <v>3903</v>
      </c>
      <c r="F391" s="402" t="s">
        <v>3904</v>
      </c>
      <c r="G391" s="403">
        <v>0</v>
      </c>
      <c r="H391" s="403">
        <v>7432.7</v>
      </c>
      <c r="I391" s="318">
        <v>45233.7</v>
      </c>
      <c r="J391" s="318">
        <v>27855.1</v>
      </c>
      <c r="Q391" s="404"/>
      <c r="R391" s="404"/>
    </row>
    <row r="392" spans="2:18" ht="13.9" customHeight="1" x14ac:dyDescent="0.25">
      <c r="B392" s="400">
        <v>12</v>
      </c>
      <c r="C392" s="36">
        <v>18</v>
      </c>
      <c r="D392" s="37" t="s">
        <v>3861</v>
      </c>
      <c r="E392" s="401" t="s">
        <v>3905</v>
      </c>
      <c r="F392" s="402" t="s">
        <v>3906</v>
      </c>
      <c r="G392" s="403">
        <v>0</v>
      </c>
      <c r="H392" s="403">
        <v>15969.4</v>
      </c>
      <c r="I392" s="318">
        <v>7749.1000000000022</v>
      </c>
      <c r="J392" s="318">
        <v>8556.2999999999993</v>
      </c>
      <c r="Q392" s="404"/>
      <c r="R392" s="404"/>
    </row>
    <row r="393" spans="2:18" ht="13.9" customHeight="1" x14ac:dyDescent="0.25">
      <c r="B393" s="400">
        <v>20</v>
      </c>
      <c r="C393" s="36">
        <v>25</v>
      </c>
      <c r="D393" s="37" t="s">
        <v>3861</v>
      </c>
      <c r="E393" s="401" t="s">
        <v>3907</v>
      </c>
      <c r="F393" s="402" t="s">
        <v>3908</v>
      </c>
      <c r="G393" s="405">
        <v>5542.5</v>
      </c>
      <c r="H393" s="405">
        <v>0</v>
      </c>
      <c r="I393" s="318">
        <v>31053.7</v>
      </c>
      <c r="J393" s="318">
        <v>17907.900000000001</v>
      </c>
      <c r="Q393" s="404"/>
      <c r="R393" s="404"/>
    </row>
    <row r="394" spans="2:18" ht="13.9" customHeight="1" x14ac:dyDescent="0.25">
      <c r="B394" s="400">
        <v>15</v>
      </c>
      <c r="C394" s="36">
        <v>22</v>
      </c>
      <c r="D394" s="37" t="s">
        <v>3861</v>
      </c>
      <c r="E394" s="401" t="s">
        <v>3909</v>
      </c>
      <c r="F394" s="402" t="s">
        <v>3910</v>
      </c>
      <c r="G394" s="405">
        <v>4848.3</v>
      </c>
      <c r="H394" s="405">
        <v>0</v>
      </c>
      <c r="I394" s="318">
        <v>32625.3</v>
      </c>
      <c r="J394" s="318">
        <v>12013.8</v>
      </c>
      <c r="Q394" s="404"/>
      <c r="R394" s="404"/>
    </row>
    <row r="395" spans="2:18" ht="13.9" customHeight="1" x14ac:dyDescent="0.25">
      <c r="B395" s="400">
        <v>18</v>
      </c>
      <c r="C395" s="407">
        <v>13</v>
      </c>
      <c r="D395" s="37" t="s">
        <v>3861</v>
      </c>
      <c r="E395" s="401" t="s">
        <v>3911</v>
      </c>
      <c r="F395" s="408" t="s">
        <v>3912</v>
      </c>
      <c r="G395" s="405">
        <v>5814.2</v>
      </c>
      <c r="H395" s="405">
        <v>0</v>
      </c>
      <c r="I395" s="318">
        <v>33943</v>
      </c>
      <c r="J395" s="318">
        <v>18112.2</v>
      </c>
      <c r="Q395" s="404"/>
      <c r="R395" s="404"/>
    </row>
    <row r="396" spans="2:18" ht="13.9" customHeight="1" x14ac:dyDescent="0.25">
      <c r="B396" s="400">
        <v>19</v>
      </c>
      <c r="C396" s="36">
        <v>10</v>
      </c>
      <c r="D396" s="37" t="s">
        <v>3861</v>
      </c>
      <c r="E396" s="401" t="s">
        <v>3913</v>
      </c>
      <c r="F396" s="402" t="s">
        <v>3914</v>
      </c>
      <c r="G396" s="405">
        <v>22562.400000000001</v>
      </c>
      <c r="H396" s="405">
        <v>0</v>
      </c>
      <c r="I396" s="318">
        <v>91811</v>
      </c>
      <c r="J396" s="318">
        <v>41722.1</v>
      </c>
      <c r="Q396" s="404"/>
      <c r="R396" s="404"/>
    </row>
    <row r="397" spans="2:18" ht="13.9" customHeight="1" x14ac:dyDescent="0.25">
      <c r="B397" s="400">
        <v>16</v>
      </c>
      <c r="C397" s="36">
        <v>16</v>
      </c>
      <c r="D397" s="37" t="s">
        <v>3861</v>
      </c>
      <c r="E397" s="401" t="s">
        <v>3915</v>
      </c>
      <c r="F397" s="422" t="s">
        <v>3916</v>
      </c>
      <c r="G397" s="405">
        <v>11444.8</v>
      </c>
      <c r="H397" s="405">
        <v>0</v>
      </c>
      <c r="I397" s="318">
        <v>35231.4</v>
      </c>
      <c r="J397" s="318">
        <v>25006.7</v>
      </c>
      <c r="Q397" s="404"/>
      <c r="R397" s="404"/>
    </row>
    <row r="398" spans="2:18" ht="13.9" customHeight="1" x14ac:dyDescent="0.25">
      <c r="B398" s="400">
        <v>12</v>
      </c>
      <c r="C398" s="36">
        <v>19</v>
      </c>
      <c r="D398" s="37" t="s">
        <v>3861</v>
      </c>
      <c r="E398" s="401" t="s">
        <v>3917</v>
      </c>
      <c r="F398" s="402" t="s">
        <v>3918</v>
      </c>
      <c r="G398" s="405">
        <v>7930.7</v>
      </c>
      <c r="H398" s="405">
        <v>0</v>
      </c>
      <c r="I398" s="318">
        <v>40065.199999999997</v>
      </c>
      <c r="J398" s="318">
        <v>30468.9</v>
      </c>
      <c r="Q398" s="404"/>
      <c r="R398" s="404"/>
    </row>
    <row r="399" spans="2:18" ht="13.9" customHeight="1" x14ac:dyDescent="0.25">
      <c r="B399" s="400">
        <v>14</v>
      </c>
      <c r="C399" s="36">
        <v>18</v>
      </c>
      <c r="D399" s="37" t="s">
        <v>3861</v>
      </c>
      <c r="E399" s="401" t="s">
        <v>3919</v>
      </c>
      <c r="F399" s="402" t="s">
        <v>3920</v>
      </c>
      <c r="G399" s="405">
        <v>5082.3</v>
      </c>
      <c r="H399" s="405">
        <v>0</v>
      </c>
      <c r="I399" s="318">
        <v>34128.5</v>
      </c>
      <c r="J399" s="318">
        <v>15473.6</v>
      </c>
      <c r="Q399" s="404"/>
      <c r="R399" s="404"/>
    </row>
    <row r="400" spans="2:18" ht="13.9" customHeight="1" x14ac:dyDescent="0.25">
      <c r="B400" s="406" t="s">
        <v>59</v>
      </c>
      <c r="C400" s="36">
        <v>18</v>
      </c>
      <c r="D400" s="37" t="s">
        <v>3861</v>
      </c>
      <c r="E400" s="401" t="s">
        <v>3921</v>
      </c>
      <c r="F400" s="402" t="s">
        <v>3922</v>
      </c>
      <c r="G400" s="405">
        <v>3589.7</v>
      </c>
      <c r="H400" s="405">
        <v>0</v>
      </c>
      <c r="I400" s="318">
        <v>41459.1</v>
      </c>
      <c r="J400" s="318">
        <v>28795.9</v>
      </c>
      <c r="Q400" s="404"/>
      <c r="R400" s="404"/>
    </row>
    <row r="401" spans="2:18" ht="13.9" customHeight="1" x14ac:dyDescent="0.25">
      <c r="B401" s="400" t="s">
        <v>671</v>
      </c>
      <c r="C401" s="36">
        <v>15</v>
      </c>
      <c r="D401" s="37" t="s">
        <v>3861</v>
      </c>
      <c r="E401" s="401" t="s">
        <v>3923</v>
      </c>
      <c r="F401" s="402" t="s">
        <v>3924</v>
      </c>
      <c r="G401" s="405">
        <v>1841</v>
      </c>
      <c r="H401" s="405">
        <v>0</v>
      </c>
      <c r="I401" s="318">
        <v>41064.199999999997</v>
      </c>
      <c r="J401" s="318">
        <v>21409.7</v>
      </c>
      <c r="Q401" s="404"/>
      <c r="R401" s="404"/>
    </row>
    <row r="402" spans="2:18" ht="13.9" customHeight="1" x14ac:dyDescent="0.25">
      <c r="B402" s="400" t="s">
        <v>59</v>
      </c>
      <c r="C402" s="36">
        <v>19</v>
      </c>
      <c r="D402" s="37" t="s">
        <v>3861</v>
      </c>
      <c r="E402" s="401" t="s">
        <v>3925</v>
      </c>
      <c r="F402" s="402" t="s">
        <v>3926</v>
      </c>
      <c r="G402" s="405">
        <v>4253</v>
      </c>
      <c r="H402" s="405">
        <v>0</v>
      </c>
      <c r="I402" s="318">
        <v>42799.8</v>
      </c>
      <c r="J402" s="318">
        <v>23146.9</v>
      </c>
      <c r="Q402" s="404"/>
      <c r="R402" s="404"/>
    </row>
    <row r="403" spans="2:18" ht="13.9" customHeight="1" x14ac:dyDescent="0.25">
      <c r="B403" s="400">
        <v>18</v>
      </c>
      <c r="C403" s="407">
        <v>14</v>
      </c>
      <c r="D403" s="37" t="s">
        <v>3861</v>
      </c>
      <c r="E403" s="401" t="s">
        <v>3927</v>
      </c>
      <c r="F403" s="408" t="s">
        <v>3928</v>
      </c>
      <c r="G403" s="405">
        <v>11007.3</v>
      </c>
      <c r="H403" s="405">
        <v>0</v>
      </c>
      <c r="I403" s="318">
        <v>34712.9</v>
      </c>
      <c r="J403" s="318">
        <v>24796.400000000001</v>
      </c>
      <c r="Q403" s="404"/>
      <c r="R403" s="404"/>
    </row>
    <row r="404" spans="2:18" ht="13.9" customHeight="1" x14ac:dyDescent="0.25">
      <c r="B404" s="400" t="s">
        <v>40</v>
      </c>
      <c r="C404" s="36">
        <v>14</v>
      </c>
      <c r="D404" s="37" t="s">
        <v>3861</v>
      </c>
      <c r="E404" s="401" t="s">
        <v>3929</v>
      </c>
      <c r="F404" s="402" t="s">
        <v>3930</v>
      </c>
      <c r="G404" s="405">
        <v>1373.1</v>
      </c>
      <c r="H404" s="405">
        <v>0</v>
      </c>
      <c r="I404" s="318">
        <v>20555.199999999997</v>
      </c>
      <c r="J404" s="318">
        <v>14491.8</v>
      </c>
      <c r="Q404" s="404"/>
      <c r="R404" s="404"/>
    </row>
    <row r="405" spans="2:18" ht="13.9" customHeight="1" x14ac:dyDescent="0.25">
      <c r="B405" s="400">
        <v>25</v>
      </c>
      <c r="C405" s="36">
        <v>13</v>
      </c>
      <c r="D405" s="37" t="s">
        <v>3861</v>
      </c>
      <c r="E405" s="401" t="s">
        <v>3931</v>
      </c>
      <c r="F405" s="402" t="s">
        <v>3932</v>
      </c>
      <c r="G405" s="405">
        <v>4374.7</v>
      </c>
      <c r="H405" s="405">
        <v>0</v>
      </c>
      <c r="I405" s="318">
        <v>16677.8</v>
      </c>
      <c r="J405" s="318">
        <v>11606</v>
      </c>
      <c r="Q405" s="404"/>
      <c r="R405" s="404"/>
    </row>
    <row r="406" spans="2:18" ht="13.9" customHeight="1" x14ac:dyDescent="0.25">
      <c r="B406" s="400">
        <v>20</v>
      </c>
      <c r="C406" s="36">
        <v>26</v>
      </c>
      <c r="D406" s="37" t="s">
        <v>3861</v>
      </c>
      <c r="E406" s="401" t="s">
        <v>3933</v>
      </c>
      <c r="F406" s="402" t="s">
        <v>3934</v>
      </c>
      <c r="G406" s="405">
        <v>6626.6</v>
      </c>
      <c r="H406" s="405">
        <v>0</v>
      </c>
      <c r="I406" s="318">
        <v>27934.6</v>
      </c>
      <c r="J406" s="318">
        <v>0</v>
      </c>
      <c r="Q406" s="404"/>
      <c r="R406" s="404"/>
    </row>
    <row r="407" spans="2:18" ht="13.9" customHeight="1" x14ac:dyDescent="0.25">
      <c r="B407" s="400">
        <v>19</v>
      </c>
      <c r="C407" s="36">
        <v>11</v>
      </c>
      <c r="D407" s="37" t="s">
        <v>3861</v>
      </c>
      <c r="E407" s="401" t="s">
        <v>3935</v>
      </c>
      <c r="F407" s="402" t="s">
        <v>3936</v>
      </c>
      <c r="G407" s="405">
        <v>8894.2000000000007</v>
      </c>
      <c r="H407" s="405">
        <v>0</v>
      </c>
      <c r="I407" s="318">
        <v>39109.799999999996</v>
      </c>
      <c r="J407" s="318">
        <v>18484.599999999999</v>
      </c>
      <c r="Q407" s="404"/>
      <c r="R407" s="404"/>
    </row>
    <row r="408" spans="2:18" ht="13.9" customHeight="1" x14ac:dyDescent="0.25">
      <c r="B408" s="400">
        <v>18</v>
      </c>
      <c r="C408" s="407">
        <v>15</v>
      </c>
      <c r="D408" s="37" t="s">
        <v>3861</v>
      </c>
      <c r="E408" s="401" t="s">
        <v>3937</v>
      </c>
      <c r="F408" s="408" t="s">
        <v>3938</v>
      </c>
      <c r="G408" s="405">
        <v>3587.4</v>
      </c>
      <c r="H408" s="405">
        <v>0</v>
      </c>
      <c r="I408" s="318">
        <v>21528.799999999999</v>
      </c>
      <c r="J408" s="318">
        <v>31343</v>
      </c>
      <c r="Q408" s="404"/>
      <c r="R408" s="404"/>
    </row>
    <row r="409" spans="2:18" ht="13.9" customHeight="1" x14ac:dyDescent="0.25">
      <c r="B409" s="400">
        <v>22</v>
      </c>
      <c r="C409" s="36">
        <v>16</v>
      </c>
      <c r="D409" s="37" t="s">
        <v>3861</v>
      </c>
      <c r="E409" s="401" t="s">
        <v>3939</v>
      </c>
      <c r="F409" s="423" t="s">
        <v>3940</v>
      </c>
      <c r="G409" s="405">
        <v>7083.6</v>
      </c>
      <c r="H409" s="405">
        <v>0</v>
      </c>
      <c r="I409" s="318">
        <v>31611.600000000002</v>
      </c>
      <c r="J409" s="318">
        <v>18247.8</v>
      </c>
      <c r="Q409" s="404"/>
      <c r="R409" s="404"/>
    </row>
    <row r="410" spans="2:18" ht="13.9" customHeight="1" x14ac:dyDescent="0.25">
      <c r="B410" s="400" t="s">
        <v>671</v>
      </c>
      <c r="C410" s="36">
        <v>16</v>
      </c>
      <c r="D410" s="37" t="s">
        <v>3861</v>
      </c>
      <c r="E410" s="401" t="s">
        <v>3941</v>
      </c>
      <c r="F410" s="402" t="s">
        <v>3942</v>
      </c>
      <c r="G410" s="405">
        <v>10389.299999999999</v>
      </c>
      <c r="H410" s="405">
        <v>0</v>
      </c>
      <c r="I410" s="318">
        <v>43795.7</v>
      </c>
      <c r="J410" s="318">
        <v>24367.1</v>
      </c>
      <c r="Q410" s="404"/>
      <c r="R410" s="404"/>
    </row>
    <row r="411" spans="2:18" ht="13.9" customHeight="1" x14ac:dyDescent="0.25">
      <c r="B411" s="400">
        <v>18</v>
      </c>
      <c r="C411" s="407">
        <v>16</v>
      </c>
      <c r="D411" s="37" t="s">
        <v>3861</v>
      </c>
      <c r="E411" s="401" t="s">
        <v>3943</v>
      </c>
      <c r="F411" s="408" t="s">
        <v>3944</v>
      </c>
      <c r="G411" s="405">
        <v>2156.5</v>
      </c>
      <c r="H411" s="405">
        <v>0</v>
      </c>
      <c r="I411" s="318">
        <v>20497.8</v>
      </c>
      <c r="J411" s="318">
        <v>12084.4</v>
      </c>
      <c r="Q411" s="404"/>
      <c r="R411" s="404"/>
    </row>
    <row r="412" spans="2:18" ht="13.9" customHeight="1" x14ac:dyDescent="0.25">
      <c r="B412" s="400">
        <v>23</v>
      </c>
      <c r="C412" s="36">
        <v>16</v>
      </c>
      <c r="D412" s="37" t="s">
        <v>3861</v>
      </c>
      <c r="E412" s="401" t="s">
        <v>3945</v>
      </c>
      <c r="F412" s="402" t="s">
        <v>3946</v>
      </c>
      <c r="G412" s="405">
        <v>2570.3000000000002</v>
      </c>
      <c r="H412" s="405">
        <v>0</v>
      </c>
      <c r="I412" s="318">
        <v>29791.200000000001</v>
      </c>
      <c r="J412" s="318">
        <v>15093.2</v>
      </c>
      <c r="Q412" s="404"/>
      <c r="R412" s="404"/>
    </row>
    <row r="413" spans="2:18" ht="13.9" customHeight="1" x14ac:dyDescent="0.25">
      <c r="B413" s="400" t="s">
        <v>671</v>
      </c>
      <c r="C413" s="36">
        <v>17</v>
      </c>
      <c r="D413" s="37" t="s">
        <v>3861</v>
      </c>
      <c r="E413" s="401" t="s">
        <v>3947</v>
      </c>
      <c r="F413" s="402" t="s">
        <v>3948</v>
      </c>
      <c r="G413" s="405">
        <v>10350</v>
      </c>
      <c r="H413" s="405">
        <v>0</v>
      </c>
      <c r="I413" s="318">
        <v>52024.800000000003</v>
      </c>
      <c r="J413" s="318">
        <v>22967.3</v>
      </c>
      <c r="Q413" s="404"/>
      <c r="R413" s="404"/>
    </row>
    <row r="414" spans="2:18" ht="13.9" customHeight="1" x14ac:dyDescent="0.25">
      <c r="B414" s="400">
        <v>20</v>
      </c>
      <c r="C414" s="36">
        <v>27</v>
      </c>
      <c r="D414" s="37" t="s">
        <v>3861</v>
      </c>
      <c r="E414" s="401" t="s">
        <v>3949</v>
      </c>
      <c r="F414" s="402" t="s">
        <v>3950</v>
      </c>
      <c r="G414" s="405">
        <v>3442.1</v>
      </c>
      <c r="H414" s="405">
        <v>0</v>
      </c>
      <c r="I414" s="318">
        <v>31753</v>
      </c>
      <c r="J414" s="318">
        <v>25429.7</v>
      </c>
      <c r="Q414" s="404"/>
      <c r="R414" s="404"/>
    </row>
    <row r="415" spans="2:18" ht="13.9" customHeight="1" x14ac:dyDescent="0.25">
      <c r="B415" s="411" t="s">
        <v>677</v>
      </c>
      <c r="C415" s="36">
        <v>11</v>
      </c>
      <c r="D415" s="37" t="s">
        <v>3861</v>
      </c>
      <c r="E415" s="401" t="s">
        <v>3951</v>
      </c>
      <c r="F415" s="402" t="s">
        <v>3952</v>
      </c>
      <c r="G415" s="405">
        <v>7204.4</v>
      </c>
      <c r="H415" s="405">
        <v>0</v>
      </c>
      <c r="I415" s="318">
        <v>36244.5</v>
      </c>
      <c r="J415" s="318">
        <v>13720.2</v>
      </c>
      <c r="Q415" s="404"/>
      <c r="R415" s="404"/>
    </row>
    <row r="416" spans="2:18" ht="13.9" customHeight="1" x14ac:dyDescent="0.25">
      <c r="B416" s="400">
        <v>16</v>
      </c>
      <c r="C416" s="407">
        <v>17</v>
      </c>
      <c r="D416" s="37" t="s">
        <v>3861</v>
      </c>
      <c r="E416" s="401" t="s">
        <v>3953</v>
      </c>
      <c r="F416" s="422" t="s">
        <v>3954</v>
      </c>
      <c r="G416" s="405">
        <v>0</v>
      </c>
      <c r="H416" s="405">
        <v>0</v>
      </c>
      <c r="I416" s="318">
        <v>45344.9</v>
      </c>
      <c r="J416" s="318">
        <v>27449.599999999999</v>
      </c>
      <c r="Q416" s="404"/>
      <c r="R416" s="404"/>
    </row>
    <row r="417" spans="2:18" ht="13.9" customHeight="1" x14ac:dyDescent="0.25">
      <c r="B417" s="400">
        <v>16</v>
      </c>
      <c r="C417" s="407">
        <v>18</v>
      </c>
      <c r="D417" s="37" t="s">
        <v>3861</v>
      </c>
      <c r="E417" s="401" t="s">
        <v>3955</v>
      </c>
      <c r="F417" s="422" t="s">
        <v>3956</v>
      </c>
      <c r="G417" s="405">
        <v>6617</v>
      </c>
      <c r="H417" s="405">
        <v>0</v>
      </c>
      <c r="I417" s="318">
        <v>37966.300000000003</v>
      </c>
      <c r="J417" s="318">
        <v>13864.2</v>
      </c>
      <c r="Q417" s="404"/>
      <c r="R417" s="404"/>
    </row>
    <row r="418" spans="2:18" ht="13.9" customHeight="1" x14ac:dyDescent="0.25">
      <c r="B418" s="406" t="s">
        <v>37</v>
      </c>
      <c r="C418" s="36">
        <v>15</v>
      </c>
      <c r="D418" s="37" t="s">
        <v>3861</v>
      </c>
      <c r="E418" s="401" t="s">
        <v>3957</v>
      </c>
      <c r="F418" s="402" t="s">
        <v>3958</v>
      </c>
      <c r="G418" s="405">
        <v>4894.7</v>
      </c>
      <c r="H418" s="405">
        <v>0</v>
      </c>
      <c r="I418" s="318">
        <v>21595.200000000001</v>
      </c>
      <c r="J418" s="318">
        <v>10541.7</v>
      </c>
      <c r="Q418" s="404"/>
      <c r="R418" s="404"/>
    </row>
    <row r="419" spans="2:18" ht="13.9" customHeight="1" x14ac:dyDescent="0.25">
      <c r="B419" s="400">
        <v>12</v>
      </c>
      <c r="C419" s="36">
        <v>20</v>
      </c>
      <c r="D419" s="37" t="s">
        <v>3861</v>
      </c>
      <c r="E419" s="401" t="s">
        <v>3959</v>
      </c>
      <c r="F419" s="402" t="s">
        <v>3960</v>
      </c>
      <c r="G419" s="405">
        <v>0</v>
      </c>
      <c r="H419" s="405">
        <v>0</v>
      </c>
      <c r="I419" s="318">
        <v>17499.799999999996</v>
      </c>
      <c r="J419" s="318">
        <v>19683.300000000003</v>
      </c>
      <c r="Q419" s="404"/>
      <c r="R419" s="404"/>
    </row>
    <row r="420" spans="2:18" ht="13.9" customHeight="1" x14ac:dyDescent="0.25">
      <c r="B420" s="411" t="s">
        <v>677</v>
      </c>
      <c r="C420" s="36">
        <v>12</v>
      </c>
      <c r="D420" s="37" t="s">
        <v>3861</v>
      </c>
      <c r="E420" s="401" t="s">
        <v>3961</v>
      </c>
      <c r="F420" s="402" t="s">
        <v>3962</v>
      </c>
      <c r="G420" s="405">
        <v>0</v>
      </c>
      <c r="H420" s="405">
        <v>0</v>
      </c>
      <c r="I420" s="318">
        <v>84119.700000000012</v>
      </c>
      <c r="J420" s="318">
        <v>36866.300000000003</v>
      </c>
      <c r="Q420" s="404"/>
      <c r="R420" s="404"/>
    </row>
    <row r="421" spans="2:18" ht="13.9" customHeight="1" x14ac:dyDescent="0.25">
      <c r="B421" s="400" t="s">
        <v>37</v>
      </c>
      <c r="C421" s="36">
        <v>16</v>
      </c>
      <c r="D421" s="37" t="s">
        <v>3861</v>
      </c>
      <c r="E421" s="401" t="s">
        <v>3963</v>
      </c>
      <c r="F421" s="402" t="s">
        <v>3964</v>
      </c>
      <c r="G421" s="405">
        <v>4996.5</v>
      </c>
      <c r="H421" s="405">
        <v>0</v>
      </c>
      <c r="I421" s="318">
        <v>42483</v>
      </c>
      <c r="J421" s="318">
        <v>16915.099999999999</v>
      </c>
      <c r="Q421" s="404"/>
      <c r="R421" s="404"/>
    </row>
    <row r="422" spans="2:18" ht="13.9" customHeight="1" x14ac:dyDescent="0.25">
      <c r="B422" s="400">
        <v>15</v>
      </c>
      <c r="C422" s="36">
        <v>23</v>
      </c>
      <c r="D422" s="37" t="s">
        <v>3861</v>
      </c>
      <c r="E422" s="401" t="s">
        <v>3965</v>
      </c>
      <c r="F422" s="402" t="s">
        <v>3966</v>
      </c>
      <c r="G422" s="405">
        <v>7877.1</v>
      </c>
      <c r="H422" s="405">
        <v>0</v>
      </c>
      <c r="I422" s="318">
        <v>38896.300000000003</v>
      </c>
      <c r="J422" s="318">
        <v>18926.900000000001</v>
      </c>
      <c r="Q422" s="404"/>
      <c r="R422" s="404"/>
    </row>
    <row r="423" spans="2:18" ht="13.9" customHeight="1" x14ac:dyDescent="0.25">
      <c r="B423" s="411" t="s">
        <v>677</v>
      </c>
      <c r="C423" s="36">
        <v>13</v>
      </c>
      <c r="D423" s="37" t="s">
        <v>3861</v>
      </c>
      <c r="E423" s="401" t="s">
        <v>3967</v>
      </c>
      <c r="F423" s="402" t="s">
        <v>3968</v>
      </c>
      <c r="G423" s="405">
        <v>14393.9</v>
      </c>
      <c r="H423" s="405">
        <v>0</v>
      </c>
      <c r="I423" s="318">
        <v>65301.1</v>
      </c>
      <c r="J423" s="318">
        <v>21352</v>
      </c>
      <c r="Q423" s="404"/>
      <c r="R423" s="404"/>
    </row>
    <row r="424" spans="2:18" ht="13.9" customHeight="1" x14ac:dyDescent="0.25">
      <c r="B424" s="411" t="s">
        <v>677</v>
      </c>
      <c r="C424" s="36">
        <v>14</v>
      </c>
      <c r="D424" s="37" t="s">
        <v>3861</v>
      </c>
      <c r="E424" s="401" t="s">
        <v>3969</v>
      </c>
      <c r="F424" s="402" t="s">
        <v>3970</v>
      </c>
      <c r="G424" s="405">
        <v>12305.7</v>
      </c>
      <c r="H424" s="405">
        <v>0</v>
      </c>
      <c r="I424" s="318">
        <v>66592.100000000006</v>
      </c>
      <c r="J424" s="318">
        <v>23853.7</v>
      </c>
      <c r="Q424" s="404"/>
      <c r="R424" s="404"/>
    </row>
    <row r="425" spans="2:18" ht="13.9" customHeight="1" x14ac:dyDescent="0.25">
      <c r="B425" s="406" t="s">
        <v>670</v>
      </c>
      <c r="C425" s="36">
        <v>37</v>
      </c>
      <c r="D425" s="37" t="s">
        <v>3861</v>
      </c>
      <c r="E425" s="401" t="s">
        <v>3971</v>
      </c>
      <c r="F425" s="402" t="s">
        <v>3972</v>
      </c>
      <c r="G425" s="405">
        <v>4325.7</v>
      </c>
      <c r="H425" s="405">
        <v>0</v>
      </c>
      <c r="I425" s="318">
        <v>75414.299999999988</v>
      </c>
      <c r="J425" s="318">
        <v>55920.5</v>
      </c>
      <c r="Q425" s="404"/>
      <c r="R425" s="404"/>
    </row>
    <row r="426" spans="2:18" ht="13.9" customHeight="1" x14ac:dyDescent="0.25">
      <c r="B426" s="406" t="s">
        <v>59</v>
      </c>
      <c r="C426" s="36">
        <v>20</v>
      </c>
      <c r="D426" s="37" t="s">
        <v>3861</v>
      </c>
      <c r="E426" s="417" t="s">
        <v>3973</v>
      </c>
      <c r="F426" s="402" t="s">
        <v>3974</v>
      </c>
      <c r="G426" s="405">
        <v>0</v>
      </c>
      <c r="H426" s="405">
        <v>0</v>
      </c>
      <c r="I426" s="318">
        <v>47771.9</v>
      </c>
      <c r="J426" s="318">
        <v>21930.6</v>
      </c>
      <c r="Q426" s="404"/>
      <c r="R426" s="404"/>
    </row>
    <row r="427" spans="2:18" ht="13.9" customHeight="1" x14ac:dyDescent="0.25">
      <c r="B427" s="400">
        <v>10</v>
      </c>
      <c r="C427" s="36">
        <v>24</v>
      </c>
      <c r="D427" s="37" t="s">
        <v>3861</v>
      </c>
      <c r="E427" s="401" t="s">
        <v>3975</v>
      </c>
      <c r="F427" s="402" t="s">
        <v>3976</v>
      </c>
      <c r="G427" s="405">
        <v>0</v>
      </c>
      <c r="H427" s="405">
        <v>10390.200000000001</v>
      </c>
      <c r="I427" s="318">
        <v>53668.5</v>
      </c>
      <c r="J427" s="318">
        <v>23564.7</v>
      </c>
      <c r="Q427" s="404"/>
      <c r="R427" s="404"/>
    </row>
    <row r="428" spans="2:18" ht="13.9" customHeight="1" x14ac:dyDescent="0.25">
      <c r="B428" s="406" t="s">
        <v>37</v>
      </c>
      <c r="C428" s="36">
        <v>17</v>
      </c>
      <c r="D428" s="37" t="s">
        <v>3861</v>
      </c>
      <c r="E428" s="401" t="s">
        <v>3977</v>
      </c>
      <c r="F428" s="402" t="s">
        <v>3978</v>
      </c>
      <c r="G428" s="405">
        <v>1517.3</v>
      </c>
      <c r="H428" s="405">
        <v>0</v>
      </c>
      <c r="I428" s="318">
        <v>26318.2</v>
      </c>
      <c r="J428" s="318">
        <v>0</v>
      </c>
      <c r="Q428" s="404"/>
      <c r="R428" s="404"/>
    </row>
    <row r="429" spans="2:18" ht="13.9" customHeight="1" x14ac:dyDescent="0.25">
      <c r="B429" s="400">
        <v>11</v>
      </c>
      <c r="C429" s="36">
        <v>14</v>
      </c>
      <c r="D429" s="37" t="s">
        <v>3861</v>
      </c>
      <c r="E429" s="401" t="s">
        <v>3979</v>
      </c>
      <c r="F429" s="402" t="s">
        <v>3980</v>
      </c>
      <c r="G429" s="405">
        <v>575.5</v>
      </c>
      <c r="H429" s="405">
        <v>0</v>
      </c>
      <c r="I429" s="318">
        <v>42805.599999999999</v>
      </c>
      <c r="J429" s="318">
        <v>33512.800000000003</v>
      </c>
      <c r="Q429" s="404"/>
      <c r="R429" s="404"/>
    </row>
    <row r="430" spans="2:18" ht="13.9" customHeight="1" x14ac:dyDescent="0.25">
      <c r="B430" s="411" t="s">
        <v>677</v>
      </c>
      <c r="C430" s="36">
        <v>15</v>
      </c>
      <c r="D430" s="37" t="s">
        <v>3861</v>
      </c>
      <c r="E430" s="401" t="s">
        <v>3981</v>
      </c>
      <c r="F430" s="402" t="s">
        <v>3982</v>
      </c>
      <c r="G430" s="405">
        <v>18971.3</v>
      </c>
      <c r="H430" s="405">
        <v>0</v>
      </c>
      <c r="I430" s="318">
        <v>91300.2</v>
      </c>
      <c r="J430" s="318">
        <v>32657.4</v>
      </c>
      <c r="Q430" s="404"/>
      <c r="R430" s="404"/>
    </row>
    <row r="431" spans="2:18" ht="13.9" customHeight="1" x14ac:dyDescent="0.25">
      <c r="B431" s="400">
        <v>23</v>
      </c>
      <c r="C431" s="36">
        <v>17</v>
      </c>
      <c r="D431" s="37" t="s">
        <v>3861</v>
      </c>
      <c r="E431" s="401" t="s">
        <v>3983</v>
      </c>
      <c r="F431" s="402" t="s">
        <v>3984</v>
      </c>
      <c r="G431" s="405">
        <v>3657.6</v>
      </c>
      <c r="H431" s="405">
        <v>0</v>
      </c>
      <c r="I431" s="318">
        <v>34013.600000000006</v>
      </c>
      <c r="J431" s="318">
        <v>17746.2</v>
      </c>
      <c r="Q431" s="404"/>
      <c r="R431" s="404"/>
    </row>
    <row r="432" spans="2:18" ht="13.9" customHeight="1" x14ac:dyDescent="0.25">
      <c r="B432" s="400">
        <v>12</v>
      </c>
      <c r="C432" s="36">
        <v>21</v>
      </c>
      <c r="D432" s="37" t="s">
        <v>3861</v>
      </c>
      <c r="E432" s="401" t="s">
        <v>3985</v>
      </c>
      <c r="F432" s="402" t="s">
        <v>3986</v>
      </c>
      <c r="G432" s="405">
        <v>1030.5999999999999</v>
      </c>
      <c r="H432" s="405">
        <v>0</v>
      </c>
      <c r="I432" s="318">
        <v>18539.400000000001</v>
      </c>
      <c r="J432" s="318">
        <v>9778.8000000000011</v>
      </c>
      <c r="Q432" s="404"/>
      <c r="R432" s="404"/>
    </row>
    <row r="433" spans="2:18" ht="13.9" customHeight="1" x14ac:dyDescent="0.25">
      <c r="B433" s="400">
        <v>16</v>
      </c>
      <c r="C433" s="407">
        <v>19</v>
      </c>
      <c r="D433" s="37" t="s">
        <v>3861</v>
      </c>
      <c r="E433" s="401" t="s">
        <v>3987</v>
      </c>
      <c r="F433" s="422" t="s">
        <v>3988</v>
      </c>
      <c r="G433" s="405">
        <v>0</v>
      </c>
      <c r="H433" s="405">
        <v>4606</v>
      </c>
      <c r="I433" s="318">
        <v>23554.1</v>
      </c>
      <c r="J433" s="318">
        <v>12286.6</v>
      </c>
      <c r="Q433" s="404"/>
      <c r="R433" s="404"/>
    </row>
    <row r="434" spans="2:18" ht="13.9" customHeight="1" x14ac:dyDescent="0.25">
      <c r="B434" s="400" t="s">
        <v>59</v>
      </c>
      <c r="C434" s="36">
        <v>21</v>
      </c>
      <c r="D434" s="37" t="s">
        <v>3861</v>
      </c>
      <c r="E434" s="401" t="s">
        <v>3989</v>
      </c>
      <c r="F434" s="402" t="s">
        <v>3990</v>
      </c>
      <c r="G434" s="405">
        <v>2836.1</v>
      </c>
      <c r="H434" s="405">
        <v>0</v>
      </c>
      <c r="I434" s="318">
        <v>26470.5</v>
      </c>
      <c r="J434" s="318">
        <v>15861.5</v>
      </c>
      <c r="Q434" s="404"/>
      <c r="R434" s="404"/>
    </row>
    <row r="435" spans="2:18" ht="13.9" customHeight="1" x14ac:dyDescent="0.25">
      <c r="B435" s="400" t="s">
        <v>40</v>
      </c>
      <c r="C435" s="36">
        <v>15</v>
      </c>
      <c r="D435" s="37" t="s">
        <v>3861</v>
      </c>
      <c r="E435" s="401" t="s">
        <v>3991</v>
      </c>
      <c r="F435" s="402" t="s">
        <v>3992</v>
      </c>
      <c r="G435" s="405">
        <v>12860.8</v>
      </c>
      <c r="H435" s="405">
        <v>0</v>
      </c>
      <c r="I435" s="318">
        <v>60055.9</v>
      </c>
      <c r="J435" s="318">
        <v>30454.799999999999</v>
      </c>
      <c r="Q435" s="404"/>
      <c r="R435" s="404"/>
    </row>
    <row r="436" spans="2:18" ht="13.9" customHeight="1" x14ac:dyDescent="0.25">
      <c r="B436" s="400">
        <v>25</v>
      </c>
      <c r="C436" s="36">
        <v>14</v>
      </c>
      <c r="D436" s="37" t="s">
        <v>3861</v>
      </c>
      <c r="E436" s="401" t="s">
        <v>3993</v>
      </c>
      <c r="F436" s="402" t="s">
        <v>3994</v>
      </c>
      <c r="G436" s="405">
        <v>9602.1</v>
      </c>
      <c r="H436" s="405">
        <v>0</v>
      </c>
      <c r="I436" s="318">
        <v>39166.6</v>
      </c>
      <c r="J436" s="318">
        <v>23889.599999999999</v>
      </c>
      <c r="Q436" s="404"/>
      <c r="R436" s="404"/>
    </row>
    <row r="437" spans="2:18" ht="13.9" customHeight="1" x14ac:dyDescent="0.25">
      <c r="B437" s="400">
        <v>13</v>
      </c>
      <c r="C437" s="36">
        <v>18</v>
      </c>
      <c r="D437" s="37" t="s">
        <v>3861</v>
      </c>
      <c r="E437" s="401" t="s">
        <v>3995</v>
      </c>
      <c r="F437" s="402" t="s">
        <v>1830</v>
      </c>
      <c r="G437" s="405">
        <v>17704.7</v>
      </c>
      <c r="H437" s="405">
        <v>0</v>
      </c>
      <c r="I437" s="318">
        <v>76268.600000000006</v>
      </c>
      <c r="J437" s="318">
        <v>36865</v>
      </c>
      <c r="Q437" s="404"/>
      <c r="R437" s="404"/>
    </row>
    <row r="438" spans="2:18" ht="13.9" customHeight="1" x14ac:dyDescent="0.25">
      <c r="B438" s="400">
        <v>14</v>
      </c>
      <c r="C438" s="36">
        <v>19</v>
      </c>
      <c r="D438" s="37" t="s">
        <v>3861</v>
      </c>
      <c r="E438" s="401" t="s">
        <v>1831</v>
      </c>
      <c r="F438" s="402" t="s">
        <v>1832</v>
      </c>
      <c r="G438" s="405">
        <v>2854.1</v>
      </c>
      <c r="H438" s="405">
        <v>0</v>
      </c>
      <c r="I438" s="318">
        <v>40590.300000000003</v>
      </c>
      <c r="J438" s="318">
        <v>18969</v>
      </c>
      <c r="Q438" s="404"/>
      <c r="R438" s="404"/>
    </row>
    <row r="439" spans="2:18" ht="13.9" customHeight="1" x14ac:dyDescent="0.25">
      <c r="B439" s="400">
        <v>15</v>
      </c>
      <c r="C439" s="36">
        <v>24</v>
      </c>
      <c r="D439" s="37" t="s">
        <v>3861</v>
      </c>
      <c r="E439" s="401" t="s">
        <v>1833</v>
      </c>
      <c r="F439" s="402" t="s">
        <v>1834</v>
      </c>
      <c r="G439" s="405">
        <v>3347.5</v>
      </c>
      <c r="H439" s="405">
        <v>0</v>
      </c>
      <c r="I439" s="318">
        <v>25791.599999999999</v>
      </c>
      <c r="J439" s="318">
        <v>9974.1</v>
      </c>
      <c r="Q439" s="404"/>
      <c r="R439" s="404"/>
    </row>
    <row r="440" spans="2:18" ht="13.9" customHeight="1" x14ac:dyDescent="0.25">
      <c r="B440" s="400">
        <v>16</v>
      </c>
      <c r="C440" s="407">
        <v>20</v>
      </c>
      <c r="D440" s="37" t="s">
        <v>3861</v>
      </c>
      <c r="E440" s="401" t="s">
        <v>1835</v>
      </c>
      <c r="F440" s="422" t="s">
        <v>1836</v>
      </c>
      <c r="G440" s="405">
        <v>3222.2</v>
      </c>
      <c r="H440" s="405">
        <v>0</v>
      </c>
      <c r="I440" s="318">
        <v>35226.6</v>
      </c>
      <c r="J440" s="318">
        <v>48784.5</v>
      </c>
      <c r="Q440" s="404"/>
      <c r="R440" s="404"/>
    </row>
    <row r="441" spans="2:18" ht="13.9" customHeight="1" x14ac:dyDescent="0.25">
      <c r="B441" s="400">
        <v>10</v>
      </c>
      <c r="C441" s="36">
        <v>25</v>
      </c>
      <c r="D441" s="37" t="s">
        <v>3861</v>
      </c>
      <c r="E441" s="401" t="s">
        <v>1837</v>
      </c>
      <c r="F441" s="402" t="s">
        <v>1838</v>
      </c>
      <c r="G441" s="405">
        <v>0</v>
      </c>
      <c r="H441" s="405">
        <v>6651.5</v>
      </c>
      <c r="I441" s="318">
        <v>42945.299999999996</v>
      </c>
      <c r="J441" s="318">
        <v>21864.7</v>
      </c>
      <c r="Q441" s="404"/>
      <c r="R441" s="404"/>
    </row>
    <row r="442" spans="2:18" ht="13.9" customHeight="1" x14ac:dyDescent="0.25">
      <c r="B442" s="400" t="s">
        <v>40</v>
      </c>
      <c r="C442" s="36">
        <v>16</v>
      </c>
      <c r="D442" s="37" t="s">
        <v>3861</v>
      </c>
      <c r="E442" s="401" t="s">
        <v>1839</v>
      </c>
      <c r="F442" s="402" t="s">
        <v>1840</v>
      </c>
      <c r="G442" s="405">
        <v>7107.7</v>
      </c>
      <c r="H442" s="405">
        <v>0</v>
      </c>
      <c r="I442" s="318">
        <v>25979.1</v>
      </c>
      <c r="J442" s="318">
        <v>18270.3</v>
      </c>
      <c r="Q442" s="404"/>
      <c r="R442" s="404"/>
    </row>
    <row r="443" spans="2:18" ht="13.9" customHeight="1" x14ac:dyDescent="0.25">
      <c r="B443" s="400" t="s">
        <v>43</v>
      </c>
      <c r="C443" s="36">
        <v>11</v>
      </c>
      <c r="D443" s="37" t="s">
        <v>3861</v>
      </c>
      <c r="E443" s="401" t="s">
        <v>1841</v>
      </c>
      <c r="F443" s="402" t="s">
        <v>1842</v>
      </c>
      <c r="G443" s="405">
        <v>16472</v>
      </c>
      <c r="H443" s="405">
        <v>0</v>
      </c>
      <c r="I443" s="318">
        <v>88012.1</v>
      </c>
      <c r="J443" s="318">
        <v>34006.1</v>
      </c>
      <c r="Q443" s="404"/>
      <c r="R443" s="404"/>
    </row>
    <row r="444" spans="2:18" ht="13.9" customHeight="1" x14ac:dyDescent="0.25">
      <c r="B444" s="400">
        <v>12</v>
      </c>
      <c r="C444" s="36">
        <v>22</v>
      </c>
      <c r="D444" s="37" t="s">
        <v>3861</v>
      </c>
      <c r="E444" s="401" t="s">
        <v>1843</v>
      </c>
      <c r="F444" s="402" t="s">
        <v>1844</v>
      </c>
      <c r="G444" s="405">
        <v>3728.4</v>
      </c>
      <c r="H444" s="405">
        <v>0</v>
      </c>
      <c r="I444" s="318">
        <v>14288.2</v>
      </c>
      <c r="J444" s="318">
        <v>13236.8</v>
      </c>
      <c r="Q444" s="404"/>
      <c r="R444" s="404"/>
    </row>
    <row r="445" spans="2:18" ht="13.9" customHeight="1" x14ac:dyDescent="0.25">
      <c r="B445" s="400">
        <v>17</v>
      </c>
      <c r="C445" s="36">
        <v>15</v>
      </c>
      <c r="D445" s="37" t="s">
        <v>3861</v>
      </c>
      <c r="E445" s="401" t="s">
        <v>1845</v>
      </c>
      <c r="F445" s="402" t="s">
        <v>1846</v>
      </c>
      <c r="G445" s="405">
        <v>10195.4</v>
      </c>
      <c r="H445" s="405">
        <v>0</v>
      </c>
      <c r="I445" s="318">
        <v>64240.4</v>
      </c>
      <c r="J445" s="318">
        <v>22926.400000000001</v>
      </c>
      <c r="Q445" s="404"/>
      <c r="R445" s="404"/>
    </row>
    <row r="446" spans="2:18" ht="13.9" customHeight="1" x14ac:dyDescent="0.25">
      <c r="B446" s="400" t="s">
        <v>671</v>
      </c>
      <c r="C446" s="36">
        <v>18</v>
      </c>
      <c r="D446" s="37" t="s">
        <v>3861</v>
      </c>
      <c r="E446" s="401" t="s">
        <v>1847</v>
      </c>
      <c r="F446" s="402" t="s">
        <v>1848</v>
      </c>
      <c r="G446" s="405">
        <v>12645.5</v>
      </c>
      <c r="H446" s="405">
        <v>0</v>
      </c>
      <c r="I446" s="318">
        <v>33877.599999999999</v>
      </c>
      <c r="J446" s="318">
        <v>21449.599999999999</v>
      </c>
      <c r="Q446" s="404"/>
      <c r="R446" s="404"/>
    </row>
    <row r="447" spans="2:18" ht="13.9" customHeight="1" x14ac:dyDescent="0.25">
      <c r="B447" s="400">
        <v>23</v>
      </c>
      <c r="C447" s="36">
        <v>18</v>
      </c>
      <c r="D447" s="37" t="s">
        <v>3861</v>
      </c>
      <c r="E447" s="401" t="s">
        <v>1849</v>
      </c>
      <c r="F447" s="402" t="s">
        <v>1850</v>
      </c>
      <c r="G447" s="405">
        <v>8093.1</v>
      </c>
      <c r="H447" s="405">
        <v>0</v>
      </c>
      <c r="I447" s="318">
        <v>44898.9</v>
      </c>
      <c r="J447" s="318">
        <v>22812.6</v>
      </c>
      <c r="Q447" s="404"/>
      <c r="R447" s="404"/>
    </row>
    <row r="448" spans="2:18" ht="13.9" customHeight="1" x14ac:dyDescent="0.25">
      <c r="B448" s="400">
        <v>19</v>
      </c>
      <c r="C448" s="36">
        <v>12</v>
      </c>
      <c r="D448" s="37" t="s">
        <v>3861</v>
      </c>
      <c r="E448" s="401" t="s">
        <v>1851</v>
      </c>
      <c r="F448" s="402" t="s">
        <v>1852</v>
      </c>
      <c r="G448" s="405">
        <v>11292.5</v>
      </c>
      <c r="H448" s="405">
        <v>0</v>
      </c>
      <c r="I448" s="318">
        <v>35251.300000000003</v>
      </c>
      <c r="J448" s="318">
        <v>18331.599999999999</v>
      </c>
      <c r="Q448" s="404"/>
      <c r="R448" s="404"/>
    </row>
    <row r="449" spans="2:18" ht="13.9" customHeight="1" x14ac:dyDescent="0.25">
      <c r="B449" s="400">
        <v>13</v>
      </c>
      <c r="C449" s="36">
        <v>19</v>
      </c>
      <c r="D449" s="37" t="s">
        <v>3861</v>
      </c>
      <c r="E449" s="401" t="s">
        <v>1853</v>
      </c>
      <c r="F449" s="402" t="s">
        <v>1854</v>
      </c>
      <c r="G449" s="405">
        <v>17937.3</v>
      </c>
      <c r="H449" s="405">
        <v>0</v>
      </c>
      <c r="I449" s="318">
        <v>74632.7</v>
      </c>
      <c r="J449" s="318">
        <v>34237.5</v>
      </c>
      <c r="Q449" s="404"/>
      <c r="R449" s="404"/>
    </row>
    <row r="450" spans="2:18" ht="13.9" customHeight="1" x14ac:dyDescent="0.25">
      <c r="B450" s="400" t="s">
        <v>43</v>
      </c>
      <c r="C450" s="36">
        <v>12</v>
      </c>
      <c r="D450" s="37" t="s">
        <v>3861</v>
      </c>
      <c r="E450" s="401" t="s">
        <v>1855</v>
      </c>
      <c r="F450" s="402" t="s">
        <v>1856</v>
      </c>
      <c r="G450" s="405">
        <v>40680.5</v>
      </c>
      <c r="H450" s="405">
        <v>0</v>
      </c>
      <c r="I450" s="318">
        <v>132920.29999999999</v>
      </c>
      <c r="J450" s="318">
        <v>60057.7</v>
      </c>
      <c r="Q450" s="404"/>
      <c r="R450" s="404"/>
    </row>
    <row r="451" spans="2:18" ht="13.9" customHeight="1" x14ac:dyDescent="0.25">
      <c r="B451" s="400" t="s">
        <v>671</v>
      </c>
      <c r="C451" s="36">
        <v>19</v>
      </c>
      <c r="D451" s="37" t="s">
        <v>3861</v>
      </c>
      <c r="E451" s="401" t="s">
        <v>1857</v>
      </c>
      <c r="F451" s="402" t="s">
        <v>1858</v>
      </c>
      <c r="G451" s="405">
        <v>6902.2</v>
      </c>
      <c r="H451" s="405">
        <v>0</v>
      </c>
      <c r="I451" s="318">
        <v>29150.899999999998</v>
      </c>
      <c r="J451" s="318">
        <v>16854.400000000001</v>
      </c>
      <c r="Q451" s="404"/>
      <c r="R451" s="404"/>
    </row>
    <row r="452" spans="2:18" ht="13.9" customHeight="1" x14ac:dyDescent="0.25">
      <c r="B452" s="406" t="s">
        <v>59</v>
      </c>
      <c r="C452" s="36">
        <v>22</v>
      </c>
      <c r="D452" s="37" t="s">
        <v>3861</v>
      </c>
      <c r="E452" s="401" t="s">
        <v>1859</v>
      </c>
      <c r="F452" s="402" t="s">
        <v>1860</v>
      </c>
      <c r="G452" s="405">
        <v>6069.8</v>
      </c>
      <c r="H452" s="405">
        <v>0</v>
      </c>
      <c r="I452" s="318">
        <v>41391.399999999994</v>
      </c>
      <c r="J452" s="318">
        <v>26760.799999999999</v>
      </c>
      <c r="Q452" s="404"/>
      <c r="R452" s="404"/>
    </row>
    <row r="453" spans="2:18" ht="13.9" customHeight="1" x14ac:dyDescent="0.25">
      <c r="B453" s="400" t="s">
        <v>52</v>
      </c>
      <c r="C453" s="36">
        <v>14</v>
      </c>
      <c r="D453" s="37" t="s">
        <v>3861</v>
      </c>
      <c r="E453" s="401" t="s">
        <v>1861</v>
      </c>
      <c r="F453" s="402" t="s">
        <v>1862</v>
      </c>
      <c r="G453" s="405">
        <v>28720.5</v>
      </c>
      <c r="H453" s="405">
        <v>0</v>
      </c>
      <c r="I453" s="318">
        <v>156807.19999999998</v>
      </c>
      <c r="J453" s="318">
        <v>79228.899999999994</v>
      </c>
      <c r="Q453" s="404"/>
      <c r="R453" s="404"/>
    </row>
    <row r="454" spans="2:18" ht="13.9" customHeight="1" x14ac:dyDescent="0.25">
      <c r="B454" s="400" t="s">
        <v>37</v>
      </c>
      <c r="C454" s="36">
        <v>18</v>
      </c>
      <c r="D454" s="37" t="s">
        <v>3861</v>
      </c>
      <c r="E454" s="401" t="s">
        <v>1863</v>
      </c>
      <c r="F454" s="402" t="s">
        <v>1864</v>
      </c>
      <c r="G454" s="405">
        <v>2090.6</v>
      </c>
      <c r="H454" s="405">
        <v>0</v>
      </c>
      <c r="I454" s="318">
        <v>14197.099999999999</v>
      </c>
      <c r="J454" s="318">
        <v>6008.8</v>
      </c>
      <c r="Q454" s="404"/>
      <c r="R454" s="404"/>
    </row>
    <row r="455" spans="2:18" ht="13.9" customHeight="1" x14ac:dyDescent="0.25">
      <c r="B455" s="400">
        <v>18</v>
      </c>
      <c r="C455" s="407">
        <v>17</v>
      </c>
      <c r="D455" s="37" t="s">
        <v>3861</v>
      </c>
      <c r="E455" s="401" t="s">
        <v>1865</v>
      </c>
      <c r="F455" s="408" t="s">
        <v>1866</v>
      </c>
      <c r="G455" s="405">
        <v>4217.3</v>
      </c>
      <c r="H455" s="405">
        <v>0</v>
      </c>
      <c r="I455" s="318">
        <v>21716.600000000002</v>
      </c>
      <c r="J455" s="318">
        <v>15950.6</v>
      </c>
      <c r="Q455" s="404"/>
      <c r="R455" s="404"/>
    </row>
    <row r="456" spans="2:18" ht="13.9" customHeight="1" x14ac:dyDescent="0.25">
      <c r="B456" s="400" t="s">
        <v>671</v>
      </c>
      <c r="C456" s="36">
        <v>20</v>
      </c>
      <c r="D456" s="37" t="s">
        <v>3861</v>
      </c>
      <c r="E456" s="401" t="s">
        <v>1867</v>
      </c>
      <c r="F456" s="402" t="s">
        <v>1868</v>
      </c>
      <c r="G456" s="405">
        <v>4434.8999999999996</v>
      </c>
      <c r="H456" s="405">
        <v>0</v>
      </c>
      <c r="I456" s="318">
        <v>54165</v>
      </c>
      <c r="J456" s="318">
        <v>31754.9</v>
      </c>
      <c r="Q456" s="404"/>
      <c r="R456" s="404"/>
    </row>
    <row r="457" spans="2:18" ht="13.9" customHeight="1" x14ac:dyDescent="0.25">
      <c r="B457" s="400">
        <v>21</v>
      </c>
      <c r="C457" s="36">
        <v>16</v>
      </c>
      <c r="D457" s="37" t="s">
        <v>3861</v>
      </c>
      <c r="E457" s="401" t="s">
        <v>1869</v>
      </c>
      <c r="F457" s="402" t="s">
        <v>1870</v>
      </c>
      <c r="G457" s="405">
        <v>3803.6</v>
      </c>
      <c r="H457" s="405">
        <v>0</v>
      </c>
      <c r="I457" s="318">
        <v>18595.3</v>
      </c>
      <c r="J457" s="318">
        <v>9961.9</v>
      </c>
      <c r="Q457" s="404"/>
      <c r="R457" s="404"/>
    </row>
    <row r="458" spans="2:18" ht="13.9" customHeight="1" x14ac:dyDescent="0.25">
      <c r="B458" s="400">
        <v>25</v>
      </c>
      <c r="C458" s="36">
        <v>15</v>
      </c>
      <c r="D458" s="37" t="s">
        <v>3861</v>
      </c>
      <c r="E458" s="401" t="s">
        <v>1871</v>
      </c>
      <c r="F458" s="402" t="s">
        <v>1872</v>
      </c>
      <c r="G458" s="405">
        <v>7719.2</v>
      </c>
      <c r="H458" s="405">
        <v>0</v>
      </c>
      <c r="I458" s="318">
        <v>27869.5</v>
      </c>
      <c r="J458" s="318">
        <v>18941</v>
      </c>
      <c r="Q458" s="404"/>
      <c r="R458" s="404"/>
    </row>
    <row r="459" spans="2:18" ht="13.9" customHeight="1" x14ac:dyDescent="0.25">
      <c r="B459" s="400">
        <v>11</v>
      </c>
      <c r="C459" s="36">
        <v>15</v>
      </c>
      <c r="D459" s="37" t="s">
        <v>3861</v>
      </c>
      <c r="E459" s="401" t="s">
        <v>1873</v>
      </c>
      <c r="F459" s="402" t="s">
        <v>1874</v>
      </c>
      <c r="G459" s="405">
        <v>75.3</v>
      </c>
      <c r="H459" s="405">
        <v>0</v>
      </c>
      <c r="I459" s="318">
        <v>19373.3</v>
      </c>
      <c r="J459" s="318">
        <v>9798.5</v>
      </c>
      <c r="Q459" s="404"/>
      <c r="R459" s="404"/>
    </row>
    <row r="460" spans="2:18" ht="13.9" customHeight="1" x14ac:dyDescent="0.25">
      <c r="B460" s="400">
        <v>25</v>
      </c>
      <c r="C460" s="36">
        <v>16</v>
      </c>
      <c r="D460" s="37" t="s">
        <v>3861</v>
      </c>
      <c r="E460" s="401" t="s">
        <v>1875</v>
      </c>
      <c r="F460" s="402" t="s">
        <v>1876</v>
      </c>
      <c r="G460" s="405">
        <v>4805.7</v>
      </c>
      <c r="H460" s="405">
        <v>0</v>
      </c>
      <c r="I460" s="318">
        <v>16970.899999999998</v>
      </c>
      <c r="J460" s="318">
        <v>9192</v>
      </c>
      <c r="Q460" s="404"/>
      <c r="R460" s="404"/>
    </row>
    <row r="461" spans="2:18" ht="13.9" customHeight="1" x14ac:dyDescent="0.25">
      <c r="B461" s="400" t="s">
        <v>670</v>
      </c>
      <c r="C461" s="36">
        <v>38</v>
      </c>
      <c r="D461" s="37" t="s">
        <v>3861</v>
      </c>
      <c r="E461" s="401" t="s">
        <v>1877</v>
      </c>
      <c r="F461" s="402" t="s">
        <v>1878</v>
      </c>
      <c r="G461" s="405">
        <v>2365.1</v>
      </c>
      <c r="H461" s="405">
        <v>0</v>
      </c>
      <c r="I461" s="318">
        <v>9181.5</v>
      </c>
      <c r="J461" s="318">
        <v>4930.3</v>
      </c>
      <c r="Q461" s="404"/>
      <c r="R461" s="404"/>
    </row>
    <row r="462" spans="2:18" ht="13.9" customHeight="1" x14ac:dyDescent="0.25">
      <c r="B462" s="400">
        <v>12</v>
      </c>
      <c r="C462" s="36">
        <v>23</v>
      </c>
      <c r="D462" s="37" t="s">
        <v>3861</v>
      </c>
      <c r="E462" s="401" t="s">
        <v>1879</v>
      </c>
      <c r="F462" s="402" t="s">
        <v>1880</v>
      </c>
      <c r="G462" s="405">
        <v>0</v>
      </c>
      <c r="H462" s="405">
        <v>0</v>
      </c>
      <c r="I462" s="318">
        <v>31131.1</v>
      </c>
      <c r="J462" s="318">
        <v>31937.4</v>
      </c>
      <c r="Q462" s="404"/>
      <c r="R462" s="404"/>
    </row>
    <row r="463" spans="2:18" ht="13.9" customHeight="1" x14ac:dyDescent="0.25">
      <c r="B463" s="400">
        <v>11</v>
      </c>
      <c r="C463" s="36">
        <v>16</v>
      </c>
      <c r="D463" s="37" t="s">
        <v>3861</v>
      </c>
      <c r="E463" s="401" t="s">
        <v>1881</v>
      </c>
      <c r="F463" s="402" t="s">
        <v>1882</v>
      </c>
      <c r="G463" s="405">
        <v>3427.2</v>
      </c>
      <c r="H463" s="405">
        <v>0</v>
      </c>
      <c r="I463" s="318">
        <v>32767</v>
      </c>
      <c r="J463" s="318">
        <v>15761.1</v>
      </c>
      <c r="Q463" s="404"/>
      <c r="R463" s="404"/>
    </row>
    <row r="464" spans="2:18" ht="13.9" customHeight="1" x14ac:dyDescent="0.25">
      <c r="B464" s="400">
        <v>14</v>
      </c>
      <c r="C464" s="36">
        <v>20</v>
      </c>
      <c r="D464" s="37" t="s">
        <v>3861</v>
      </c>
      <c r="E464" s="401" t="s">
        <v>1757</v>
      </c>
      <c r="F464" s="402" t="s">
        <v>1758</v>
      </c>
      <c r="G464" s="405">
        <v>7616</v>
      </c>
      <c r="H464" s="405">
        <v>0</v>
      </c>
      <c r="I464" s="318">
        <v>35107.1</v>
      </c>
      <c r="J464" s="318">
        <v>18947.3</v>
      </c>
      <c r="Q464" s="404"/>
      <c r="R464" s="404"/>
    </row>
    <row r="465" spans="2:18" ht="13.9" customHeight="1" x14ac:dyDescent="0.25">
      <c r="B465" s="400">
        <v>20</v>
      </c>
      <c r="C465" s="36">
        <v>28</v>
      </c>
      <c r="D465" s="37" t="s">
        <v>3861</v>
      </c>
      <c r="E465" s="401" t="s">
        <v>1759</v>
      </c>
      <c r="F465" s="402" t="s">
        <v>1760</v>
      </c>
      <c r="G465" s="405">
        <v>5217.7</v>
      </c>
      <c r="H465" s="405">
        <v>0</v>
      </c>
      <c r="I465" s="318">
        <v>37852.9</v>
      </c>
      <c r="J465" s="318">
        <v>20968.400000000001</v>
      </c>
      <c r="Q465" s="404"/>
      <c r="R465" s="404"/>
    </row>
    <row r="466" spans="2:18" ht="13.9" customHeight="1" x14ac:dyDescent="0.25">
      <c r="B466" s="400">
        <v>21</v>
      </c>
      <c r="C466" s="36">
        <v>17</v>
      </c>
      <c r="D466" s="37" t="s">
        <v>3861</v>
      </c>
      <c r="E466" s="401" t="s">
        <v>1761</v>
      </c>
      <c r="F466" s="402" t="s">
        <v>1762</v>
      </c>
      <c r="G466" s="405">
        <v>6311.3</v>
      </c>
      <c r="H466" s="405">
        <v>0</v>
      </c>
      <c r="I466" s="318">
        <v>24393.8</v>
      </c>
      <c r="J466" s="318">
        <v>13222.2</v>
      </c>
      <c r="Q466" s="404"/>
      <c r="R466" s="404"/>
    </row>
    <row r="467" spans="2:18" ht="13.9" customHeight="1" x14ac:dyDescent="0.25">
      <c r="B467" s="406" t="s">
        <v>37</v>
      </c>
      <c r="C467" s="36">
        <v>19</v>
      </c>
      <c r="D467" s="37" t="s">
        <v>3861</v>
      </c>
      <c r="E467" s="401" t="s">
        <v>1763</v>
      </c>
      <c r="F467" s="402" t="s">
        <v>1764</v>
      </c>
      <c r="G467" s="405">
        <v>10156</v>
      </c>
      <c r="H467" s="405">
        <v>0</v>
      </c>
      <c r="I467" s="318">
        <v>71915.899999999994</v>
      </c>
      <c r="J467" s="318">
        <v>28560.9</v>
      </c>
      <c r="Q467" s="404"/>
      <c r="R467" s="404"/>
    </row>
    <row r="468" spans="2:18" ht="13.9" customHeight="1" x14ac:dyDescent="0.25">
      <c r="B468" s="400" t="s">
        <v>40</v>
      </c>
      <c r="C468" s="36">
        <v>17</v>
      </c>
      <c r="D468" s="37" t="s">
        <v>3861</v>
      </c>
      <c r="E468" s="401" t="s">
        <v>1765</v>
      </c>
      <c r="F468" s="402" t="s">
        <v>1766</v>
      </c>
      <c r="G468" s="405">
        <v>855.6</v>
      </c>
      <c r="H468" s="405">
        <v>0</v>
      </c>
      <c r="I468" s="318">
        <v>15505.5</v>
      </c>
      <c r="J468" s="318">
        <v>10177.4</v>
      </c>
      <c r="Q468" s="404"/>
      <c r="R468" s="404"/>
    </row>
    <row r="469" spans="2:18" ht="13.9" customHeight="1" x14ac:dyDescent="0.25">
      <c r="B469" s="400">
        <v>11</v>
      </c>
      <c r="C469" s="36">
        <v>17</v>
      </c>
      <c r="D469" s="37" t="s">
        <v>3861</v>
      </c>
      <c r="E469" s="401" t="s">
        <v>1767</v>
      </c>
      <c r="F469" s="402" t="s">
        <v>1768</v>
      </c>
      <c r="G469" s="405">
        <v>1825.8</v>
      </c>
      <c r="H469" s="405">
        <v>0</v>
      </c>
      <c r="I469" s="318">
        <v>30414</v>
      </c>
      <c r="J469" s="318">
        <v>18131.8</v>
      </c>
      <c r="Q469" s="404"/>
      <c r="R469" s="404"/>
    </row>
    <row r="470" spans="2:18" ht="13.9" customHeight="1" x14ac:dyDescent="0.25">
      <c r="B470" s="400" t="s">
        <v>59</v>
      </c>
      <c r="C470" s="36">
        <v>23</v>
      </c>
      <c r="D470" s="37" t="s">
        <v>3861</v>
      </c>
      <c r="E470" s="401" t="s">
        <v>1769</v>
      </c>
      <c r="F470" s="402" t="s">
        <v>1770</v>
      </c>
      <c r="G470" s="405">
        <v>2933.5</v>
      </c>
      <c r="H470" s="405">
        <v>0</v>
      </c>
      <c r="I470" s="318">
        <v>76685.400000000009</v>
      </c>
      <c r="J470" s="318">
        <v>46928</v>
      </c>
      <c r="Q470" s="404"/>
      <c r="R470" s="404"/>
    </row>
    <row r="471" spans="2:18" ht="13.9" customHeight="1" x14ac:dyDescent="0.25">
      <c r="B471" s="400">
        <v>14</v>
      </c>
      <c r="C471" s="36">
        <v>21</v>
      </c>
      <c r="D471" s="37" t="s">
        <v>3861</v>
      </c>
      <c r="E471" s="401" t="s">
        <v>1771</v>
      </c>
      <c r="F471" s="402" t="s">
        <v>1772</v>
      </c>
      <c r="G471" s="405">
        <v>6863</v>
      </c>
      <c r="H471" s="405">
        <v>0</v>
      </c>
      <c r="I471" s="318">
        <v>40542.400000000001</v>
      </c>
      <c r="J471" s="318">
        <v>20824.8</v>
      </c>
      <c r="Q471" s="404"/>
      <c r="R471" s="404"/>
    </row>
    <row r="472" spans="2:18" ht="13.9" customHeight="1" x14ac:dyDescent="0.25">
      <c r="B472" s="400">
        <v>12</v>
      </c>
      <c r="C472" s="36">
        <v>24</v>
      </c>
      <c r="D472" s="37" t="s">
        <v>3861</v>
      </c>
      <c r="E472" s="401" t="s">
        <v>1773</v>
      </c>
      <c r="F472" s="402" t="s">
        <v>1774</v>
      </c>
      <c r="G472" s="405">
        <v>5873.2</v>
      </c>
      <c r="H472" s="405">
        <v>0</v>
      </c>
      <c r="I472" s="318">
        <v>37889.1</v>
      </c>
      <c r="J472" s="318">
        <v>23950.799999999999</v>
      </c>
      <c r="Q472" s="404"/>
      <c r="R472" s="404"/>
    </row>
    <row r="473" spans="2:18" ht="13.9" customHeight="1" x14ac:dyDescent="0.25">
      <c r="B473" s="400">
        <v>16</v>
      </c>
      <c r="C473" s="407">
        <v>21</v>
      </c>
      <c r="D473" s="37" t="s">
        <v>3861</v>
      </c>
      <c r="E473" s="401" t="s">
        <v>1775</v>
      </c>
      <c r="F473" s="422" t="s">
        <v>1776</v>
      </c>
      <c r="G473" s="405">
        <v>0</v>
      </c>
      <c r="H473" s="405">
        <v>0</v>
      </c>
      <c r="I473" s="318">
        <v>40915</v>
      </c>
      <c r="J473" s="318">
        <v>22052.3</v>
      </c>
      <c r="Q473" s="404"/>
      <c r="R473" s="404"/>
    </row>
    <row r="474" spans="2:18" ht="13.9" customHeight="1" x14ac:dyDescent="0.25">
      <c r="B474" s="400">
        <v>24</v>
      </c>
      <c r="C474" s="36" t="s">
        <v>52</v>
      </c>
      <c r="D474" s="37" t="s">
        <v>3861</v>
      </c>
      <c r="E474" s="401" t="s">
        <v>1777</v>
      </c>
      <c r="F474" s="402" t="s">
        <v>1778</v>
      </c>
      <c r="G474" s="405">
        <v>31014.400000000001</v>
      </c>
      <c r="H474" s="405">
        <v>0</v>
      </c>
      <c r="I474" s="318">
        <v>92056.2</v>
      </c>
      <c r="J474" s="318">
        <v>48162.400000000001</v>
      </c>
      <c r="Q474" s="404"/>
      <c r="R474" s="404"/>
    </row>
    <row r="475" spans="2:18" ht="13.9" customHeight="1" x14ac:dyDescent="0.25">
      <c r="B475" s="400">
        <v>21</v>
      </c>
      <c r="C475" s="36">
        <v>18</v>
      </c>
      <c r="D475" s="37" t="s">
        <v>3861</v>
      </c>
      <c r="E475" s="401" t="s">
        <v>1779</v>
      </c>
      <c r="F475" s="402" t="s">
        <v>1780</v>
      </c>
      <c r="G475" s="405">
        <v>6921.5</v>
      </c>
      <c r="H475" s="405">
        <v>0</v>
      </c>
      <c r="I475" s="318">
        <v>42202</v>
      </c>
      <c r="J475" s="318">
        <v>22252.1</v>
      </c>
      <c r="Q475" s="404"/>
      <c r="R475" s="404"/>
    </row>
    <row r="476" spans="2:18" ht="13.9" customHeight="1" x14ac:dyDescent="0.25">
      <c r="B476" s="400">
        <v>11</v>
      </c>
      <c r="C476" s="36">
        <v>18</v>
      </c>
      <c r="D476" s="37" t="s">
        <v>3861</v>
      </c>
      <c r="E476" s="401" t="s">
        <v>1781</v>
      </c>
      <c r="F476" s="402" t="s">
        <v>1782</v>
      </c>
      <c r="G476" s="405">
        <v>5131.2</v>
      </c>
      <c r="H476" s="405">
        <v>0</v>
      </c>
      <c r="I476" s="318">
        <v>49637.599999999999</v>
      </c>
      <c r="J476" s="318">
        <v>26442.9</v>
      </c>
      <c r="Q476" s="404"/>
      <c r="R476" s="404"/>
    </row>
    <row r="477" spans="2:18" ht="13.9" customHeight="1" x14ac:dyDescent="0.25">
      <c r="B477" s="400">
        <v>22</v>
      </c>
      <c r="C477" s="36">
        <v>17</v>
      </c>
      <c r="D477" s="37" t="s">
        <v>3861</v>
      </c>
      <c r="E477" s="401" t="s">
        <v>1783</v>
      </c>
      <c r="F477" s="423" t="s">
        <v>1784</v>
      </c>
      <c r="G477" s="405">
        <v>9127.2000000000007</v>
      </c>
      <c r="H477" s="405">
        <v>0</v>
      </c>
      <c r="I477" s="318">
        <v>32936.5</v>
      </c>
      <c r="J477" s="318">
        <v>18993.400000000001</v>
      </c>
      <c r="Q477" s="404"/>
      <c r="R477" s="404"/>
    </row>
    <row r="478" spans="2:18" ht="13.9" customHeight="1" x14ac:dyDescent="0.25">
      <c r="B478" s="400">
        <v>25</v>
      </c>
      <c r="C478" s="36">
        <v>17</v>
      </c>
      <c r="D478" s="37" t="s">
        <v>3861</v>
      </c>
      <c r="E478" s="401" t="s">
        <v>1785</v>
      </c>
      <c r="F478" s="402" t="s">
        <v>1786</v>
      </c>
      <c r="G478" s="405">
        <v>4502.3</v>
      </c>
      <c r="H478" s="405">
        <v>0</v>
      </c>
      <c r="I478" s="318">
        <v>34511.4</v>
      </c>
      <c r="J478" s="318">
        <v>19178.5</v>
      </c>
      <c r="Q478" s="404"/>
      <c r="R478" s="404"/>
    </row>
    <row r="479" spans="2:18" ht="13.9" customHeight="1" x14ac:dyDescent="0.25">
      <c r="B479" s="400">
        <v>10</v>
      </c>
      <c r="C479" s="36">
        <v>26</v>
      </c>
      <c r="D479" s="37" t="s">
        <v>3861</v>
      </c>
      <c r="E479" s="401" t="s">
        <v>1787</v>
      </c>
      <c r="F479" s="402" t="s">
        <v>627</v>
      </c>
      <c r="G479" s="403">
        <v>0</v>
      </c>
      <c r="H479" s="403">
        <v>2353.6999999999998</v>
      </c>
      <c r="I479" s="318">
        <v>43848.1</v>
      </c>
      <c r="J479" s="318">
        <v>44586.399999999994</v>
      </c>
      <c r="Q479" s="404"/>
      <c r="R479" s="404"/>
    </row>
    <row r="480" spans="2:18" ht="13.9" customHeight="1" x14ac:dyDescent="0.25">
      <c r="B480" s="400">
        <v>15</v>
      </c>
      <c r="C480" s="36">
        <v>25</v>
      </c>
      <c r="D480" s="37" t="s">
        <v>3861</v>
      </c>
      <c r="E480" s="401" t="s">
        <v>628</v>
      </c>
      <c r="F480" s="402" t="s">
        <v>629</v>
      </c>
      <c r="G480" s="405">
        <v>0</v>
      </c>
      <c r="H480" s="405">
        <v>0</v>
      </c>
      <c r="I480" s="318">
        <v>74673.599999999991</v>
      </c>
      <c r="J480" s="318">
        <v>45074.400000000001</v>
      </c>
      <c r="Q480" s="404"/>
      <c r="R480" s="404"/>
    </row>
    <row r="481" spans="2:18" ht="13.9" customHeight="1" x14ac:dyDescent="0.25">
      <c r="B481" s="400" t="s">
        <v>37</v>
      </c>
      <c r="C481" s="36">
        <v>20</v>
      </c>
      <c r="D481" s="37" t="s">
        <v>3861</v>
      </c>
      <c r="E481" s="401" t="s">
        <v>630</v>
      </c>
      <c r="F481" s="402" t="s">
        <v>2403</v>
      </c>
      <c r="G481" s="405">
        <v>12250.6</v>
      </c>
      <c r="H481" s="405">
        <v>0</v>
      </c>
      <c r="I481" s="318">
        <v>73449.8</v>
      </c>
      <c r="J481" s="318">
        <v>36308.199999999997</v>
      </c>
      <c r="Q481" s="404"/>
      <c r="R481" s="404"/>
    </row>
    <row r="482" spans="2:18" ht="13.9" customHeight="1" x14ac:dyDescent="0.25">
      <c r="B482" s="406" t="s">
        <v>37</v>
      </c>
      <c r="C482" s="36">
        <v>21</v>
      </c>
      <c r="D482" s="37" t="s">
        <v>3861</v>
      </c>
      <c r="E482" s="401" t="s">
        <v>2404</v>
      </c>
      <c r="F482" s="402" t="s">
        <v>2405</v>
      </c>
      <c r="G482" s="405">
        <v>13694.8</v>
      </c>
      <c r="H482" s="405">
        <v>0</v>
      </c>
      <c r="I482" s="318">
        <v>59176.9</v>
      </c>
      <c r="J482" s="318">
        <v>25017.1</v>
      </c>
      <c r="Q482" s="404"/>
      <c r="R482" s="404"/>
    </row>
    <row r="483" spans="2:18" ht="13.9" customHeight="1" x14ac:dyDescent="0.25">
      <c r="B483" s="406" t="s">
        <v>670</v>
      </c>
      <c r="C483" s="36">
        <v>39</v>
      </c>
      <c r="D483" s="37" t="s">
        <v>3861</v>
      </c>
      <c r="E483" s="401" t="s">
        <v>2406</v>
      </c>
      <c r="F483" s="402" t="s">
        <v>2407</v>
      </c>
      <c r="G483" s="405">
        <v>4051.6</v>
      </c>
      <c r="H483" s="405">
        <v>0</v>
      </c>
      <c r="I483" s="318">
        <v>22369.1</v>
      </c>
      <c r="J483" s="318">
        <v>12863.9</v>
      </c>
      <c r="Q483" s="404"/>
      <c r="R483" s="404"/>
    </row>
    <row r="484" spans="2:18" ht="13.9" customHeight="1" x14ac:dyDescent="0.25">
      <c r="B484" s="400">
        <v>11</v>
      </c>
      <c r="C484" s="36">
        <v>19</v>
      </c>
      <c r="D484" s="37" t="s">
        <v>3861</v>
      </c>
      <c r="E484" s="401" t="s">
        <v>2408</v>
      </c>
      <c r="F484" s="402" t="s">
        <v>2409</v>
      </c>
      <c r="G484" s="405">
        <v>1103.5</v>
      </c>
      <c r="H484" s="405">
        <v>0</v>
      </c>
      <c r="I484" s="318">
        <v>34156.6</v>
      </c>
      <c r="J484" s="318">
        <v>17539.7</v>
      </c>
      <c r="Q484" s="404"/>
      <c r="R484" s="404"/>
    </row>
    <row r="485" spans="2:18" ht="13.9" customHeight="1" x14ac:dyDescent="0.25">
      <c r="B485" s="400">
        <v>11</v>
      </c>
      <c r="C485" s="36">
        <v>20</v>
      </c>
      <c r="D485" s="37" t="s">
        <v>3861</v>
      </c>
      <c r="E485" s="401" t="s">
        <v>2410</v>
      </c>
      <c r="F485" s="402" t="s">
        <v>2411</v>
      </c>
      <c r="G485" s="405">
        <v>2790.2</v>
      </c>
      <c r="H485" s="405">
        <v>0</v>
      </c>
      <c r="I485" s="318">
        <v>44832.799999999996</v>
      </c>
      <c r="J485" s="318">
        <v>23302.9</v>
      </c>
      <c r="Q485" s="404"/>
      <c r="R485" s="404"/>
    </row>
    <row r="486" spans="2:18" ht="13.9" customHeight="1" x14ac:dyDescent="0.25">
      <c r="B486" s="400">
        <v>11</v>
      </c>
      <c r="C486" s="36">
        <v>21</v>
      </c>
      <c r="D486" s="37" t="s">
        <v>3861</v>
      </c>
      <c r="E486" s="401" t="s">
        <v>2412</v>
      </c>
      <c r="F486" s="402" t="s">
        <v>2413</v>
      </c>
      <c r="G486" s="405">
        <v>4125.8999999999996</v>
      </c>
      <c r="H486" s="405">
        <v>0</v>
      </c>
      <c r="I486" s="318">
        <v>19607.099999999999</v>
      </c>
      <c r="J486" s="318">
        <v>11598</v>
      </c>
      <c r="Q486" s="404"/>
      <c r="R486" s="404"/>
    </row>
    <row r="487" spans="2:18" ht="13.9" customHeight="1" x14ac:dyDescent="0.25">
      <c r="B487" s="400" t="s">
        <v>671</v>
      </c>
      <c r="C487" s="36">
        <v>21</v>
      </c>
      <c r="D487" s="37" t="s">
        <v>3861</v>
      </c>
      <c r="E487" s="401" t="s">
        <v>2414</v>
      </c>
      <c r="F487" s="402" t="s">
        <v>2415</v>
      </c>
      <c r="G487" s="405">
        <v>4431.5</v>
      </c>
      <c r="H487" s="405">
        <v>0</v>
      </c>
      <c r="I487" s="318">
        <v>30553.7</v>
      </c>
      <c r="J487" s="318">
        <v>14019.7</v>
      </c>
      <c r="Q487" s="404"/>
      <c r="R487" s="404"/>
    </row>
    <row r="488" spans="2:18" ht="13.9" customHeight="1" x14ac:dyDescent="0.25">
      <c r="B488" s="400">
        <v>16</v>
      </c>
      <c r="C488" s="407">
        <v>22</v>
      </c>
      <c r="D488" s="37" t="s">
        <v>3861</v>
      </c>
      <c r="E488" s="401" t="s">
        <v>2416</v>
      </c>
      <c r="F488" s="422" t="s">
        <v>2417</v>
      </c>
      <c r="G488" s="405">
        <v>731</v>
      </c>
      <c r="H488" s="405">
        <v>0</v>
      </c>
      <c r="I488" s="318">
        <v>31503.9</v>
      </c>
      <c r="J488" s="318">
        <v>15406.6</v>
      </c>
      <c r="Q488" s="404"/>
      <c r="R488" s="404"/>
    </row>
    <row r="489" spans="2:18" ht="13.9" customHeight="1" x14ac:dyDescent="0.25">
      <c r="B489" s="400" t="s">
        <v>40</v>
      </c>
      <c r="C489" s="36">
        <v>18</v>
      </c>
      <c r="D489" s="37" t="s">
        <v>3861</v>
      </c>
      <c r="E489" s="401" t="s">
        <v>2418</v>
      </c>
      <c r="F489" s="402" t="s">
        <v>2419</v>
      </c>
      <c r="G489" s="405">
        <v>11246.3</v>
      </c>
      <c r="H489" s="405">
        <v>0</v>
      </c>
      <c r="I489" s="318">
        <v>43179.6</v>
      </c>
      <c r="J489" s="318">
        <v>29150.799999999999</v>
      </c>
      <c r="Q489" s="404"/>
      <c r="R489" s="404"/>
    </row>
    <row r="490" spans="2:18" ht="13.9" customHeight="1" x14ac:dyDescent="0.25">
      <c r="B490" s="400">
        <v>17</v>
      </c>
      <c r="C490" s="36">
        <v>16</v>
      </c>
      <c r="D490" s="37" t="s">
        <v>3861</v>
      </c>
      <c r="E490" s="401" t="s">
        <v>2420</v>
      </c>
      <c r="F490" s="402" t="s">
        <v>2421</v>
      </c>
      <c r="G490" s="405">
        <v>11640.9</v>
      </c>
      <c r="H490" s="405">
        <v>0</v>
      </c>
      <c r="I490" s="318">
        <v>51558.6</v>
      </c>
      <c r="J490" s="318">
        <v>27884.1</v>
      </c>
      <c r="Q490" s="404"/>
      <c r="R490" s="404"/>
    </row>
    <row r="491" spans="2:18" ht="13.9" customHeight="1" x14ac:dyDescent="0.25">
      <c r="B491" s="400">
        <v>18</v>
      </c>
      <c r="C491" s="407">
        <v>18</v>
      </c>
      <c r="D491" s="37" t="s">
        <v>3861</v>
      </c>
      <c r="E491" s="401" t="s">
        <v>2422</v>
      </c>
      <c r="F491" s="408" t="s">
        <v>2423</v>
      </c>
      <c r="G491" s="405">
        <v>2582.3000000000002</v>
      </c>
      <c r="H491" s="405">
        <v>0</v>
      </c>
      <c r="I491" s="318">
        <v>30403.100000000002</v>
      </c>
      <c r="J491" s="318">
        <v>8205.2999999999993</v>
      </c>
      <c r="Q491" s="404"/>
      <c r="R491" s="404"/>
    </row>
    <row r="492" spans="2:18" ht="13.9" customHeight="1" x14ac:dyDescent="0.25">
      <c r="B492" s="400">
        <v>14</v>
      </c>
      <c r="C492" s="36">
        <v>22</v>
      </c>
      <c r="D492" s="37" t="s">
        <v>3861</v>
      </c>
      <c r="E492" s="401" t="s">
        <v>2424</v>
      </c>
      <c r="F492" s="402" t="s">
        <v>2425</v>
      </c>
      <c r="G492" s="405">
        <v>2633.2</v>
      </c>
      <c r="H492" s="405">
        <v>0</v>
      </c>
      <c r="I492" s="318">
        <v>21351.1</v>
      </c>
      <c r="J492" s="318">
        <v>19614.400000000001</v>
      </c>
      <c r="Q492" s="404"/>
      <c r="R492" s="404"/>
    </row>
    <row r="493" spans="2:18" ht="13.9" customHeight="1" x14ac:dyDescent="0.25">
      <c r="B493" s="406" t="s">
        <v>59</v>
      </c>
      <c r="C493" s="36">
        <v>24</v>
      </c>
      <c r="D493" s="37" t="s">
        <v>3861</v>
      </c>
      <c r="E493" s="401" t="s">
        <v>2426</v>
      </c>
      <c r="F493" s="402" t="s">
        <v>2427</v>
      </c>
      <c r="G493" s="405">
        <v>0</v>
      </c>
      <c r="H493" s="405">
        <v>23151</v>
      </c>
      <c r="I493" s="318">
        <v>31261.3</v>
      </c>
      <c r="J493" s="318">
        <v>18419.2</v>
      </c>
      <c r="Q493" s="404"/>
      <c r="R493" s="404"/>
    </row>
    <row r="494" spans="2:18" ht="13.9" customHeight="1" x14ac:dyDescent="0.25">
      <c r="B494" s="400" t="s">
        <v>670</v>
      </c>
      <c r="C494" s="36">
        <v>40</v>
      </c>
      <c r="D494" s="37" t="s">
        <v>3861</v>
      </c>
      <c r="E494" s="401" t="s">
        <v>2428</v>
      </c>
      <c r="F494" s="402" t="s">
        <v>2429</v>
      </c>
      <c r="G494" s="405">
        <v>780.7</v>
      </c>
      <c r="H494" s="405">
        <v>0</v>
      </c>
      <c r="I494" s="318">
        <v>23138.5</v>
      </c>
      <c r="J494" s="318">
        <v>20914.800000000003</v>
      </c>
      <c r="Q494" s="404"/>
      <c r="R494" s="404"/>
    </row>
    <row r="495" spans="2:18" ht="13.7" customHeight="1" x14ac:dyDescent="0.25">
      <c r="B495" s="400">
        <v>14</v>
      </c>
      <c r="C495" s="36">
        <v>23</v>
      </c>
      <c r="D495" s="37" t="s">
        <v>3861</v>
      </c>
      <c r="E495" s="401" t="s">
        <v>2430</v>
      </c>
      <c r="F495" s="421" t="s">
        <v>2431</v>
      </c>
      <c r="G495" s="405">
        <v>4769.6000000000004</v>
      </c>
      <c r="H495" s="405">
        <v>0</v>
      </c>
      <c r="I495" s="318">
        <v>35692.399999999994</v>
      </c>
      <c r="J495" s="318">
        <v>19123.599999999999</v>
      </c>
      <c r="Q495" s="404"/>
      <c r="R495" s="404"/>
    </row>
    <row r="496" spans="2:18" ht="13.9" customHeight="1" x14ac:dyDescent="0.25">
      <c r="B496" s="400">
        <v>20</v>
      </c>
      <c r="C496" s="36">
        <v>29</v>
      </c>
      <c r="D496" s="37" t="s">
        <v>3861</v>
      </c>
      <c r="E496" s="401" t="s">
        <v>2432</v>
      </c>
      <c r="F496" s="402" t="s">
        <v>2433</v>
      </c>
      <c r="G496" s="405">
        <v>0</v>
      </c>
      <c r="H496" s="405">
        <v>0</v>
      </c>
      <c r="I496" s="318">
        <v>16178.9</v>
      </c>
      <c r="J496" s="318">
        <v>0</v>
      </c>
      <c r="Q496" s="404"/>
      <c r="R496" s="404"/>
    </row>
    <row r="497" spans="2:18" ht="13.9" customHeight="1" x14ac:dyDescent="0.25">
      <c r="B497" s="400">
        <v>12</v>
      </c>
      <c r="C497" s="36">
        <v>25</v>
      </c>
      <c r="D497" s="37" t="s">
        <v>3861</v>
      </c>
      <c r="E497" s="401" t="s">
        <v>2434</v>
      </c>
      <c r="F497" s="402" t="s">
        <v>2435</v>
      </c>
      <c r="G497" s="405">
        <v>5311.5</v>
      </c>
      <c r="H497" s="405">
        <v>0</v>
      </c>
      <c r="I497" s="318">
        <v>10163.000000000004</v>
      </c>
      <c r="J497" s="318">
        <v>19777.599999999999</v>
      </c>
      <c r="Q497" s="404"/>
      <c r="R497" s="404"/>
    </row>
    <row r="498" spans="2:18" ht="13.9" customHeight="1" x14ac:dyDescent="0.25">
      <c r="B498" s="400">
        <v>13</v>
      </c>
      <c r="C498" s="36">
        <v>20</v>
      </c>
      <c r="D498" s="37" t="s">
        <v>3861</v>
      </c>
      <c r="E498" s="401" t="s">
        <v>2436</v>
      </c>
      <c r="F498" s="402" t="s">
        <v>2437</v>
      </c>
      <c r="G498" s="405">
        <v>11195.8</v>
      </c>
      <c r="H498" s="405">
        <v>0</v>
      </c>
      <c r="I498" s="318">
        <v>51862.400000000001</v>
      </c>
      <c r="J498" s="318">
        <v>24516.2</v>
      </c>
      <c r="Q498" s="404"/>
      <c r="R498" s="404"/>
    </row>
    <row r="499" spans="2:18" ht="13.9" customHeight="1" x14ac:dyDescent="0.25">
      <c r="B499" s="400" t="s">
        <v>43</v>
      </c>
      <c r="C499" s="36">
        <v>13</v>
      </c>
      <c r="D499" s="37" t="s">
        <v>3861</v>
      </c>
      <c r="E499" s="401" t="s">
        <v>2438</v>
      </c>
      <c r="F499" s="402" t="s">
        <v>2439</v>
      </c>
      <c r="G499" s="405">
        <v>7519.7</v>
      </c>
      <c r="H499" s="405">
        <v>0</v>
      </c>
      <c r="I499" s="318">
        <v>41699.599999999999</v>
      </c>
      <c r="J499" s="318">
        <v>18971.400000000001</v>
      </c>
      <c r="Q499" s="404"/>
      <c r="R499" s="404"/>
    </row>
    <row r="500" spans="2:18" ht="13.9" customHeight="1" x14ac:dyDescent="0.25">
      <c r="B500" s="400">
        <v>10</v>
      </c>
      <c r="C500" s="36">
        <v>27</v>
      </c>
      <c r="D500" s="37" t="s">
        <v>3861</v>
      </c>
      <c r="E500" s="401" t="s">
        <v>2440</v>
      </c>
      <c r="F500" s="402" t="s">
        <v>2441</v>
      </c>
      <c r="G500" s="405">
        <v>0</v>
      </c>
      <c r="H500" s="405">
        <v>0</v>
      </c>
      <c r="I500" s="318">
        <v>37987.100000000006</v>
      </c>
      <c r="J500" s="318">
        <v>36828.1</v>
      </c>
      <c r="Q500" s="404"/>
      <c r="R500" s="404"/>
    </row>
    <row r="501" spans="2:18" ht="13.9" customHeight="1" x14ac:dyDescent="0.25">
      <c r="B501" s="400" t="s">
        <v>59</v>
      </c>
      <c r="C501" s="36">
        <v>25</v>
      </c>
      <c r="D501" s="37" t="s">
        <v>3861</v>
      </c>
      <c r="E501" s="401" t="s">
        <v>2442</v>
      </c>
      <c r="F501" s="402" t="s">
        <v>2443</v>
      </c>
      <c r="G501" s="405">
        <v>772.5</v>
      </c>
      <c r="H501" s="405">
        <v>0</v>
      </c>
      <c r="I501" s="318">
        <v>22893.9</v>
      </c>
      <c r="J501" s="318">
        <v>16763.900000000001</v>
      </c>
      <c r="Q501" s="404"/>
      <c r="R501" s="404"/>
    </row>
    <row r="502" spans="2:18" ht="13.9" customHeight="1" x14ac:dyDescent="0.25">
      <c r="B502" s="400">
        <v>11</v>
      </c>
      <c r="C502" s="36">
        <v>22</v>
      </c>
      <c r="D502" s="37" t="s">
        <v>3861</v>
      </c>
      <c r="E502" s="401" t="s">
        <v>2444</v>
      </c>
      <c r="F502" s="402" t="s">
        <v>2445</v>
      </c>
      <c r="G502" s="405">
        <v>0</v>
      </c>
      <c r="H502" s="405">
        <v>0</v>
      </c>
      <c r="I502" s="318">
        <v>27870.899999999998</v>
      </c>
      <c r="J502" s="318">
        <v>15220.3</v>
      </c>
      <c r="Q502" s="404"/>
      <c r="R502" s="404"/>
    </row>
    <row r="503" spans="2:18" ht="13.9" customHeight="1" x14ac:dyDescent="0.25">
      <c r="B503" s="406" t="s">
        <v>59</v>
      </c>
      <c r="C503" s="36">
        <v>26</v>
      </c>
      <c r="D503" s="37" t="s">
        <v>3861</v>
      </c>
      <c r="E503" s="401" t="s">
        <v>2446</v>
      </c>
      <c r="F503" s="402" t="s">
        <v>2447</v>
      </c>
      <c r="G503" s="405">
        <v>0</v>
      </c>
      <c r="H503" s="405">
        <v>420.1</v>
      </c>
      <c r="I503" s="318">
        <v>31237.600000000002</v>
      </c>
      <c r="J503" s="318">
        <v>17978</v>
      </c>
      <c r="Q503" s="404"/>
      <c r="R503" s="404"/>
    </row>
    <row r="504" spans="2:18" ht="13.9" customHeight="1" x14ac:dyDescent="0.25">
      <c r="B504" s="400">
        <v>20</v>
      </c>
      <c r="C504" s="36">
        <v>30</v>
      </c>
      <c r="D504" s="37" t="s">
        <v>3861</v>
      </c>
      <c r="E504" s="410">
        <v>20323000000</v>
      </c>
      <c r="F504" s="402" t="s">
        <v>2448</v>
      </c>
      <c r="G504" s="405">
        <v>2010.8</v>
      </c>
      <c r="H504" s="405">
        <v>0</v>
      </c>
      <c r="I504" s="318">
        <v>8090.7000000000007</v>
      </c>
      <c r="J504" s="318">
        <v>6564</v>
      </c>
      <c r="Q504" s="404"/>
      <c r="R504" s="404"/>
    </row>
    <row r="505" spans="2:18" ht="13.9" customHeight="1" x14ac:dyDescent="0.25">
      <c r="B505" s="400">
        <v>16</v>
      </c>
      <c r="C505" s="407">
        <v>23</v>
      </c>
      <c r="D505" s="37" t="s">
        <v>3861</v>
      </c>
      <c r="E505" s="401" t="s">
        <v>2449</v>
      </c>
      <c r="F505" s="422" t="s">
        <v>2450</v>
      </c>
      <c r="G505" s="405">
        <v>4020.9</v>
      </c>
      <c r="H505" s="405">
        <v>0</v>
      </c>
      <c r="I505" s="318">
        <v>32444</v>
      </c>
      <c r="J505" s="318">
        <v>20035.8</v>
      </c>
      <c r="Q505" s="404"/>
      <c r="R505" s="404"/>
    </row>
    <row r="506" spans="2:18" ht="13.9" customHeight="1" x14ac:dyDescent="0.25">
      <c r="B506" s="400">
        <v>19</v>
      </c>
      <c r="C506" s="36">
        <v>13</v>
      </c>
      <c r="D506" s="37" t="s">
        <v>3861</v>
      </c>
      <c r="E506" s="401" t="s">
        <v>2451</v>
      </c>
      <c r="F506" s="402" t="s">
        <v>2452</v>
      </c>
      <c r="G506" s="405">
        <v>11472.7</v>
      </c>
      <c r="H506" s="405">
        <v>0</v>
      </c>
      <c r="I506" s="318">
        <v>52697.4</v>
      </c>
      <c r="J506" s="318">
        <v>26541.7</v>
      </c>
      <c r="Q506" s="404"/>
      <c r="R506" s="404"/>
    </row>
    <row r="507" spans="2:18" ht="13.9" customHeight="1" x14ac:dyDescent="0.25">
      <c r="B507" s="400">
        <v>19</v>
      </c>
      <c r="C507" s="36">
        <v>14</v>
      </c>
      <c r="D507" s="37" t="s">
        <v>3861</v>
      </c>
      <c r="E507" s="401" t="s">
        <v>2453</v>
      </c>
      <c r="F507" s="402" t="s">
        <v>2454</v>
      </c>
      <c r="G507" s="405">
        <v>6945.6</v>
      </c>
      <c r="H507" s="405">
        <v>0</v>
      </c>
      <c r="I507" s="318">
        <v>25516.3</v>
      </c>
      <c r="J507" s="318">
        <v>11916.2</v>
      </c>
      <c r="Q507" s="404"/>
      <c r="R507" s="404"/>
    </row>
    <row r="508" spans="2:18" ht="13.9" customHeight="1" x14ac:dyDescent="0.25">
      <c r="B508" s="400" t="s">
        <v>671</v>
      </c>
      <c r="C508" s="36">
        <v>22</v>
      </c>
      <c r="D508" s="37" t="s">
        <v>3861</v>
      </c>
      <c r="E508" s="401" t="s">
        <v>2455</v>
      </c>
      <c r="F508" s="402" t="s">
        <v>2456</v>
      </c>
      <c r="G508" s="405">
        <v>3583</v>
      </c>
      <c r="H508" s="405">
        <v>0</v>
      </c>
      <c r="I508" s="318">
        <v>24352.2</v>
      </c>
      <c r="J508" s="318">
        <v>13267.9</v>
      </c>
      <c r="Q508" s="404"/>
      <c r="R508" s="404"/>
    </row>
    <row r="509" spans="2:18" ht="13.9" customHeight="1" x14ac:dyDescent="0.25">
      <c r="B509" s="400" t="s">
        <v>671</v>
      </c>
      <c r="C509" s="36">
        <v>23</v>
      </c>
      <c r="D509" s="37" t="s">
        <v>3861</v>
      </c>
      <c r="E509" s="401" t="s">
        <v>2457</v>
      </c>
      <c r="F509" s="412" t="s">
        <v>2458</v>
      </c>
      <c r="G509" s="405">
        <v>7086.1</v>
      </c>
      <c r="H509" s="405">
        <v>0</v>
      </c>
      <c r="I509" s="318">
        <v>35170.300000000003</v>
      </c>
      <c r="J509" s="318">
        <v>19832.900000000001</v>
      </c>
      <c r="Q509" s="404"/>
      <c r="R509" s="404"/>
    </row>
    <row r="510" spans="2:18" ht="13.9" customHeight="1" x14ac:dyDescent="0.25">
      <c r="B510" s="400" t="s">
        <v>59</v>
      </c>
      <c r="C510" s="36">
        <v>27</v>
      </c>
      <c r="D510" s="37" t="s">
        <v>3861</v>
      </c>
      <c r="E510" s="401" t="s">
        <v>2459</v>
      </c>
      <c r="F510" s="402" t="s">
        <v>2460</v>
      </c>
      <c r="G510" s="405">
        <v>5626.7</v>
      </c>
      <c r="H510" s="405">
        <v>0</v>
      </c>
      <c r="I510" s="318">
        <v>35224.6</v>
      </c>
      <c r="J510" s="318">
        <v>22984.400000000001</v>
      </c>
      <c r="Q510" s="404"/>
      <c r="R510" s="404"/>
    </row>
    <row r="511" spans="2:18" ht="13.9" customHeight="1" x14ac:dyDescent="0.25">
      <c r="B511" s="400">
        <v>10</v>
      </c>
      <c r="C511" s="36">
        <v>28</v>
      </c>
      <c r="D511" s="37" t="s">
        <v>3861</v>
      </c>
      <c r="E511" s="401" t="s">
        <v>2461</v>
      </c>
      <c r="F511" s="402" t="s">
        <v>4013</v>
      </c>
      <c r="G511" s="405">
        <v>1199.0999999999999</v>
      </c>
      <c r="H511" s="405">
        <v>0</v>
      </c>
      <c r="I511" s="318">
        <v>12817.6</v>
      </c>
      <c r="J511" s="318">
        <v>3581.9</v>
      </c>
      <c r="Q511" s="404"/>
      <c r="R511" s="404"/>
    </row>
    <row r="512" spans="2:18" ht="13.9" customHeight="1" x14ac:dyDescent="0.25">
      <c r="B512" s="400" t="s">
        <v>40</v>
      </c>
      <c r="C512" s="36">
        <v>19</v>
      </c>
      <c r="D512" s="37" t="s">
        <v>3861</v>
      </c>
      <c r="E512" s="401" t="s">
        <v>4014</v>
      </c>
      <c r="F512" s="402" t="s">
        <v>4015</v>
      </c>
      <c r="G512" s="405">
        <v>0</v>
      </c>
      <c r="H512" s="405">
        <v>0</v>
      </c>
      <c r="I512" s="318">
        <v>42751.8</v>
      </c>
      <c r="J512" s="318">
        <v>25351.3</v>
      </c>
      <c r="Q512" s="404"/>
      <c r="R512" s="404"/>
    </row>
    <row r="513" spans="2:18" ht="13.9" customHeight="1" x14ac:dyDescent="0.25">
      <c r="B513" s="400">
        <v>22</v>
      </c>
      <c r="C513" s="36">
        <v>18</v>
      </c>
      <c r="D513" s="37" t="s">
        <v>3861</v>
      </c>
      <c r="E513" s="401" t="s">
        <v>4016</v>
      </c>
      <c r="F513" s="423" t="s">
        <v>4017</v>
      </c>
      <c r="G513" s="405">
        <v>13124.2</v>
      </c>
      <c r="H513" s="405">
        <v>0</v>
      </c>
      <c r="I513" s="318">
        <v>53557.3</v>
      </c>
      <c r="J513" s="318">
        <v>27977.5</v>
      </c>
      <c r="Q513" s="404"/>
      <c r="R513" s="404"/>
    </row>
    <row r="514" spans="2:18" ht="13.9" customHeight="1" x14ac:dyDescent="0.25">
      <c r="B514" s="400">
        <v>16</v>
      </c>
      <c r="C514" s="407">
        <v>24</v>
      </c>
      <c r="D514" s="37" t="s">
        <v>3861</v>
      </c>
      <c r="E514" s="401" t="s">
        <v>4018</v>
      </c>
      <c r="F514" s="422" t="s">
        <v>4019</v>
      </c>
      <c r="G514" s="405">
        <v>9186.2999999999993</v>
      </c>
      <c r="H514" s="405">
        <v>0</v>
      </c>
      <c r="I514" s="318">
        <v>56456.4</v>
      </c>
      <c r="J514" s="318">
        <v>40986.1</v>
      </c>
      <c r="Q514" s="404"/>
      <c r="R514" s="404"/>
    </row>
    <row r="515" spans="2:18" ht="13.9" customHeight="1" x14ac:dyDescent="0.25">
      <c r="B515" s="400">
        <v>12</v>
      </c>
      <c r="C515" s="36">
        <v>26</v>
      </c>
      <c r="D515" s="37" t="s">
        <v>3861</v>
      </c>
      <c r="E515" s="401" t="s">
        <v>4020</v>
      </c>
      <c r="F515" s="402" t="s">
        <v>4021</v>
      </c>
      <c r="G515" s="405">
        <v>0</v>
      </c>
      <c r="H515" s="405">
        <v>0</v>
      </c>
      <c r="I515" s="318">
        <v>51390.3</v>
      </c>
      <c r="J515" s="318">
        <v>49801.2</v>
      </c>
      <c r="Q515" s="404"/>
      <c r="R515" s="404"/>
    </row>
    <row r="516" spans="2:18" ht="13.9" customHeight="1" x14ac:dyDescent="0.25">
      <c r="B516" s="406" t="s">
        <v>37</v>
      </c>
      <c r="C516" s="36">
        <v>22</v>
      </c>
      <c r="D516" s="37" t="s">
        <v>3861</v>
      </c>
      <c r="E516" s="401" t="s">
        <v>4022</v>
      </c>
      <c r="F516" s="402" t="s">
        <v>3675</v>
      </c>
      <c r="G516" s="405">
        <v>2126.6999999999998</v>
      </c>
      <c r="H516" s="405">
        <v>0</v>
      </c>
      <c r="I516" s="318">
        <v>47064.3</v>
      </c>
      <c r="J516" s="318">
        <v>20413.5</v>
      </c>
      <c r="Q516" s="404"/>
      <c r="R516" s="404"/>
    </row>
    <row r="517" spans="2:18" ht="13.9" customHeight="1" x14ac:dyDescent="0.25">
      <c r="B517" s="400" t="s">
        <v>40</v>
      </c>
      <c r="C517" s="36">
        <v>20</v>
      </c>
      <c r="D517" s="37" t="s">
        <v>3861</v>
      </c>
      <c r="E517" s="401" t="s">
        <v>4023</v>
      </c>
      <c r="F517" s="402" t="s">
        <v>4024</v>
      </c>
      <c r="G517" s="405">
        <v>4820.3999999999996</v>
      </c>
      <c r="H517" s="405">
        <v>0</v>
      </c>
      <c r="I517" s="318">
        <v>36972.899999999994</v>
      </c>
      <c r="J517" s="318">
        <v>17517.599999999999</v>
      </c>
      <c r="Q517" s="404"/>
      <c r="R517" s="404"/>
    </row>
    <row r="518" spans="2:18" ht="13.9" customHeight="1" x14ac:dyDescent="0.25">
      <c r="B518" s="400">
        <v>25</v>
      </c>
      <c r="C518" s="36">
        <v>18</v>
      </c>
      <c r="D518" s="37" t="s">
        <v>3861</v>
      </c>
      <c r="E518" s="401" t="s">
        <v>4025</v>
      </c>
      <c r="F518" s="402" t="s">
        <v>4026</v>
      </c>
      <c r="G518" s="405">
        <v>7820.4</v>
      </c>
      <c r="H518" s="405">
        <v>0</v>
      </c>
      <c r="I518" s="318">
        <v>33830.299999999996</v>
      </c>
      <c r="J518" s="318">
        <v>23623.200000000001</v>
      </c>
      <c r="Q518" s="404"/>
      <c r="R518" s="404"/>
    </row>
    <row r="519" spans="2:18" ht="13.9" customHeight="1" x14ac:dyDescent="0.25">
      <c r="B519" s="400" t="s">
        <v>40</v>
      </c>
      <c r="C519" s="36">
        <v>21</v>
      </c>
      <c r="D519" s="37" t="s">
        <v>3861</v>
      </c>
      <c r="E519" s="401" t="s">
        <v>4027</v>
      </c>
      <c r="F519" s="402" t="s">
        <v>4028</v>
      </c>
      <c r="G519" s="405">
        <v>4259.7</v>
      </c>
      <c r="H519" s="405">
        <v>0</v>
      </c>
      <c r="I519" s="318">
        <v>34989.599999999999</v>
      </c>
      <c r="J519" s="318">
        <v>19137.8</v>
      </c>
      <c r="Q519" s="404"/>
      <c r="R519" s="404"/>
    </row>
    <row r="520" spans="2:18" ht="13.9" customHeight="1" x14ac:dyDescent="0.25">
      <c r="B520" s="400">
        <v>13</v>
      </c>
      <c r="C520" s="36">
        <v>21</v>
      </c>
      <c r="D520" s="37" t="s">
        <v>3861</v>
      </c>
      <c r="E520" s="401" t="s">
        <v>4029</v>
      </c>
      <c r="F520" s="402" t="s">
        <v>4030</v>
      </c>
      <c r="G520" s="405">
        <v>25338.6</v>
      </c>
      <c r="H520" s="405">
        <v>0</v>
      </c>
      <c r="I520" s="318">
        <v>121154.1</v>
      </c>
      <c r="J520" s="318">
        <v>68722.5</v>
      </c>
      <c r="Q520" s="404"/>
      <c r="R520" s="404"/>
    </row>
    <row r="521" spans="2:18" ht="13.9" customHeight="1" x14ac:dyDescent="0.25">
      <c r="B521" s="400">
        <v>18</v>
      </c>
      <c r="C521" s="407">
        <v>19</v>
      </c>
      <c r="D521" s="37" t="s">
        <v>3861</v>
      </c>
      <c r="E521" s="401" t="s">
        <v>4031</v>
      </c>
      <c r="F521" s="408" t="s">
        <v>1961</v>
      </c>
      <c r="G521" s="405">
        <v>7903.7</v>
      </c>
      <c r="H521" s="405">
        <v>0</v>
      </c>
      <c r="I521" s="318">
        <v>20606.400000000001</v>
      </c>
      <c r="J521" s="318">
        <v>17679.8</v>
      </c>
      <c r="Q521" s="404"/>
      <c r="R521" s="404"/>
    </row>
    <row r="522" spans="2:18" ht="13.9" customHeight="1" x14ac:dyDescent="0.25">
      <c r="B522" s="400">
        <v>24</v>
      </c>
      <c r="C522" s="36">
        <v>10</v>
      </c>
      <c r="D522" s="37" t="s">
        <v>3861</v>
      </c>
      <c r="E522" s="401" t="s">
        <v>1962</v>
      </c>
      <c r="F522" s="402" t="s">
        <v>1963</v>
      </c>
      <c r="G522" s="405">
        <v>7952.3</v>
      </c>
      <c r="H522" s="405">
        <v>0</v>
      </c>
      <c r="I522" s="318">
        <v>53913.7</v>
      </c>
      <c r="J522" s="318">
        <v>17652.2</v>
      </c>
      <c r="Q522" s="404"/>
      <c r="R522" s="404"/>
    </row>
    <row r="523" spans="2:18" ht="13.9" customHeight="1" x14ac:dyDescent="0.25">
      <c r="B523" s="406" t="s">
        <v>59</v>
      </c>
      <c r="C523" s="36">
        <v>28</v>
      </c>
      <c r="D523" s="37" t="s">
        <v>3861</v>
      </c>
      <c r="E523" s="401" t="s">
        <v>1964</v>
      </c>
      <c r="F523" s="402" t="s">
        <v>1965</v>
      </c>
      <c r="G523" s="405">
        <v>4206.5</v>
      </c>
      <c r="H523" s="405">
        <v>0</v>
      </c>
      <c r="I523" s="318">
        <v>50100.5</v>
      </c>
      <c r="J523" s="318">
        <v>29170.6</v>
      </c>
      <c r="Q523" s="404"/>
      <c r="R523" s="404"/>
    </row>
    <row r="524" spans="2:18" ht="13.9" customHeight="1" x14ac:dyDescent="0.25">
      <c r="B524" s="400">
        <v>13</v>
      </c>
      <c r="C524" s="36">
        <v>22</v>
      </c>
      <c r="D524" s="37" t="s">
        <v>3861</v>
      </c>
      <c r="E524" s="401" t="s">
        <v>1966</v>
      </c>
      <c r="F524" s="402" t="s">
        <v>1967</v>
      </c>
      <c r="G524" s="405">
        <v>8428.5</v>
      </c>
      <c r="H524" s="405">
        <v>0</v>
      </c>
      <c r="I524" s="318">
        <v>61421</v>
      </c>
      <c r="J524" s="318">
        <v>28562</v>
      </c>
      <c r="Q524" s="404"/>
      <c r="R524" s="404"/>
    </row>
    <row r="525" spans="2:18" ht="13.9" customHeight="1" x14ac:dyDescent="0.25">
      <c r="B525" s="400">
        <v>17</v>
      </c>
      <c r="C525" s="36">
        <v>17</v>
      </c>
      <c r="D525" s="37" t="s">
        <v>3861</v>
      </c>
      <c r="E525" s="401" t="s">
        <v>1968</v>
      </c>
      <c r="F525" s="402" t="s">
        <v>1969</v>
      </c>
      <c r="G525" s="405">
        <v>8875.2000000000007</v>
      </c>
      <c r="H525" s="405">
        <v>0</v>
      </c>
      <c r="I525" s="318">
        <v>49008.3</v>
      </c>
      <c r="J525" s="318">
        <v>22812.3</v>
      </c>
      <c r="Q525" s="404"/>
      <c r="R525" s="404"/>
    </row>
    <row r="526" spans="2:18" ht="13.9" customHeight="1" x14ac:dyDescent="0.25">
      <c r="B526" s="400" t="s">
        <v>37</v>
      </c>
      <c r="C526" s="36">
        <v>23</v>
      </c>
      <c r="D526" s="37" t="s">
        <v>3861</v>
      </c>
      <c r="E526" s="401" t="s">
        <v>1970</v>
      </c>
      <c r="F526" s="402" t="s">
        <v>1971</v>
      </c>
      <c r="G526" s="405">
        <v>7440.5</v>
      </c>
      <c r="H526" s="405">
        <v>0</v>
      </c>
      <c r="I526" s="318">
        <v>42698.5</v>
      </c>
      <c r="J526" s="318">
        <v>23935.8</v>
      </c>
      <c r="Q526" s="404"/>
      <c r="R526" s="404"/>
    </row>
    <row r="527" spans="2:18" ht="13.9" customHeight="1" x14ac:dyDescent="0.25">
      <c r="B527" s="411" t="s">
        <v>677</v>
      </c>
      <c r="C527" s="36">
        <v>16</v>
      </c>
      <c r="D527" s="37" t="s">
        <v>3861</v>
      </c>
      <c r="E527" s="401" t="s">
        <v>1972</v>
      </c>
      <c r="F527" s="402" t="s">
        <v>1973</v>
      </c>
      <c r="G527" s="405">
        <v>20507.599999999999</v>
      </c>
      <c r="H527" s="405">
        <v>0</v>
      </c>
      <c r="I527" s="318">
        <v>83737.100000000006</v>
      </c>
      <c r="J527" s="318">
        <v>30844.1</v>
      </c>
      <c r="Q527" s="404"/>
      <c r="R527" s="404"/>
    </row>
    <row r="528" spans="2:18" ht="13.9" customHeight="1" x14ac:dyDescent="0.25">
      <c r="B528" s="400" t="s">
        <v>43</v>
      </c>
      <c r="C528" s="36">
        <v>14</v>
      </c>
      <c r="D528" s="37" t="s">
        <v>3861</v>
      </c>
      <c r="E528" s="401" t="s">
        <v>3690</v>
      </c>
      <c r="F528" s="402" t="s">
        <v>3691</v>
      </c>
      <c r="G528" s="405">
        <v>34010.300000000003</v>
      </c>
      <c r="H528" s="405">
        <v>0</v>
      </c>
      <c r="I528" s="318">
        <v>146349.6</v>
      </c>
      <c r="J528" s="318">
        <v>61670</v>
      </c>
      <c r="Q528" s="404"/>
      <c r="R528" s="404"/>
    </row>
    <row r="529" spans="2:18" ht="13.9" customHeight="1" x14ac:dyDescent="0.25">
      <c r="B529" s="400">
        <v>15</v>
      </c>
      <c r="C529" s="36">
        <v>26</v>
      </c>
      <c r="D529" s="37" t="s">
        <v>3861</v>
      </c>
      <c r="E529" s="401" t="s">
        <v>3692</v>
      </c>
      <c r="F529" s="402" t="s">
        <v>3693</v>
      </c>
      <c r="G529" s="405">
        <v>8886.7000000000007</v>
      </c>
      <c r="H529" s="405">
        <v>0</v>
      </c>
      <c r="I529" s="318">
        <v>39115.399999999994</v>
      </c>
      <c r="J529" s="318">
        <v>22753.8</v>
      </c>
      <c r="Q529" s="404"/>
      <c r="R529" s="404"/>
    </row>
    <row r="530" spans="2:18" ht="13.9" customHeight="1" x14ac:dyDescent="0.25">
      <c r="B530" s="400">
        <v>16</v>
      </c>
      <c r="C530" s="407">
        <v>25</v>
      </c>
      <c r="D530" s="37" t="s">
        <v>3861</v>
      </c>
      <c r="E530" s="401" t="s">
        <v>3694</v>
      </c>
      <c r="F530" s="422" t="s">
        <v>3695</v>
      </c>
      <c r="G530" s="405">
        <v>1312.7</v>
      </c>
      <c r="H530" s="405">
        <v>0</v>
      </c>
      <c r="I530" s="318">
        <v>31694.5</v>
      </c>
      <c r="J530" s="318">
        <v>16477.900000000001</v>
      </c>
      <c r="Q530" s="404"/>
      <c r="R530" s="404"/>
    </row>
    <row r="531" spans="2:18" ht="13.9" customHeight="1" x14ac:dyDescent="0.25">
      <c r="B531" s="400">
        <v>17</v>
      </c>
      <c r="C531" s="36">
        <v>18</v>
      </c>
      <c r="D531" s="37" t="s">
        <v>3861</v>
      </c>
      <c r="E531" s="401" t="s">
        <v>3696</v>
      </c>
      <c r="F531" s="402" t="s">
        <v>3697</v>
      </c>
      <c r="G531" s="405">
        <v>16143.6</v>
      </c>
      <c r="H531" s="405">
        <v>0</v>
      </c>
      <c r="I531" s="318">
        <v>115089.5</v>
      </c>
      <c r="J531" s="318">
        <v>53821.1</v>
      </c>
      <c r="Q531" s="404"/>
      <c r="R531" s="404"/>
    </row>
    <row r="532" spans="2:18" ht="13.9" customHeight="1" x14ac:dyDescent="0.25">
      <c r="B532" s="400">
        <v>25</v>
      </c>
      <c r="C532" s="36">
        <v>19</v>
      </c>
      <c r="D532" s="37" t="s">
        <v>3861</v>
      </c>
      <c r="E532" s="401" t="s">
        <v>3698</v>
      </c>
      <c r="F532" s="402" t="s">
        <v>3699</v>
      </c>
      <c r="G532" s="405">
        <v>6026.3</v>
      </c>
      <c r="H532" s="405">
        <v>0</v>
      </c>
      <c r="I532" s="318">
        <v>24848.400000000001</v>
      </c>
      <c r="J532" s="318">
        <v>18602</v>
      </c>
      <c r="Q532" s="404"/>
      <c r="R532" s="404"/>
    </row>
    <row r="533" spans="2:18" ht="13.9" customHeight="1" x14ac:dyDescent="0.25">
      <c r="B533" s="400" t="s">
        <v>52</v>
      </c>
      <c r="C533" s="36">
        <v>15</v>
      </c>
      <c r="D533" s="37" t="s">
        <v>3861</v>
      </c>
      <c r="E533" s="401" t="s">
        <v>3700</v>
      </c>
      <c r="F533" s="402" t="s">
        <v>3701</v>
      </c>
      <c r="G533" s="405">
        <v>12461.2</v>
      </c>
      <c r="H533" s="405">
        <v>0</v>
      </c>
      <c r="I533" s="318">
        <v>50117.1</v>
      </c>
      <c r="J533" s="318">
        <v>26620.6</v>
      </c>
      <c r="Q533" s="404"/>
      <c r="R533" s="404"/>
    </row>
    <row r="534" spans="2:18" ht="13.9" customHeight="1" x14ac:dyDescent="0.25">
      <c r="B534" s="411" t="s">
        <v>677</v>
      </c>
      <c r="C534" s="36">
        <v>17</v>
      </c>
      <c r="D534" s="37" t="s">
        <v>3861</v>
      </c>
      <c r="E534" s="401" t="s">
        <v>3702</v>
      </c>
      <c r="F534" s="402" t="s">
        <v>3703</v>
      </c>
      <c r="G534" s="405">
        <v>14579.6</v>
      </c>
      <c r="H534" s="405">
        <v>0</v>
      </c>
      <c r="I534" s="318">
        <v>59541.200000000004</v>
      </c>
      <c r="J534" s="318">
        <v>23964</v>
      </c>
      <c r="Q534" s="404"/>
      <c r="R534" s="404"/>
    </row>
    <row r="535" spans="2:18" ht="13.9" customHeight="1" x14ac:dyDescent="0.25">
      <c r="B535" s="400" t="s">
        <v>52</v>
      </c>
      <c r="C535" s="36">
        <v>16</v>
      </c>
      <c r="D535" s="37" t="s">
        <v>3861</v>
      </c>
      <c r="E535" s="401" t="s">
        <v>3704</v>
      </c>
      <c r="F535" s="402" t="s">
        <v>3705</v>
      </c>
      <c r="G535" s="405">
        <v>26598.5</v>
      </c>
      <c r="H535" s="405">
        <v>0</v>
      </c>
      <c r="I535" s="318">
        <v>105175.9</v>
      </c>
      <c r="J535" s="318">
        <v>50463.8</v>
      </c>
      <c r="Q535" s="404"/>
      <c r="R535" s="404"/>
    </row>
    <row r="536" spans="2:18" ht="13.9" customHeight="1" x14ac:dyDescent="0.25">
      <c r="B536" s="400">
        <v>15</v>
      </c>
      <c r="C536" s="36">
        <v>27</v>
      </c>
      <c r="D536" s="37" t="s">
        <v>3861</v>
      </c>
      <c r="E536" s="401" t="s">
        <v>3706</v>
      </c>
      <c r="F536" s="402" t="s">
        <v>3707</v>
      </c>
      <c r="G536" s="405">
        <v>15904</v>
      </c>
      <c r="H536" s="405">
        <v>0</v>
      </c>
      <c r="I536" s="318">
        <v>65997.600000000006</v>
      </c>
      <c r="J536" s="318">
        <v>34840.1</v>
      </c>
      <c r="Q536" s="404"/>
      <c r="R536" s="404"/>
    </row>
    <row r="537" spans="2:18" ht="13.9" customHeight="1" x14ac:dyDescent="0.25">
      <c r="B537" s="400" t="s">
        <v>40</v>
      </c>
      <c r="C537" s="36">
        <v>22</v>
      </c>
      <c r="D537" s="37" t="s">
        <v>3861</v>
      </c>
      <c r="E537" s="401" t="s">
        <v>3708</v>
      </c>
      <c r="F537" s="402" t="s">
        <v>3709</v>
      </c>
      <c r="G537" s="405">
        <v>642.20000000000005</v>
      </c>
      <c r="H537" s="405">
        <v>0</v>
      </c>
      <c r="I537" s="318">
        <v>9704.6</v>
      </c>
      <c r="J537" s="318">
        <v>5797.5</v>
      </c>
      <c r="Q537" s="404"/>
      <c r="R537" s="404"/>
    </row>
    <row r="538" spans="2:18" ht="13.9" customHeight="1" x14ac:dyDescent="0.25">
      <c r="B538" s="400">
        <v>17</v>
      </c>
      <c r="C538" s="36">
        <v>19</v>
      </c>
      <c r="D538" s="37" t="s">
        <v>3861</v>
      </c>
      <c r="E538" s="401" t="s">
        <v>3710</v>
      </c>
      <c r="F538" s="402" t="s">
        <v>3711</v>
      </c>
      <c r="G538" s="405">
        <v>18632.900000000001</v>
      </c>
      <c r="H538" s="405">
        <v>0</v>
      </c>
      <c r="I538" s="318">
        <v>108858.8</v>
      </c>
      <c r="J538" s="318">
        <v>31901.1</v>
      </c>
      <c r="Q538" s="404"/>
      <c r="R538" s="404"/>
    </row>
    <row r="539" spans="2:18" ht="13.9" customHeight="1" x14ac:dyDescent="0.25">
      <c r="B539" s="400">
        <v>10</v>
      </c>
      <c r="C539" s="36">
        <v>29</v>
      </c>
      <c r="D539" s="37" t="s">
        <v>3861</v>
      </c>
      <c r="E539" s="401" t="s">
        <v>3712</v>
      </c>
      <c r="F539" s="402" t="s">
        <v>3713</v>
      </c>
      <c r="G539" s="405">
        <v>533.5</v>
      </c>
      <c r="H539" s="405">
        <v>0</v>
      </c>
      <c r="I539" s="318">
        <v>34482</v>
      </c>
      <c r="J539" s="318">
        <v>17765.900000000001</v>
      </c>
      <c r="Q539" s="404"/>
      <c r="R539" s="404"/>
    </row>
    <row r="540" spans="2:18" s="425" customFormat="1" ht="13.9" customHeight="1" x14ac:dyDescent="0.25">
      <c r="B540" s="426" t="s">
        <v>37</v>
      </c>
      <c r="C540" s="42">
        <v>10</v>
      </c>
      <c r="D540" s="43" t="s">
        <v>3861</v>
      </c>
      <c r="E540" s="427" t="s">
        <v>3714</v>
      </c>
      <c r="F540" s="428" t="s">
        <v>3715</v>
      </c>
      <c r="G540" s="414">
        <v>6966.4</v>
      </c>
      <c r="H540" s="414">
        <v>0</v>
      </c>
      <c r="I540" s="319">
        <v>36785.699999999997</v>
      </c>
      <c r="J540" s="318">
        <v>17849.7</v>
      </c>
      <c r="Q540" s="404"/>
      <c r="R540" s="404"/>
    </row>
    <row r="541" spans="2:18" ht="13.9" customHeight="1" x14ac:dyDescent="0.25">
      <c r="B541" s="400">
        <v>18</v>
      </c>
      <c r="C541" s="407">
        <v>20</v>
      </c>
      <c r="D541" s="37" t="s">
        <v>3861</v>
      </c>
      <c r="E541" s="401" t="s">
        <v>3716</v>
      </c>
      <c r="F541" s="408" t="s">
        <v>3717</v>
      </c>
      <c r="G541" s="405">
        <v>5781.8</v>
      </c>
      <c r="H541" s="405">
        <v>0</v>
      </c>
      <c r="I541" s="318">
        <v>43879.3</v>
      </c>
      <c r="J541" s="318">
        <v>21744.3</v>
      </c>
      <c r="Q541" s="404"/>
      <c r="R541" s="404"/>
    </row>
    <row r="542" spans="2:18" ht="13.9" customHeight="1" x14ac:dyDescent="0.25">
      <c r="B542" s="406" t="s">
        <v>37</v>
      </c>
      <c r="C542" s="36">
        <v>24</v>
      </c>
      <c r="D542" s="37" t="s">
        <v>3861</v>
      </c>
      <c r="E542" s="401" t="s">
        <v>3718</v>
      </c>
      <c r="F542" s="402" t="s">
        <v>4438</v>
      </c>
      <c r="G542" s="405">
        <v>5028.8999999999996</v>
      </c>
      <c r="H542" s="405">
        <v>0</v>
      </c>
      <c r="I542" s="318">
        <v>37658.400000000001</v>
      </c>
      <c r="J542" s="318">
        <v>17723.8</v>
      </c>
      <c r="Q542" s="404"/>
      <c r="R542" s="404"/>
    </row>
    <row r="543" spans="2:18" ht="13.9" customHeight="1" x14ac:dyDescent="0.25">
      <c r="B543" s="400">
        <v>15</v>
      </c>
      <c r="C543" s="36">
        <v>28</v>
      </c>
      <c r="D543" s="37" t="s">
        <v>3861</v>
      </c>
      <c r="E543" s="401" t="s">
        <v>3719</v>
      </c>
      <c r="F543" s="402" t="s">
        <v>3720</v>
      </c>
      <c r="G543" s="405">
        <v>5673.4</v>
      </c>
      <c r="H543" s="405">
        <v>0</v>
      </c>
      <c r="I543" s="318">
        <v>23935.3</v>
      </c>
      <c r="J543" s="318">
        <v>11843.6</v>
      </c>
      <c r="Q543" s="404"/>
      <c r="R543" s="404"/>
    </row>
    <row r="544" spans="2:18" ht="13.9" customHeight="1" x14ac:dyDescent="0.25">
      <c r="B544" s="400">
        <v>13</v>
      </c>
      <c r="C544" s="36">
        <v>23</v>
      </c>
      <c r="D544" s="37" t="s">
        <v>3861</v>
      </c>
      <c r="E544" s="401" t="s">
        <v>3721</v>
      </c>
      <c r="F544" s="402" t="s">
        <v>3722</v>
      </c>
      <c r="G544" s="405">
        <v>28916.6</v>
      </c>
      <c r="H544" s="405">
        <v>0</v>
      </c>
      <c r="I544" s="318">
        <v>91693.3</v>
      </c>
      <c r="J544" s="318">
        <v>64860.299999999996</v>
      </c>
      <c r="Q544" s="404"/>
      <c r="R544" s="404"/>
    </row>
    <row r="545" spans="2:18" ht="13.9" customHeight="1" x14ac:dyDescent="0.25">
      <c r="B545" s="400">
        <v>15</v>
      </c>
      <c r="C545" s="36">
        <v>29</v>
      </c>
      <c r="D545" s="37" t="s">
        <v>3861</v>
      </c>
      <c r="E545" s="401" t="s">
        <v>3723</v>
      </c>
      <c r="F545" s="402" t="s">
        <v>3272</v>
      </c>
      <c r="G545" s="405">
        <v>11898.7</v>
      </c>
      <c r="H545" s="405">
        <v>0</v>
      </c>
      <c r="I545" s="318">
        <v>67723.7</v>
      </c>
      <c r="J545" s="318">
        <v>27370.5</v>
      </c>
      <c r="Q545" s="404"/>
      <c r="R545" s="404"/>
    </row>
    <row r="546" spans="2:18" ht="13.9" customHeight="1" x14ac:dyDescent="0.25">
      <c r="B546" s="400">
        <v>17</v>
      </c>
      <c r="C546" s="36">
        <v>20</v>
      </c>
      <c r="D546" s="37" t="s">
        <v>3861</v>
      </c>
      <c r="E546" s="401" t="s">
        <v>3273</v>
      </c>
      <c r="F546" s="402" t="s">
        <v>3274</v>
      </c>
      <c r="G546" s="405">
        <v>27927.5</v>
      </c>
      <c r="H546" s="405">
        <v>0</v>
      </c>
      <c r="I546" s="318">
        <v>170229.6</v>
      </c>
      <c r="J546" s="318">
        <v>59438.9</v>
      </c>
      <c r="Q546" s="404"/>
      <c r="R546" s="404"/>
    </row>
    <row r="547" spans="2:18" ht="13.9" customHeight="1" x14ac:dyDescent="0.25">
      <c r="B547" s="400">
        <v>20</v>
      </c>
      <c r="C547" s="36">
        <v>31</v>
      </c>
      <c r="D547" s="37" t="s">
        <v>3861</v>
      </c>
      <c r="E547" s="401" t="s">
        <v>3275</v>
      </c>
      <c r="F547" s="402" t="s">
        <v>3276</v>
      </c>
      <c r="G547" s="405">
        <v>2940.3</v>
      </c>
      <c r="H547" s="405">
        <v>0</v>
      </c>
      <c r="I547" s="318">
        <v>27699.5</v>
      </c>
      <c r="J547" s="318">
        <v>13465.1</v>
      </c>
      <c r="Q547" s="404"/>
      <c r="R547" s="404"/>
    </row>
    <row r="548" spans="2:18" ht="13.9" customHeight="1" x14ac:dyDescent="0.25">
      <c r="B548" s="400" t="s">
        <v>43</v>
      </c>
      <c r="C548" s="36">
        <v>15</v>
      </c>
      <c r="D548" s="37" t="s">
        <v>3861</v>
      </c>
      <c r="E548" s="401" t="s">
        <v>3277</v>
      </c>
      <c r="F548" s="402" t="s">
        <v>3278</v>
      </c>
      <c r="G548" s="405">
        <v>13232</v>
      </c>
      <c r="H548" s="405">
        <v>0</v>
      </c>
      <c r="I548" s="318">
        <v>64355.6</v>
      </c>
      <c r="J548" s="318">
        <v>32500.100000000002</v>
      </c>
      <c r="Q548" s="404"/>
      <c r="R548" s="404"/>
    </row>
    <row r="549" spans="2:18" ht="13.9" customHeight="1" x14ac:dyDescent="0.25">
      <c r="B549" s="400">
        <v>12</v>
      </c>
      <c r="C549" s="36">
        <v>27</v>
      </c>
      <c r="D549" s="37" t="s">
        <v>3861</v>
      </c>
      <c r="E549" s="401" t="s">
        <v>3279</v>
      </c>
      <c r="F549" s="402" t="s">
        <v>3280</v>
      </c>
      <c r="G549" s="405">
        <v>2683.8</v>
      </c>
      <c r="H549" s="405">
        <v>0</v>
      </c>
      <c r="I549" s="318">
        <v>35047.800000000003</v>
      </c>
      <c r="J549" s="318">
        <v>25205</v>
      </c>
      <c r="Q549" s="404"/>
      <c r="R549" s="404"/>
    </row>
    <row r="550" spans="2:18" ht="13.9" customHeight="1" x14ac:dyDescent="0.25">
      <c r="B550" s="400">
        <v>11</v>
      </c>
      <c r="C550" s="36">
        <v>23</v>
      </c>
      <c r="D550" s="37" t="s">
        <v>3861</v>
      </c>
      <c r="E550" s="401" t="s">
        <v>3281</v>
      </c>
      <c r="F550" s="402" t="s">
        <v>3282</v>
      </c>
      <c r="G550" s="405">
        <v>1655.3</v>
      </c>
      <c r="H550" s="405">
        <v>0</v>
      </c>
      <c r="I550" s="318">
        <v>17834.5</v>
      </c>
      <c r="J550" s="318">
        <v>5458</v>
      </c>
      <c r="Q550" s="404"/>
      <c r="R550" s="404"/>
    </row>
    <row r="551" spans="2:18" ht="13.9" customHeight="1" x14ac:dyDescent="0.25">
      <c r="B551" s="400">
        <v>16</v>
      </c>
      <c r="C551" s="407">
        <v>26</v>
      </c>
      <c r="D551" s="37" t="s">
        <v>3861</v>
      </c>
      <c r="E551" s="401" t="s">
        <v>3283</v>
      </c>
      <c r="F551" s="422" t="s">
        <v>3284</v>
      </c>
      <c r="G551" s="405">
        <v>2920.9</v>
      </c>
      <c r="H551" s="405">
        <v>0</v>
      </c>
      <c r="I551" s="318">
        <v>29036.7</v>
      </c>
      <c r="J551" s="318">
        <v>16415.2</v>
      </c>
      <c r="Q551" s="404"/>
      <c r="R551" s="404"/>
    </row>
    <row r="552" spans="2:18" ht="13.9" customHeight="1" x14ac:dyDescent="0.25">
      <c r="B552" s="400">
        <v>25</v>
      </c>
      <c r="C552" s="36">
        <v>20</v>
      </c>
      <c r="D552" s="37" t="s">
        <v>3861</v>
      </c>
      <c r="E552" s="401" t="s">
        <v>3285</v>
      </c>
      <c r="F552" s="402" t="s">
        <v>3288</v>
      </c>
      <c r="G552" s="405">
        <v>3513.4</v>
      </c>
      <c r="H552" s="405">
        <v>0</v>
      </c>
      <c r="I552" s="318">
        <v>21138.6</v>
      </c>
      <c r="J552" s="318">
        <v>11651.7</v>
      </c>
      <c r="Q552" s="404"/>
      <c r="R552" s="404"/>
    </row>
    <row r="553" spans="2:18" ht="13.9" customHeight="1" x14ac:dyDescent="0.25">
      <c r="B553" s="400">
        <v>18</v>
      </c>
      <c r="C553" s="407">
        <v>21</v>
      </c>
      <c r="D553" s="37" t="s">
        <v>3861</v>
      </c>
      <c r="E553" s="401" t="s">
        <v>3289</v>
      </c>
      <c r="F553" s="408" t="s">
        <v>3290</v>
      </c>
      <c r="G553" s="405">
        <v>4347.8</v>
      </c>
      <c r="H553" s="405">
        <v>0</v>
      </c>
      <c r="I553" s="318">
        <v>15821.599999999999</v>
      </c>
      <c r="J553" s="318">
        <v>10448.200000000001</v>
      </c>
      <c r="Q553" s="404"/>
      <c r="R553" s="404"/>
    </row>
    <row r="554" spans="2:18" ht="13.9" customHeight="1" x14ac:dyDescent="0.25">
      <c r="B554" s="400" t="s">
        <v>59</v>
      </c>
      <c r="C554" s="36">
        <v>29</v>
      </c>
      <c r="D554" s="37" t="s">
        <v>3861</v>
      </c>
      <c r="E554" s="401" t="s">
        <v>3291</v>
      </c>
      <c r="F554" s="402" t="s">
        <v>3292</v>
      </c>
      <c r="G554" s="405">
        <v>5983.6</v>
      </c>
      <c r="H554" s="405">
        <v>0</v>
      </c>
      <c r="I554" s="318">
        <v>49386.200000000004</v>
      </c>
      <c r="J554" s="318">
        <v>46107.6</v>
      </c>
      <c r="Q554" s="404"/>
      <c r="R554" s="404"/>
    </row>
    <row r="555" spans="2:18" ht="13.9" customHeight="1" x14ac:dyDescent="0.25">
      <c r="B555" s="400">
        <v>21</v>
      </c>
      <c r="C555" s="36">
        <v>19</v>
      </c>
      <c r="D555" s="37" t="s">
        <v>3861</v>
      </c>
      <c r="E555" s="401" t="s">
        <v>3293</v>
      </c>
      <c r="F555" s="402" t="s">
        <v>3294</v>
      </c>
      <c r="G555" s="405">
        <v>13848.6</v>
      </c>
      <c r="H555" s="405">
        <v>0</v>
      </c>
      <c r="I555" s="318">
        <v>47108</v>
      </c>
      <c r="J555" s="318">
        <v>29390</v>
      </c>
      <c r="Q555" s="404"/>
      <c r="R555" s="404"/>
    </row>
    <row r="556" spans="2:18" ht="13.9" customHeight="1" x14ac:dyDescent="0.25">
      <c r="B556" s="400">
        <v>10</v>
      </c>
      <c r="C556" s="36">
        <v>30</v>
      </c>
      <c r="D556" s="37" t="s">
        <v>3861</v>
      </c>
      <c r="E556" s="401" t="s">
        <v>3295</v>
      </c>
      <c r="F556" s="402" t="s">
        <v>3296</v>
      </c>
      <c r="G556" s="405">
        <v>0</v>
      </c>
      <c r="H556" s="405">
        <v>0</v>
      </c>
      <c r="I556" s="318">
        <v>44101.8</v>
      </c>
      <c r="J556" s="318">
        <v>24000.799999999999</v>
      </c>
      <c r="Q556" s="404"/>
      <c r="R556" s="404"/>
    </row>
    <row r="557" spans="2:18" ht="13.9" customHeight="1" x14ac:dyDescent="0.25">
      <c r="B557" s="400">
        <v>13</v>
      </c>
      <c r="C557" s="36">
        <v>24</v>
      </c>
      <c r="D557" s="37" t="s">
        <v>3861</v>
      </c>
      <c r="E557" s="401" t="s">
        <v>3297</v>
      </c>
      <c r="F557" s="402" t="s">
        <v>3298</v>
      </c>
      <c r="G557" s="405">
        <v>12936</v>
      </c>
      <c r="H557" s="405">
        <v>0</v>
      </c>
      <c r="I557" s="318">
        <v>78224.800000000003</v>
      </c>
      <c r="J557" s="318">
        <v>33431.199999999997</v>
      </c>
      <c r="Q557" s="404"/>
      <c r="R557" s="404"/>
    </row>
    <row r="558" spans="2:18" ht="13.9" customHeight="1" x14ac:dyDescent="0.25">
      <c r="B558" s="400">
        <v>22</v>
      </c>
      <c r="C558" s="36">
        <v>19</v>
      </c>
      <c r="D558" s="37" t="s">
        <v>3861</v>
      </c>
      <c r="E558" s="401" t="s">
        <v>3299</v>
      </c>
      <c r="F558" s="423" t="s">
        <v>3300</v>
      </c>
      <c r="G558" s="405">
        <v>7349.3</v>
      </c>
      <c r="H558" s="405">
        <v>0</v>
      </c>
      <c r="I558" s="318">
        <v>49835.4</v>
      </c>
      <c r="J558" s="318">
        <v>42939</v>
      </c>
      <c r="Q558" s="404"/>
      <c r="R558" s="404"/>
    </row>
    <row r="559" spans="2:18" ht="13.9" customHeight="1" x14ac:dyDescent="0.25">
      <c r="B559" s="400">
        <v>12</v>
      </c>
      <c r="C559" s="36">
        <v>28</v>
      </c>
      <c r="D559" s="37" t="s">
        <v>3861</v>
      </c>
      <c r="E559" s="401" t="s">
        <v>3301</v>
      </c>
      <c r="F559" s="402" t="s">
        <v>3302</v>
      </c>
      <c r="G559" s="405">
        <v>14610.4</v>
      </c>
      <c r="H559" s="405">
        <v>0</v>
      </c>
      <c r="I559" s="318">
        <v>9293.9999999999964</v>
      </c>
      <c r="J559" s="318">
        <v>14168.900000000001</v>
      </c>
      <c r="Q559" s="404"/>
      <c r="R559" s="404"/>
    </row>
    <row r="560" spans="2:18" ht="13.9" customHeight="1" x14ac:dyDescent="0.25">
      <c r="B560" s="406" t="s">
        <v>670</v>
      </c>
      <c r="C560" s="36">
        <v>41</v>
      </c>
      <c r="D560" s="37" t="s">
        <v>3861</v>
      </c>
      <c r="E560" s="401" t="s">
        <v>3303</v>
      </c>
      <c r="F560" s="402" t="s">
        <v>3304</v>
      </c>
      <c r="G560" s="405">
        <v>9259.7000000000007</v>
      </c>
      <c r="H560" s="405">
        <v>0</v>
      </c>
      <c r="I560" s="318">
        <v>32371.200000000001</v>
      </c>
      <c r="J560" s="318">
        <v>22903.399999999998</v>
      </c>
      <c r="Q560" s="404"/>
      <c r="R560" s="404"/>
    </row>
    <row r="561" spans="2:18" ht="13.9" customHeight="1" x14ac:dyDescent="0.25">
      <c r="B561" s="400">
        <v>23</v>
      </c>
      <c r="C561" s="36">
        <v>19</v>
      </c>
      <c r="D561" s="37" t="s">
        <v>3861</v>
      </c>
      <c r="E561" s="401" t="s">
        <v>3305</v>
      </c>
      <c r="F561" s="402" t="s">
        <v>3306</v>
      </c>
      <c r="G561" s="405">
        <v>8674.2999999999993</v>
      </c>
      <c r="H561" s="405">
        <v>0</v>
      </c>
      <c r="I561" s="318">
        <v>34265</v>
      </c>
      <c r="J561" s="318">
        <v>20772.7</v>
      </c>
      <c r="Q561" s="404"/>
      <c r="R561" s="404"/>
    </row>
    <row r="562" spans="2:18" ht="13.9" customHeight="1" x14ac:dyDescent="0.25">
      <c r="B562" s="400">
        <v>14</v>
      </c>
      <c r="C562" s="36">
        <v>24</v>
      </c>
      <c r="D562" s="37" t="s">
        <v>3861</v>
      </c>
      <c r="E562" s="401" t="s">
        <v>3307</v>
      </c>
      <c r="F562" s="402" t="s">
        <v>3308</v>
      </c>
      <c r="G562" s="405">
        <v>8823.5</v>
      </c>
      <c r="H562" s="405">
        <v>0</v>
      </c>
      <c r="I562" s="318">
        <v>53811.9</v>
      </c>
      <c r="J562" s="318">
        <v>25071.599999999999</v>
      </c>
      <c r="Q562" s="404"/>
      <c r="R562" s="404"/>
    </row>
    <row r="563" spans="2:18" ht="13.9" customHeight="1" x14ac:dyDescent="0.25">
      <c r="B563" s="400" t="s">
        <v>52</v>
      </c>
      <c r="C563" s="36">
        <v>17</v>
      </c>
      <c r="D563" s="37" t="s">
        <v>3861</v>
      </c>
      <c r="E563" s="401" t="s">
        <v>3309</v>
      </c>
      <c r="F563" s="402" t="s">
        <v>3310</v>
      </c>
      <c r="G563" s="405">
        <v>24769.599999999999</v>
      </c>
      <c r="H563" s="405">
        <v>0</v>
      </c>
      <c r="I563" s="318">
        <v>92026</v>
      </c>
      <c r="J563" s="318">
        <v>39833</v>
      </c>
      <c r="Q563" s="404"/>
      <c r="R563" s="404"/>
    </row>
    <row r="564" spans="2:18" ht="13.9" customHeight="1" x14ac:dyDescent="0.25">
      <c r="B564" s="400">
        <v>13</v>
      </c>
      <c r="C564" s="36">
        <v>25</v>
      </c>
      <c r="D564" s="37" t="s">
        <v>3861</v>
      </c>
      <c r="E564" s="401" t="s">
        <v>3311</v>
      </c>
      <c r="F564" s="402" t="s">
        <v>3312</v>
      </c>
      <c r="G564" s="405">
        <v>3694.6</v>
      </c>
      <c r="H564" s="405">
        <v>0</v>
      </c>
      <c r="I564" s="318">
        <v>99929.9</v>
      </c>
      <c r="J564" s="318">
        <v>54305.5</v>
      </c>
      <c r="Q564" s="404"/>
      <c r="R564" s="404"/>
    </row>
    <row r="565" spans="2:18" ht="13.9" customHeight="1" x14ac:dyDescent="0.25">
      <c r="B565" s="400">
        <v>24</v>
      </c>
      <c r="C565" s="36">
        <v>11</v>
      </c>
      <c r="D565" s="37" t="s">
        <v>3861</v>
      </c>
      <c r="E565" s="401" t="s">
        <v>3313</v>
      </c>
      <c r="F565" s="402" t="s">
        <v>3314</v>
      </c>
      <c r="G565" s="405">
        <v>14217.4</v>
      </c>
      <c r="H565" s="405">
        <v>0</v>
      </c>
      <c r="I565" s="318">
        <v>50550</v>
      </c>
      <c r="J565" s="318">
        <v>27287.1</v>
      </c>
      <c r="Q565" s="404"/>
      <c r="R565" s="404"/>
    </row>
    <row r="566" spans="2:18" ht="13.9" customHeight="1" x14ac:dyDescent="0.25">
      <c r="B566" s="406" t="s">
        <v>59</v>
      </c>
      <c r="C566" s="36">
        <v>30</v>
      </c>
      <c r="D566" s="37" t="s">
        <v>3861</v>
      </c>
      <c r="E566" s="401" t="s">
        <v>3315</v>
      </c>
      <c r="F566" s="402" t="s">
        <v>3316</v>
      </c>
      <c r="G566" s="405">
        <v>6720.2</v>
      </c>
      <c r="H566" s="405">
        <v>0</v>
      </c>
      <c r="I566" s="318">
        <v>50143.1</v>
      </c>
      <c r="J566" s="318">
        <v>25085.3</v>
      </c>
      <c r="Q566" s="404"/>
      <c r="R566" s="404"/>
    </row>
    <row r="567" spans="2:18" ht="13.9" customHeight="1" x14ac:dyDescent="0.25">
      <c r="B567" s="400">
        <v>25</v>
      </c>
      <c r="C567" s="36">
        <v>21</v>
      </c>
      <c r="D567" s="37" t="s">
        <v>3861</v>
      </c>
      <c r="E567" s="401" t="s">
        <v>3317</v>
      </c>
      <c r="F567" s="402" t="s">
        <v>3318</v>
      </c>
      <c r="G567" s="405">
        <v>4959.1000000000004</v>
      </c>
      <c r="H567" s="405">
        <v>0</v>
      </c>
      <c r="I567" s="318">
        <v>19009.5</v>
      </c>
      <c r="J567" s="318">
        <v>12447</v>
      </c>
      <c r="Q567" s="404"/>
      <c r="R567" s="404"/>
    </row>
    <row r="568" spans="2:18" ht="13.9" customHeight="1" x14ac:dyDescent="0.25">
      <c r="B568" s="400" t="s">
        <v>59</v>
      </c>
      <c r="C568" s="36">
        <v>31</v>
      </c>
      <c r="D568" s="37" t="s">
        <v>3861</v>
      </c>
      <c r="E568" s="401" t="s">
        <v>3319</v>
      </c>
      <c r="F568" s="402" t="s">
        <v>3320</v>
      </c>
      <c r="G568" s="405">
        <v>2485.6999999999998</v>
      </c>
      <c r="H568" s="405">
        <v>0</v>
      </c>
      <c r="I568" s="318">
        <v>29514.600000000002</v>
      </c>
      <c r="J568" s="318">
        <v>14641.2</v>
      </c>
      <c r="Q568" s="404"/>
      <c r="R568" s="404"/>
    </row>
    <row r="569" spans="2:18" ht="13.9" customHeight="1" x14ac:dyDescent="0.25">
      <c r="B569" s="400">
        <v>25</v>
      </c>
      <c r="C569" s="36">
        <v>22</v>
      </c>
      <c r="D569" s="37" t="s">
        <v>3861</v>
      </c>
      <c r="E569" s="401" t="s">
        <v>3321</v>
      </c>
      <c r="F569" s="402" t="s">
        <v>3322</v>
      </c>
      <c r="G569" s="405">
        <v>625.29999999999995</v>
      </c>
      <c r="H569" s="405">
        <v>0</v>
      </c>
      <c r="I569" s="318">
        <v>12032.9</v>
      </c>
      <c r="J569" s="318">
        <v>7336.5</v>
      </c>
      <c r="Q569" s="404"/>
      <c r="R569" s="404"/>
    </row>
    <row r="570" spans="2:18" ht="13.9" customHeight="1" x14ac:dyDescent="0.25">
      <c r="B570" s="400" t="s">
        <v>670</v>
      </c>
      <c r="C570" s="36">
        <v>42</v>
      </c>
      <c r="D570" s="37" t="s">
        <v>3861</v>
      </c>
      <c r="E570" s="401" t="s">
        <v>3323</v>
      </c>
      <c r="F570" s="402" t="s">
        <v>3324</v>
      </c>
      <c r="G570" s="405">
        <v>0</v>
      </c>
      <c r="H570" s="405">
        <v>1905.5</v>
      </c>
      <c r="I570" s="318">
        <v>13119.599999999999</v>
      </c>
      <c r="J570" s="318">
        <v>9117.7999999999993</v>
      </c>
      <c r="Q570" s="404"/>
      <c r="R570" s="404"/>
    </row>
    <row r="571" spans="2:18" ht="13.9" customHeight="1" x14ac:dyDescent="0.25">
      <c r="B571" s="400">
        <v>10</v>
      </c>
      <c r="C571" s="36">
        <v>31</v>
      </c>
      <c r="D571" s="37" t="s">
        <v>3861</v>
      </c>
      <c r="E571" s="401" t="s">
        <v>3325</v>
      </c>
      <c r="F571" s="402" t="s">
        <v>3326</v>
      </c>
      <c r="G571" s="405">
        <v>1026.3</v>
      </c>
      <c r="H571" s="405">
        <v>0</v>
      </c>
      <c r="I571" s="318">
        <v>34233.699999999997</v>
      </c>
      <c r="J571" s="318">
        <v>14514.3</v>
      </c>
      <c r="Q571" s="404"/>
      <c r="R571" s="404"/>
    </row>
    <row r="572" spans="2:18" ht="13.9" customHeight="1" x14ac:dyDescent="0.25">
      <c r="B572" s="400">
        <v>12</v>
      </c>
      <c r="C572" s="36">
        <v>29</v>
      </c>
      <c r="D572" s="37" t="s">
        <v>3861</v>
      </c>
      <c r="E572" s="401" t="s">
        <v>3327</v>
      </c>
      <c r="F572" s="402" t="s">
        <v>3328</v>
      </c>
      <c r="G572" s="405">
        <v>11521.4</v>
      </c>
      <c r="H572" s="405">
        <v>0</v>
      </c>
      <c r="I572" s="318">
        <v>45060.700000000004</v>
      </c>
      <c r="J572" s="318">
        <v>31482.7</v>
      </c>
      <c r="Q572" s="404"/>
      <c r="R572" s="404"/>
    </row>
    <row r="573" spans="2:18" ht="13.9" customHeight="1" x14ac:dyDescent="0.25">
      <c r="B573" s="400">
        <v>12</v>
      </c>
      <c r="C573" s="36">
        <v>30</v>
      </c>
      <c r="D573" s="37" t="s">
        <v>3861</v>
      </c>
      <c r="E573" s="401" t="s">
        <v>3329</v>
      </c>
      <c r="F573" s="402" t="s">
        <v>3330</v>
      </c>
      <c r="G573" s="405">
        <v>5922.9</v>
      </c>
      <c r="H573" s="405">
        <v>0</v>
      </c>
      <c r="I573" s="318">
        <v>45757.100000000006</v>
      </c>
      <c r="J573" s="318">
        <v>35778.9</v>
      </c>
      <c r="Q573" s="404"/>
      <c r="R573" s="404"/>
    </row>
    <row r="574" spans="2:18" ht="13.9" customHeight="1" x14ac:dyDescent="0.25">
      <c r="B574" s="411" t="s">
        <v>677</v>
      </c>
      <c r="C574" s="36">
        <v>18</v>
      </c>
      <c r="D574" s="37" t="s">
        <v>3861</v>
      </c>
      <c r="E574" s="401" t="s">
        <v>3331</v>
      </c>
      <c r="F574" s="402" t="s">
        <v>3332</v>
      </c>
      <c r="G574" s="405">
        <v>12764.7</v>
      </c>
      <c r="H574" s="405">
        <v>0</v>
      </c>
      <c r="I574" s="318">
        <v>51460.5</v>
      </c>
      <c r="J574" s="318">
        <v>18456.7</v>
      </c>
      <c r="Q574" s="404"/>
      <c r="R574" s="404"/>
    </row>
    <row r="575" spans="2:18" ht="13.9" customHeight="1" x14ac:dyDescent="0.25">
      <c r="B575" s="400">
        <v>22</v>
      </c>
      <c r="C575" s="36">
        <v>20</v>
      </c>
      <c r="D575" s="37" t="s">
        <v>3861</v>
      </c>
      <c r="E575" s="401" t="s">
        <v>3333</v>
      </c>
      <c r="F575" s="423" t="s">
        <v>3334</v>
      </c>
      <c r="G575" s="405">
        <v>6989.5</v>
      </c>
      <c r="H575" s="405">
        <v>0</v>
      </c>
      <c r="I575" s="318">
        <v>47606.8</v>
      </c>
      <c r="J575" s="318">
        <v>42325.5</v>
      </c>
      <c r="Q575" s="404"/>
      <c r="R575" s="404"/>
    </row>
    <row r="576" spans="2:18" ht="13.9" customHeight="1" x14ac:dyDescent="0.25">
      <c r="B576" s="400">
        <v>13</v>
      </c>
      <c r="C576" s="36">
        <v>26</v>
      </c>
      <c r="D576" s="37" t="s">
        <v>3861</v>
      </c>
      <c r="E576" s="401" t="s">
        <v>3335</v>
      </c>
      <c r="F576" s="402" t="s">
        <v>3336</v>
      </c>
      <c r="G576" s="405">
        <v>30124</v>
      </c>
      <c r="H576" s="405">
        <v>0</v>
      </c>
      <c r="I576" s="318">
        <v>123802.59999999999</v>
      </c>
      <c r="J576" s="318">
        <v>51738.6</v>
      </c>
      <c r="Q576" s="404"/>
      <c r="R576" s="404"/>
    </row>
    <row r="577" spans="2:18" ht="13.9" customHeight="1" x14ac:dyDescent="0.25">
      <c r="B577" s="400">
        <v>22</v>
      </c>
      <c r="C577" s="36">
        <v>21</v>
      </c>
      <c r="D577" s="37" t="s">
        <v>3861</v>
      </c>
      <c r="E577" s="401" t="s">
        <v>3337</v>
      </c>
      <c r="F577" s="423" t="s">
        <v>3338</v>
      </c>
      <c r="G577" s="405">
        <v>5081.7</v>
      </c>
      <c r="H577" s="405">
        <v>0</v>
      </c>
      <c r="I577" s="318">
        <v>24316.800000000003</v>
      </c>
      <c r="J577" s="318">
        <v>13205.6</v>
      </c>
      <c r="Q577" s="404"/>
      <c r="R577" s="404"/>
    </row>
    <row r="578" spans="2:18" ht="13.9" customHeight="1" x14ac:dyDescent="0.25">
      <c r="B578" s="400">
        <v>24</v>
      </c>
      <c r="C578" s="36">
        <v>12</v>
      </c>
      <c r="D578" s="37" t="s">
        <v>3861</v>
      </c>
      <c r="E578" s="401" t="s">
        <v>3339</v>
      </c>
      <c r="F578" s="402" t="s">
        <v>3340</v>
      </c>
      <c r="G578" s="405">
        <v>40975.699999999997</v>
      </c>
      <c r="H578" s="405">
        <v>0</v>
      </c>
      <c r="I578" s="318">
        <v>149923.6</v>
      </c>
      <c r="J578" s="318">
        <v>58381.399999999994</v>
      </c>
      <c r="Q578" s="404"/>
      <c r="R578" s="404"/>
    </row>
    <row r="579" spans="2:18" ht="13.9" customHeight="1" x14ac:dyDescent="0.25">
      <c r="B579" s="400">
        <v>13</v>
      </c>
      <c r="C579" s="36">
        <v>27</v>
      </c>
      <c r="D579" s="37" t="s">
        <v>3861</v>
      </c>
      <c r="E579" s="401" t="s">
        <v>3341</v>
      </c>
      <c r="F579" s="402" t="s">
        <v>3342</v>
      </c>
      <c r="G579" s="405">
        <v>0</v>
      </c>
      <c r="H579" s="405">
        <v>0</v>
      </c>
      <c r="I579" s="318">
        <v>72147.199999999997</v>
      </c>
      <c r="J579" s="318">
        <v>31950.400000000005</v>
      </c>
      <c r="Q579" s="404"/>
      <c r="R579" s="404"/>
    </row>
    <row r="580" spans="2:18" ht="13.9" customHeight="1" x14ac:dyDescent="0.25">
      <c r="B580" s="400">
        <v>18</v>
      </c>
      <c r="C580" s="407">
        <v>22</v>
      </c>
      <c r="D580" s="37" t="s">
        <v>3861</v>
      </c>
      <c r="E580" s="401" t="s">
        <v>3343</v>
      </c>
      <c r="F580" s="408" t="s">
        <v>3344</v>
      </c>
      <c r="G580" s="405">
        <v>13607.3</v>
      </c>
      <c r="H580" s="405">
        <v>0</v>
      </c>
      <c r="I580" s="318">
        <v>56986.100000000006</v>
      </c>
      <c r="J580" s="318">
        <v>38595.199999999997</v>
      </c>
      <c r="Q580" s="404"/>
      <c r="R580" s="404"/>
    </row>
    <row r="581" spans="2:18" ht="13.9" customHeight="1" x14ac:dyDescent="0.25">
      <c r="B581" s="400">
        <v>25</v>
      </c>
      <c r="C581" s="36">
        <v>23</v>
      </c>
      <c r="D581" s="37" t="s">
        <v>3861</v>
      </c>
      <c r="E581" s="401" t="s">
        <v>3345</v>
      </c>
      <c r="F581" s="402" t="s">
        <v>3346</v>
      </c>
      <c r="G581" s="405">
        <v>1533.4</v>
      </c>
      <c r="H581" s="405">
        <v>0</v>
      </c>
      <c r="I581" s="318">
        <v>15927.5</v>
      </c>
      <c r="J581" s="318">
        <v>8579.2999999999993</v>
      </c>
      <c r="Q581" s="404"/>
      <c r="R581" s="404"/>
    </row>
    <row r="582" spans="2:18" ht="13.9" customHeight="1" x14ac:dyDescent="0.25">
      <c r="B582" s="400">
        <v>23</v>
      </c>
      <c r="C582" s="36">
        <v>20</v>
      </c>
      <c r="D582" s="37" t="s">
        <v>3861</v>
      </c>
      <c r="E582" s="401" t="s">
        <v>3347</v>
      </c>
      <c r="F582" s="402" t="s">
        <v>3348</v>
      </c>
      <c r="G582" s="405">
        <v>2993.6</v>
      </c>
      <c r="H582" s="405">
        <v>0</v>
      </c>
      <c r="I582" s="318">
        <v>39186.300000000003</v>
      </c>
      <c r="J582" s="318">
        <v>22021.8</v>
      </c>
      <c r="Q582" s="404"/>
      <c r="R582" s="404"/>
    </row>
    <row r="583" spans="2:18" ht="13.9" customHeight="1" x14ac:dyDescent="0.25">
      <c r="B583" s="400">
        <v>10</v>
      </c>
      <c r="C583" s="36">
        <v>32</v>
      </c>
      <c r="D583" s="37" t="s">
        <v>3861</v>
      </c>
      <c r="E583" s="401" t="s">
        <v>3349</v>
      </c>
      <c r="F583" s="402" t="s">
        <v>3350</v>
      </c>
      <c r="G583" s="405">
        <v>4816.6000000000004</v>
      </c>
      <c r="H583" s="405">
        <v>0</v>
      </c>
      <c r="I583" s="318">
        <v>37585.199999999997</v>
      </c>
      <c r="J583" s="318">
        <v>18392.400000000001</v>
      </c>
      <c r="Q583" s="404"/>
      <c r="R583" s="404"/>
    </row>
    <row r="584" spans="2:18" ht="13.9" customHeight="1" x14ac:dyDescent="0.25">
      <c r="B584" s="400">
        <v>15</v>
      </c>
      <c r="C584" s="36">
        <v>30</v>
      </c>
      <c r="D584" s="37" t="s">
        <v>3861</v>
      </c>
      <c r="E584" s="401" t="s">
        <v>3351</v>
      </c>
      <c r="F584" s="402" t="s">
        <v>3352</v>
      </c>
      <c r="G584" s="405">
        <v>12937</v>
      </c>
      <c r="H584" s="405">
        <v>0</v>
      </c>
      <c r="I584" s="318">
        <v>54582</v>
      </c>
      <c r="J584" s="318">
        <v>24988.5</v>
      </c>
      <c r="Q584" s="404"/>
      <c r="R584" s="404"/>
    </row>
    <row r="585" spans="2:18" ht="13.9" customHeight="1" x14ac:dyDescent="0.25">
      <c r="B585" s="400">
        <v>15</v>
      </c>
      <c r="C585" s="36">
        <v>31</v>
      </c>
      <c r="D585" s="37" t="s">
        <v>3861</v>
      </c>
      <c r="E585" s="401" t="s">
        <v>3353</v>
      </c>
      <c r="F585" s="402" t="s">
        <v>3354</v>
      </c>
      <c r="G585" s="405">
        <v>11982.7</v>
      </c>
      <c r="H585" s="405">
        <v>0</v>
      </c>
      <c r="I585" s="318">
        <v>45809.3</v>
      </c>
      <c r="J585" s="318">
        <v>23374.7</v>
      </c>
      <c r="Q585" s="404"/>
      <c r="R585" s="404"/>
    </row>
    <row r="586" spans="2:18" ht="13.9" customHeight="1" x14ac:dyDescent="0.25">
      <c r="B586" s="406" t="s">
        <v>670</v>
      </c>
      <c r="C586" s="36">
        <v>43</v>
      </c>
      <c r="D586" s="37" t="s">
        <v>3861</v>
      </c>
      <c r="E586" s="401" t="s">
        <v>3355</v>
      </c>
      <c r="F586" s="402" t="s">
        <v>3356</v>
      </c>
      <c r="G586" s="405">
        <v>639.6</v>
      </c>
      <c r="H586" s="405">
        <v>0</v>
      </c>
      <c r="I586" s="318">
        <v>5519.6</v>
      </c>
      <c r="J586" s="318">
        <v>2746</v>
      </c>
      <c r="Q586" s="404"/>
      <c r="R586" s="404"/>
    </row>
    <row r="587" spans="2:18" ht="13.9" customHeight="1" x14ac:dyDescent="0.25">
      <c r="B587" s="400">
        <v>22</v>
      </c>
      <c r="C587" s="36">
        <v>22</v>
      </c>
      <c r="D587" s="37" t="s">
        <v>3861</v>
      </c>
      <c r="E587" s="401" t="s">
        <v>3357</v>
      </c>
      <c r="F587" s="423" t="s">
        <v>3358</v>
      </c>
      <c r="G587" s="405">
        <v>5045.5</v>
      </c>
      <c r="H587" s="405">
        <v>0</v>
      </c>
      <c r="I587" s="318">
        <v>41991.8</v>
      </c>
      <c r="J587" s="318">
        <v>17038.2</v>
      </c>
      <c r="Q587" s="404"/>
      <c r="R587" s="404"/>
    </row>
    <row r="588" spans="2:18" ht="13.9" customHeight="1" x14ac:dyDescent="0.25">
      <c r="B588" s="400" t="s">
        <v>671</v>
      </c>
      <c r="C588" s="36">
        <v>24</v>
      </c>
      <c r="D588" s="37" t="s">
        <v>3861</v>
      </c>
      <c r="E588" s="401" t="s">
        <v>3359</v>
      </c>
      <c r="F588" s="402" t="s">
        <v>3360</v>
      </c>
      <c r="G588" s="405">
        <v>5837.7</v>
      </c>
      <c r="H588" s="405">
        <v>0</v>
      </c>
      <c r="I588" s="318">
        <v>35164.6</v>
      </c>
      <c r="J588" s="318">
        <v>18433.599999999999</v>
      </c>
      <c r="Q588" s="404"/>
      <c r="R588" s="404"/>
    </row>
    <row r="589" spans="2:18" ht="13.9" customHeight="1" x14ac:dyDescent="0.25">
      <c r="B589" s="400">
        <v>19</v>
      </c>
      <c r="C589" s="36">
        <v>15</v>
      </c>
      <c r="D589" s="37" t="s">
        <v>3861</v>
      </c>
      <c r="E589" s="401" t="s">
        <v>3361</v>
      </c>
      <c r="F589" s="402" t="s">
        <v>3362</v>
      </c>
      <c r="G589" s="405">
        <v>20718.3</v>
      </c>
      <c r="H589" s="405">
        <v>0</v>
      </c>
      <c r="I589" s="318">
        <v>75161.900000000009</v>
      </c>
      <c r="J589" s="318">
        <v>40847.9</v>
      </c>
      <c r="Q589" s="404"/>
      <c r="R589" s="404"/>
    </row>
    <row r="590" spans="2:18" ht="13.9" customHeight="1" x14ac:dyDescent="0.25">
      <c r="B590" s="400">
        <v>19</v>
      </c>
      <c r="C590" s="36">
        <v>16</v>
      </c>
      <c r="D590" s="37" t="s">
        <v>3861</v>
      </c>
      <c r="E590" s="401" t="s">
        <v>3363</v>
      </c>
      <c r="F590" s="402" t="s">
        <v>3364</v>
      </c>
      <c r="G590" s="405">
        <v>8150.3</v>
      </c>
      <c r="H590" s="405">
        <v>0</v>
      </c>
      <c r="I590" s="318">
        <v>56260.1</v>
      </c>
      <c r="J590" s="318">
        <v>40001.1</v>
      </c>
      <c r="Q590" s="404"/>
      <c r="R590" s="404"/>
    </row>
    <row r="591" spans="2:18" ht="13.9" customHeight="1" x14ac:dyDescent="0.25">
      <c r="B591" s="400">
        <v>10</v>
      </c>
      <c r="C591" s="36">
        <v>33</v>
      </c>
      <c r="D591" s="37" t="s">
        <v>3861</v>
      </c>
      <c r="E591" s="401" t="s">
        <v>3365</v>
      </c>
      <c r="F591" s="402" t="s">
        <v>3366</v>
      </c>
      <c r="G591" s="405">
        <v>5428.8</v>
      </c>
      <c r="H591" s="405">
        <v>0</v>
      </c>
      <c r="I591" s="318">
        <v>45527.200000000004</v>
      </c>
      <c r="J591" s="318">
        <v>20000.8</v>
      </c>
      <c r="Q591" s="404"/>
      <c r="R591" s="404"/>
    </row>
    <row r="592" spans="2:18" ht="13.9" customHeight="1" x14ac:dyDescent="0.25">
      <c r="B592" s="400" t="s">
        <v>671</v>
      </c>
      <c r="C592" s="36">
        <v>25</v>
      </c>
      <c r="D592" s="37" t="s">
        <v>3861</v>
      </c>
      <c r="E592" s="401" t="s">
        <v>3367</v>
      </c>
      <c r="F592" s="402" t="s">
        <v>3368</v>
      </c>
      <c r="G592" s="405">
        <v>7913.4</v>
      </c>
      <c r="H592" s="405">
        <v>0</v>
      </c>
      <c r="I592" s="318">
        <v>63848.7</v>
      </c>
      <c r="J592" s="318">
        <v>26787.599999999999</v>
      </c>
      <c r="Q592" s="404"/>
      <c r="R592" s="404"/>
    </row>
    <row r="593" spans="2:18" ht="13.9" customHeight="1" x14ac:dyDescent="0.25">
      <c r="B593" s="400" t="s">
        <v>52</v>
      </c>
      <c r="C593" s="36">
        <v>18</v>
      </c>
      <c r="D593" s="37" t="s">
        <v>3861</v>
      </c>
      <c r="E593" s="401" t="s">
        <v>3369</v>
      </c>
      <c r="F593" s="402" t="s">
        <v>3370</v>
      </c>
      <c r="G593" s="405">
        <v>26363.9</v>
      </c>
      <c r="H593" s="405">
        <v>0</v>
      </c>
      <c r="I593" s="318">
        <v>88072.9</v>
      </c>
      <c r="J593" s="318">
        <v>50001</v>
      </c>
      <c r="Q593" s="404"/>
      <c r="R593" s="404"/>
    </row>
    <row r="594" spans="2:18" ht="13.9" customHeight="1" x14ac:dyDescent="0.25">
      <c r="B594" s="400" t="s">
        <v>52</v>
      </c>
      <c r="C594" s="36">
        <v>19</v>
      </c>
      <c r="D594" s="37" t="s">
        <v>3861</v>
      </c>
      <c r="E594" s="401" t="s">
        <v>3371</v>
      </c>
      <c r="F594" s="402" t="s">
        <v>3372</v>
      </c>
      <c r="G594" s="405">
        <v>18779.599999999999</v>
      </c>
      <c r="H594" s="405">
        <v>0</v>
      </c>
      <c r="I594" s="318">
        <v>58341.700000000004</v>
      </c>
      <c r="J594" s="318">
        <v>29748.2</v>
      </c>
      <c r="Q594" s="404"/>
      <c r="R594" s="404"/>
    </row>
    <row r="595" spans="2:18" ht="13.9" customHeight="1" x14ac:dyDescent="0.25">
      <c r="B595" s="400" t="s">
        <v>40</v>
      </c>
      <c r="C595" s="36">
        <v>23</v>
      </c>
      <c r="D595" s="37" t="s">
        <v>3861</v>
      </c>
      <c r="E595" s="401" t="s">
        <v>3402</v>
      </c>
      <c r="F595" s="402" t="s">
        <v>3403</v>
      </c>
      <c r="G595" s="405">
        <v>2874.8</v>
      </c>
      <c r="H595" s="405">
        <v>0</v>
      </c>
      <c r="I595" s="318">
        <v>24449.5</v>
      </c>
      <c r="J595" s="318">
        <v>10237.799999999999</v>
      </c>
      <c r="Q595" s="404"/>
      <c r="R595" s="404"/>
    </row>
    <row r="596" spans="2:18" ht="13.9" customHeight="1" x14ac:dyDescent="0.25">
      <c r="B596" s="406" t="s">
        <v>59</v>
      </c>
      <c r="C596" s="36">
        <v>32</v>
      </c>
      <c r="D596" s="37" t="s">
        <v>3861</v>
      </c>
      <c r="E596" s="401" t="s">
        <v>3404</v>
      </c>
      <c r="F596" s="402" t="s">
        <v>3405</v>
      </c>
      <c r="G596" s="405">
        <v>4014.1</v>
      </c>
      <c r="H596" s="405">
        <v>0</v>
      </c>
      <c r="I596" s="318">
        <v>28356.3</v>
      </c>
      <c r="J596" s="318">
        <v>16618.900000000001</v>
      </c>
      <c r="Q596" s="404"/>
      <c r="R596" s="404"/>
    </row>
    <row r="597" spans="2:18" ht="13.9" customHeight="1" x14ac:dyDescent="0.25">
      <c r="B597" s="400" t="s">
        <v>671</v>
      </c>
      <c r="C597" s="36">
        <v>26</v>
      </c>
      <c r="D597" s="37" t="s">
        <v>3861</v>
      </c>
      <c r="E597" s="401" t="s">
        <v>3406</v>
      </c>
      <c r="F597" s="402" t="s">
        <v>3407</v>
      </c>
      <c r="G597" s="405">
        <v>5409.6</v>
      </c>
      <c r="H597" s="405">
        <v>0</v>
      </c>
      <c r="I597" s="318">
        <v>40525.599999999999</v>
      </c>
      <c r="J597" s="318">
        <v>21320.2</v>
      </c>
      <c r="Q597" s="404"/>
      <c r="R597" s="404"/>
    </row>
    <row r="598" spans="2:18" ht="13.9" customHeight="1" x14ac:dyDescent="0.25">
      <c r="B598" s="400">
        <v>12</v>
      </c>
      <c r="C598" s="36">
        <v>31</v>
      </c>
      <c r="D598" s="37" t="s">
        <v>3861</v>
      </c>
      <c r="E598" s="401" t="s">
        <v>3408</v>
      </c>
      <c r="F598" s="402" t="s">
        <v>3409</v>
      </c>
      <c r="G598" s="405">
        <v>968.1</v>
      </c>
      <c r="H598" s="405">
        <v>0</v>
      </c>
      <c r="I598" s="318">
        <v>26072.699999999997</v>
      </c>
      <c r="J598" s="318">
        <v>13988.6</v>
      </c>
      <c r="Q598" s="404"/>
      <c r="R598" s="404"/>
    </row>
    <row r="599" spans="2:18" ht="13.9" customHeight="1" x14ac:dyDescent="0.25">
      <c r="B599" s="400" t="s">
        <v>671</v>
      </c>
      <c r="C599" s="36">
        <v>27</v>
      </c>
      <c r="D599" s="37" t="s">
        <v>3861</v>
      </c>
      <c r="E599" s="401" t="s">
        <v>3410</v>
      </c>
      <c r="F599" s="402" t="s">
        <v>3411</v>
      </c>
      <c r="G599" s="405">
        <v>6149.9</v>
      </c>
      <c r="H599" s="405">
        <v>0</v>
      </c>
      <c r="I599" s="318">
        <v>42922.9</v>
      </c>
      <c r="J599" s="318">
        <v>22903.3</v>
      </c>
      <c r="Q599" s="404"/>
      <c r="R599" s="404"/>
    </row>
    <row r="600" spans="2:18" ht="13.9" customHeight="1" x14ac:dyDescent="0.25">
      <c r="B600" s="400">
        <v>18</v>
      </c>
      <c r="C600" s="407">
        <v>23</v>
      </c>
      <c r="D600" s="37" t="s">
        <v>3861</v>
      </c>
      <c r="E600" s="401" t="s">
        <v>3412</v>
      </c>
      <c r="F600" s="408" t="s">
        <v>3413</v>
      </c>
      <c r="G600" s="405">
        <v>184</v>
      </c>
      <c r="H600" s="405">
        <v>0</v>
      </c>
      <c r="I600" s="318">
        <v>31731.200000000001</v>
      </c>
      <c r="J600" s="318">
        <v>22716.9</v>
      </c>
      <c r="Q600" s="404"/>
      <c r="R600" s="404"/>
    </row>
    <row r="601" spans="2:18" ht="13.9" customHeight="1" x14ac:dyDescent="0.25">
      <c r="B601" s="400" t="s">
        <v>671</v>
      </c>
      <c r="C601" s="36">
        <v>28</v>
      </c>
      <c r="D601" s="37" t="s">
        <v>3861</v>
      </c>
      <c r="E601" s="401" t="s">
        <v>3414</v>
      </c>
      <c r="F601" s="402" t="s">
        <v>3415</v>
      </c>
      <c r="G601" s="405">
        <v>12276.9</v>
      </c>
      <c r="H601" s="405">
        <v>0</v>
      </c>
      <c r="I601" s="318">
        <v>56573.1</v>
      </c>
      <c r="J601" s="318">
        <v>35551.199999999997</v>
      </c>
      <c r="Q601" s="404"/>
      <c r="R601" s="404"/>
    </row>
    <row r="602" spans="2:18" ht="13.9" customHeight="1" x14ac:dyDescent="0.25">
      <c r="B602" s="411" t="s">
        <v>677</v>
      </c>
      <c r="C602" s="36">
        <v>19</v>
      </c>
      <c r="D602" s="37" t="s">
        <v>3861</v>
      </c>
      <c r="E602" s="401" t="s">
        <v>3416</v>
      </c>
      <c r="F602" s="402" t="s">
        <v>3417</v>
      </c>
      <c r="G602" s="405">
        <v>8801.7000000000007</v>
      </c>
      <c r="H602" s="405">
        <v>0</v>
      </c>
      <c r="I602" s="318">
        <v>38912.1</v>
      </c>
      <c r="J602" s="318">
        <v>16110.2</v>
      </c>
      <c r="Q602" s="404"/>
      <c r="R602" s="404"/>
    </row>
    <row r="603" spans="2:18" ht="13.9" customHeight="1" x14ac:dyDescent="0.25">
      <c r="B603" s="400">
        <v>13</v>
      </c>
      <c r="C603" s="36">
        <v>28</v>
      </c>
      <c r="D603" s="37" t="s">
        <v>3861</v>
      </c>
      <c r="E603" s="401" t="s">
        <v>3418</v>
      </c>
      <c r="F603" s="402" t="s">
        <v>1511</v>
      </c>
      <c r="G603" s="405">
        <v>18459</v>
      </c>
      <c r="H603" s="405">
        <v>0</v>
      </c>
      <c r="I603" s="318">
        <v>88257.099999999991</v>
      </c>
      <c r="J603" s="318">
        <v>36640.300000000003</v>
      </c>
      <c r="Q603" s="404"/>
      <c r="R603" s="404"/>
    </row>
    <row r="604" spans="2:18" ht="13.9" customHeight="1" x14ac:dyDescent="0.25">
      <c r="B604" s="400" t="s">
        <v>43</v>
      </c>
      <c r="C604" s="36">
        <v>16</v>
      </c>
      <c r="D604" s="37" t="s">
        <v>3861</v>
      </c>
      <c r="E604" s="401" t="s">
        <v>1512</v>
      </c>
      <c r="F604" s="402" t="s">
        <v>1513</v>
      </c>
      <c r="G604" s="405">
        <v>71419.7</v>
      </c>
      <c r="H604" s="405">
        <v>0</v>
      </c>
      <c r="I604" s="318">
        <v>256924.6</v>
      </c>
      <c r="J604" s="318">
        <v>105655.59999999999</v>
      </c>
      <c r="Q604" s="404"/>
      <c r="R604" s="404"/>
    </row>
    <row r="605" spans="2:18" ht="13.9" customHeight="1" x14ac:dyDescent="0.25">
      <c r="B605" s="400" t="s">
        <v>43</v>
      </c>
      <c r="C605" s="36">
        <v>17</v>
      </c>
      <c r="D605" s="37" t="s">
        <v>3861</v>
      </c>
      <c r="E605" s="401" t="s">
        <v>1514</v>
      </c>
      <c r="F605" s="402" t="s">
        <v>1515</v>
      </c>
      <c r="G605" s="405">
        <v>7234.5</v>
      </c>
      <c r="H605" s="405">
        <v>0</v>
      </c>
      <c r="I605" s="318">
        <v>82757.7</v>
      </c>
      <c r="J605" s="318">
        <v>39389.300000000003</v>
      </c>
      <c r="Q605" s="404"/>
      <c r="R605" s="404"/>
    </row>
    <row r="606" spans="2:18" ht="13.9" customHeight="1" x14ac:dyDescent="0.25">
      <c r="B606" s="400">
        <v>11</v>
      </c>
      <c r="C606" s="36">
        <v>24</v>
      </c>
      <c r="D606" s="37" t="s">
        <v>3861</v>
      </c>
      <c r="E606" s="401" t="s">
        <v>1516</v>
      </c>
      <c r="F606" s="402" t="s">
        <v>1517</v>
      </c>
      <c r="G606" s="405">
        <v>5972.4</v>
      </c>
      <c r="H606" s="405">
        <v>0</v>
      </c>
      <c r="I606" s="318">
        <v>31577.3</v>
      </c>
      <c r="J606" s="318">
        <v>14542.7</v>
      </c>
      <c r="Q606" s="404"/>
      <c r="R606" s="404"/>
    </row>
    <row r="607" spans="2:18" ht="13.9" customHeight="1" x14ac:dyDescent="0.25">
      <c r="B607" s="400">
        <v>23</v>
      </c>
      <c r="C607" s="36">
        <v>21</v>
      </c>
      <c r="D607" s="37" t="s">
        <v>3861</v>
      </c>
      <c r="E607" s="401" t="s">
        <v>1518</v>
      </c>
      <c r="F607" s="402" t="s">
        <v>1519</v>
      </c>
      <c r="G607" s="405">
        <v>2832.1</v>
      </c>
      <c r="H607" s="405">
        <v>0</v>
      </c>
      <c r="I607" s="318">
        <v>56218.6</v>
      </c>
      <c r="J607" s="318">
        <v>27382.2</v>
      </c>
      <c r="Q607" s="404"/>
      <c r="R607" s="404"/>
    </row>
    <row r="608" spans="2:18" ht="13.9" customHeight="1" x14ac:dyDescent="0.25">
      <c r="B608" s="400">
        <v>11</v>
      </c>
      <c r="C608" s="36">
        <v>25</v>
      </c>
      <c r="D608" s="37" t="s">
        <v>3861</v>
      </c>
      <c r="E608" s="401" t="s">
        <v>1520</v>
      </c>
      <c r="F608" s="402" t="s">
        <v>1521</v>
      </c>
      <c r="G608" s="405">
        <v>402.3</v>
      </c>
      <c r="H608" s="405">
        <v>0</v>
      </c>
      <c r="I608" s="318">
        <v>15477.1</v>
      </c>
      <c r="J608" s="318">
        <v>8286.7000000000007</v>
      </c>
      <c r="Q608" s="404"/>
      <c r="R608" s="404"/>
    </row>
    <row r="609" spans="2:18" ht="13.9" customHeight="1" x14ac:dyDescent="0.25">
      <c r="B609" s="400">
        <v>10</v>
      </c>
      <c r="C609" s="36">
        <v>34</v>
      </c>
      <c r="D609" s="37" t="s">
        <v>3861</v>
      </c>
      <c r="E609" s="401" t="s">
        <v>1522</v>
      </c>
      <c r="F609" s="402" t="s">
        <v>1523</v>
      </c>
      <c r="G609" s="405">
        <v>8937.7999999999993</v>
      </c>
      <c r="H609" s="405">
        <v>0</v>
      </c>
      <c r="I609" s="318">
        <v>41375</v>
      </c>
      <c r="J609" s="318">
        <v>52047</v>
      </c>
      <c r="Q609" s="404"/>
      <c r="R609" s="404"/>
    </row>
    <row r="610" spans="2:18" ht="13.9" customHeight="1" x14ac:dyDescent="0.25">
      <c r="B610" s="400">
        <v>15</v>
      </c>
      <c r="C610" s="36">
        <v>32</v>
      </c>
      <c r="D610" s="37" t="s">
        <v>3861</v>
      </c>
      <c r="E610" s="401" t="s">
        <v>1524</v>
      </c>
      <c r="F610" s="402" t="s">
        <v>1525</v>
      </c>
      <c r="G610" s="405">
        <v>6596.2</v>
      </c>
      <c r="H610" s="405">
        <v>0</v>
      </c>
      <c r="I610" s="318">
        <v>27750.799999999999</v>
      </c>
      <c r="J610" s="318">
        <v>11956.1</v>
      </c>
      <c r="Q610" s="404"/>
      <c r="R610" s="404"/>
    </row>
    <row r="611" spans="2:18" ht="13.9" customHeight="1" x14ac:dyDescent="0.25">
      <c r="B611" s="400">
        <v>20</v>
      </c>
      <c r="C611" s="36">
        <v>32</v>
      </c>
      <c r="D611" s="37" t="s">
        <v>3861</v>
      </c>
      <c r="E611" s="401" t="s">
        <v>1526</v>
      </c>
      <c r="F611" s="402" t="s">
        <v>1527</v>
      </c>
      <c r="G611" s="405">
        <v>32571.9</v>
      </c>
      <c r="H611" s="405">
        <v>0</v>
      </c>
      <c r="I611" s="318">
        <v>128714.1</v>
      </c>
      <c r="J611" s="318">
        <v>111683.8</v>
      </c>
      <c r="Q611" s="404"/>
      <c r="R611" s="404"/>
    </row>
    <row r="612" spans="2:18" ht="13.9" customHeight="1" x14ac:dyDescent="0.25">
      <c r="B612" s="400">
        <v>22</v>
      </c>
      <c r="C612" s="36">
        <v>23</v>
      </c>
      <c r="D612" s="37" t="s">
        <v>3861</v>
      </c>
      <c r="E612" s="401" t="s">
        <v>1528</v>
      </c>
      <c r="F612" s="423" t="s">
        <v>1529</v>
      </c>
      <c r="G612" s="405">
        <v>11997.3</v>
      </c>
      <c r="H612" s="405">
        <v>0</v>
      </c>
      <c r="I612" s="318">
        <v>57255</v>
      </c>
      <c r="J612" s="318">
        <v>33114.699999999997</v>
      </c>
      <c r="Q612" s="404"/>
      <c r="R612" s="404"/>
    </row>
    <row r="613" spans="2:18" ht="13.9" customHeight="1" x14ac:dyDescent="0.25">
      <c r="B613" s="400" t="s">
        <v>671</v>
      </c>
      <c r="C613" s="36">
        <v>29</v>
      </c>
      <c r="D613" s="37" t="s">
        <v>3861</v>
      </c>
      <c r="E613" s="401" t="s">
        <v>1530</v>
      </c>
      <c r="F613" s="402" t="s">
        <v>1531</v>
      </c>
      <c r="G613" s="405">
        <v>9642.9</v>
      </c>
      <c r="H613" s="405">
        <v>0</v>
      </c>
      <c r="I613" s="318">
        <v>53353.2</v>
      </c>
      <c r="J613" s="318">
        <v>42913.8</v>
      </c>
      <c r="Q613" s="404"/>
      <c r="R613" s="404"/>
    </row>
    <row r="614" spans="2:18" ht="13.9" customHeight="1" x14ac:dyDescent="0.25">
      <c r="B614" s="400">
        <v>16</v>
      </c>
      <c r="C614" s="407">
        <v>27</v>
      </c>
      <c r="D614" s="37" t="s">
        <v>3861</v>
      </c>
      <c r="E614" s="401" t="s">
        <v>1532</v>
      </c>
      <c r="F614" s="422" t="s">
        <v>1116</v>
      </c>
      <c r="G614" s="405">
        <v>0</v>
      </c>
      <c r="H614" s="405">
        <v>0</v>
      </c>
      <c r="I614" s="318">
        <v>37050.1</v>
      </c>
      <c r="J614" s="318">
        <v>22248.5</v>
      </c>
      <c r="Q614" s="404"/>
      <c r="R614" s="404"/>
    </row>
    <row r="615" spans="2:18" ht="13.9" customHeight="1" x14ac:dyDescent="0.25">
      <c r="B615" s="400">
        <v>24</v>
      </c>
      <c r="C615" s="36">
        <v>13</v>
      </c>
      <c r="D615" s="37" t="s">
        <v>3861</v>
      </c>
      <c r="E615" s="401" t="s">
        <v>1117</v>
      </c>
      <c r="F615" s="402" t="s">
        <v>1118</v>
      </c>
      <c r="G615" s="405">
        <v>25353.200000000001</v>
      </c>
      <c r="H615" s="405">
        <v>0</v>
      </c>
      <c r="I615" s="318">
        <v>75856.800000000003</v>
      </c>
      <c r="J615" s="318">
        <v>39175.9</v>
      </c>
      <c r="Q615" s="404"/>
      <c r="R615" s="404"/>
    </row>
    <row r="616" spans="2:18" ht="13.9" customHeight="1" x14ac:dyDescent="0.25">
      <c r="B616" s="400">
        <v>23</v>
      </c>
      <c r="C616" s="36">
        <v>22</v>
      </c>
      <c r="D616" s="37" t="s">
        <v>3861</v>
      </c>
      <c r="E616" s="401" t="s">
        <v>1119</v>
      </c>
      <c r="F616" s="402" t="s">
        <v>1120</v>
      </c>
      <c r="G616" s="405">
        <v>1241.4000000000001</v>
      </c>
      <c r="H616" s="405">
        <v>0</v>
      </c>
      <c r="I616" s="318">
        <v>40758</v>
      </c>
      <c r="J616" s="318">
        <v>22077</v>
      </c>
      <c r="Q616" s="404"/>
      <c r="R616" s="404"/>
    </row>
    <row r="617" spans="2:18" ht="13.9" customHeight="1" x14ac:dyDescent="0.25">
      <c r="B617" s="400" t="s">
        <v>43</v>
      </c>
      <c r="C617" s="36">
        <v>18</v>
      </c>
      <c r="D617" s="37" t="s">
        <v>3861</v>
      </c>
      <c r="E617" s="401" t="s">
        <v>1121</v>
      </c>
      <c r="F617" s="402" t="s">
        <v>1122</v>
      </c>
      <c r="G617" s="405">
        <v>43539.199999999997</v>
      </c>
      <c r="H617" s="405">
        <v>0</v>
      </c>
      <c r="I617" s="318">
        <v>132564.4</v>
      </c>
      <c r="J617" s="318">
        <v>78208.7</v>
      </c>
      <c r="Q617" s="404"/>
      <c r="R617" s="404"/>
    </row>
    <row r="618" spans="2:18" ht="13.9" customHeight="1" x14ac:dyDescent="0.25">
      <c r="B618" s="400" t="s">
        <v>59</v>
      </c>
      <c r="C618" s="36">
        <v>33</v>
      </c>
      <c r="D618" s="37" t="s">
        <v>3861</v>
      </c>
      <c r="E618" s="401" t="s">
        <v>1123</v>
      </c>
      <c r="F618" s="402" t="s">
        <v>3778</v>
      </c>
      <c r="G618" s="405">
        <v>4152.2</v>
      </c>
      <c r="H618" s="405">
        <v>0</v>
      </c>
      <c r="I618" s="318">
        <v>27938.7</v>
      </c>
      <c r="J618" s="318">
        <v>17762.3</v>
      </c>
      <c r="Q618" s="404"/>
      <c r="R618" s="404"/>
    </row>
    <row r="619" spans="2:18" ht="13.9" customHeight="1" x14ac:dyDescent="0.25">
      <c r="B619" s="400">
        <v>21</v>
      </c>
      <c r="C619" s="36">
        <v>20</v>
      </c>
      <c r="D619" s="37" t="s">
        <v>3861</v>
      </c>
      <c r="E619" s="401" t="s">
        <v>3779</v>
      </c>
      <c r="F619" s="402" t="s">
        <v>3780</v>
      </c>
      <c r="G619" s="405">
        <v>23281.7</v>
      </c>
      <c r="H619" s="405">
        <v>0</v>
      </c>
      <c r="I619" s="318">
        <v>78306.599999999991</v>
      </c>
      <c r="J619" s="318">
        <v>43689.5</v>
      </c>
      <c r="Q619" s="404"/>
      <c r="R619" s="404"/>
    </row>
    <row r="620" spans="2:18" ht="13.9" customHeight="1" x14ac:dyDescent="0.25">
      <c r="B620" s="400">
        <v>21</v>
      </c>
      <c r="C620" s="36">
        <v>21</v>
      </c>
      <c r="D620" s="37" t="s">
        <v>3861</v>
      </c>
      <c r="E620" s="401" t="s">
        <v>3781</v>
      </c>
      <c r="F620" s="402" t="s">
        <v>3782</v>
      </c>
      <c r="G620" s="405">
        <v>7850.2</v>
      </c>
      <c r="H620" s="405">
        <v>0</v>
      </c>
      <c r="I620" s="318">
        <v>44767.5</v>
      </c>
      <c r="J620" s="318">
        <v>21442.9</v>
      </c>
      <c r="Q620" s="404"/>
      <c r="R620" s="404"/>
    </row>
    <row r="621" spans="2:18" ht="13.9" customHeight="1" x14ac:dyDescent="0.25">
      <c r="B621" s="400">
        <v>22</v>
      </c>
      <c r="C621" s="36">
        <v>24</v>
      </c>
      <c r="D621" s="37" t="s">
        <v>3861</v>
      </c>
      <c r="E621" s="401" t="s">
        <v>3783</v>
      </c>
      <c r="F621" s="423" t="s">
        <v>3784</v>
      </c>
      <c r="G621" s="405">
        <v>9964.4</v>
      </c>
      <c r="H621" s="405">
        <v>0</v>
      </c>
      <c r="I621" s="318">
        <v>46618</v>
      </c>
      <c r="J621" s="318">
        <v>26765.8</v>
      </c>
      <c r="Q621" s="404"/>
      <c r="R621" s="404"/>
    </row>
    <row r="622" spans="2:18" ht="13.9" customHeight="1" x14ac:dyDescent="0.25">
      <c r="B622" s="400" t="s">
        <v>37</v>
      </c>
      <c r="C622" s="36">
        <v>25</v>
      </c>
      <c r="D622" s="37" t="s">
        <v>3861</v>
      </c>
      <c r="E622" s="401" t="s">
        <v>3785</v>
      </c>
      <c r="F622" s="402" t="s">
        <v>3786</v>
      </c>
      <c r="G622" s="405">
        <v>8020.1</v>
      </c>
      <c r="H622" s="405">
        <v>0</v>
      </c>
      <c r="I622" s="318">
        <v>33788.6</v>
      </c>
      <c r="J622" s="318">
        <v>14098.3</v>
      </c>
      <c r="Q622" s="404"/>
      <c r="R622" s="404"/>
    </row>
    <row r="623" spans="2:18" ht="13.9" customHeight="1" x14ac:dyDescent="0.25">
      <c r="B623" s="400">
        <v>23</v>
      </c>
      <c r="C623" s="36">
        <v>23</v>
      </c>
      <c r="D623" s="37" t="s">
        <v>3861</v>
      </c>
      <c r="E623" s="401" t="s">
        <v>3787</v>
      </c>
      <c r="F623" s="402" t="s">
        <v>3788</v>
      </c>
      <c r="G623" s="405">
        <v>13226.3</v>
      </c>
      <c r="H623" s="405">
        <v>0</v>
      </c>
      <c r="I623" s="318">
        <v>74203.5</v>
      </c>
      <c r="J623" s="318">
        <v>47515.3</v>
      </c>
      <c r="Q623" s="404"/>
      <c r="R623" s="404"/>
    </row>
    <row r="624" spans="2:18" ht="13.9" customHeight="1" x14ac:dyDescent="0.25">
      <c r="B624" s="400" t="s">
        <v>671</v>
      </c>
      <c r="C624" s="36">
        <v>30</v>
      </c>
      <c r="D624" s="37" t="s">
        <v>3861</v>
      </c>
      <c r="E624" s="401" t="s">
        <v>3789</v>
      </c>
      <c r="F624" s="402" t="s">
        <v>3790</v>
      </c>
      <c r="G624" s="405">
        <v>6798.5</v>
      </c>
      <c r="H624" s="405">
        <v>0</v>
      </c>
      <c r="I624" s="318">
        <v>25070.7</v>
      </c>
      <c r="J624" s="318">
        <v>14187.8</v>
      </c>
      <c r="Q624" s="404"/>
      <c r="R624" s="404"/>
    </row>
    <row r="625" spans="2:18" ht="13.9" customHeight="1" x14ac:dyDescent="0.25">
      <c r="B625" s="400" t="s">
        <v>40</v>
      </c>
      <c r="C625" s="36">
        <v>24</v>
      </c>
      <c r="D625" s="37" t="s">
        <v>3861</v>
      </c>
      <c r="E625" s="401" t="s">
        <v>3791</v>
      </c>
      <c r="F625" s="402" t="s">
        <v>3792</v>
      </c>
      <c r="G625" s="405">
        <v>1718.7</v>
      </c>
      <c r="H625" s="405">
        <v>0</v>
      </c>
      <c r="I625" s="318">
        <v>23033.5</v>
      </c>
      <c r="J625" s="318">
        <v>10882.3</v>
      </c>
      <c r="Q625" s="404"/>
      <c r="R625" s="404"/>
    </row>
    <row r="626" spans="2:18" ht="13.9" customHeight="1" x14ac:dyDescent="0.25">
      <c r="B626" s="400">
        <v>25</v>
      </c>
      <c r="C626" s="36">
        <v>24</v>
      </c>
      <c r="D626" s="37" t="s">
        <v>3861</v>
      </c>
      <c r="E626" s="401" t="s">
        <v>3793</v>
      </c>
      <c r="F626" s="402" t="s">
        <v>3419</v>
      </c>
      <c r="G626" s="405">
        <v>11077</v>
      </c>
      <c r="H626" s="405">
        <v>0</v>
      </c>
      <c r="I626" s="318">
        <v>57061.799999999996</v>
      </c>
      <c r="J626" s="318">
        <v>33220.400000000001</v>
      </c>
      <c r="Q626" s="404"/>
      <c r="R626" s="404"/>
    </row>
    <row r="627" spans="2:18" ht="13.9" customHeight="1" x14ac:dyDescent="0.25">
      <c r="B627" s="406" t="s">
        <v>37</v>
      </c>
      <c r="C627" s="36">
        <v>26</v>
      </c>
      <c r="D627" s="37" t="s">
        <v>3861</v>
      </c>
      <c r="E627" s="401" t="s">
        <v>3420</v>
      </c>
      <c r="F627" s="402" t="s">
        <v>3421</v>
      </c>
      <c r="G627" s="405">
        <v>8524.6</v>
      </c>
      <c r="H627" s="405">
        <v>0</v>
      </c>
      <c r="I627" s="318">
        <v>40532.5</v>
      </c>
      <c r="J627" s="318">
        <v>18116.3</v>
      </c>
      <c r="Q627" s="404"/>
      <c r="R627" s="404"/>
    </row>
    <row r="628" spans="2:18" ht="13.9" customHeight="1" x14ac:dyDescent="0.25">
      <c r="B628" s="400" t="s">
        <v>671</v>
      </c>
      <c r="C628" s="36">
        <v>31</v>
      </c>
      <c r="D628" s="37" t="s">
        <v>3861</v>
      </c>
      <c r="E628" s="401" t="s">
        <v>3422</v>
      </c>
      <c r="F628" s="402" t="s">
        <v>3423</v>
      </c>
      <c r="G628" s="405">
        <v>6471.4</v>
      </c>
      <c r="H628" s="405">
        <v>0</v>
      </c>
      <c r="I628" s="318">
        <v>26122.799999999999</v>
      </c>
      <c r="J628" s="318">
        <v>13869.2</v>
      </c>
      <c r="Q628" s="404"/>
      <c r="R628" s="404"/>
    </row>
    <row r="629" spans="2:18" ht="13.9" customHeight="1" x14ac:dyDescent="0.25">
      <c r="B629" s="400">
        <v>23</v>
      </c>
      <c r="C629" s="36">
        <v>24</v>
      </c>
      <c r="D629" s="37" t="s">
        <v>3861</v>
      </c>
      <c r="E629" s="401" t="s">
        <v>3424</v>
      </c>
      <c r="F629" s="402" t="s">
        <v>3425</v>
      </c>
      <c r="G629" s="405">
        <v>4521.8999999999996</v>
      </c>
      <c r="H629" s="405">
        <v>0</v>
      </c>
      <c r="I629" s="318">
        <v>30744.2</v>
      </c>
      <c r="J629" s="318">
        <v>17818.3</v>
      </c>
      <c r="Q629" s="404"/>
      <c r="R629" s="404"/>
    </row>
    <row r="630" spans="2:18" ht="13.9" customHeight="1" x14ac:dyDescent="0.25">
      <c r="B630" s="400">
        <v>23</v>
      </c>
      <c r="C630" s="36">
        <v>25</v>
      </c>
      <c r="D630" s="37" t="s">
        <v>3861</v>
      </c>
      <c r="E630" s="401" t="s">
        <v>3426</v>
      </c>
      <c r="F630" s="402" t="s">
        <v>3427</v>
      </c>
      <c r="G630" s="405">
        <v>0</v>
      </c>
      <c r="H630" s="405">
        <v>0</v>
      </c>
      <c r="I630" s="318">
        <v>53631.6</v>
      </c>
      <c r="J630" s="318">
        <v>26328.9</v>
      </c>
      <c r="Q630" s="404"/>
      <c r="R630" s="404"/>
    </row>
    <row r="631" spans="2:18" ht="13.9" customHeight="1" x14ac:dyDescent="0.25">
      <c r="B631" s="400">
        <v>16</v>
      </c>
      <c r="C631" s="36">
        <v>28</v>
      </c>
      <c r="D631" s="37" t="s">
        <v>3861</v>
      </c>
      <c r="E631" s="401" t="s">
        <v>3428</v>
      </c>
      <c r="F631" s="422" t="s">
        <v>4439</v>
      </c>
      <c r="G631" s="405">
        <v>1083.8</v>
      </c>
      <c r="H631" s="405">
        <v>0</v>
      </c>
      <c r="I631" s="318">
        <v>13093.099999999999</v>
      </c>
      <c r="J631" s="318">
        <v>7475.3</v>
      </c>
      <c r="Q631" s="404"/>
      <c r="R631" s="404"/>
    </row>
    <row r="632" spans="2:18" ht="13.9" customHeight="1" x14ac:dyDescent="0.25">
      <c r="B632" s="400">
        <v>19</v>
      </c>
      <c r="C632" s="36">
        <v>17</v>
      </c>
      <c r="D632" s="37" t="s">
        <v>3861</v>
      </c>
      <c r="E632" s="401" t="s">
        <v>3429</v>
      </c>
      <c r="F632" s="402" t="s">
        <v>3430</v>
      </c>
      <c r="G632" s="405">
        <v>16365.6</v>
      </c>
      <c r="H632" s="405">
        <v>0</v>
      </c>
      <c r="I632" s="318">
        <v>58987.100000000006</v>
      </c>
      <c r="J632" s="318">
        <v>47882.3</v>
      </c>
      <c r="Q632" s="404"/>
      <c r="R632" s="404"/>
    </row>
    <row r="633" spans="2:18" ht="13.9" customHeight="1" x14ac:dyDescent="0.25">
      <c r="B633" s="400">
        <v>20</v>
      </c>
      <c r="C633" s="36">
        <v>33</v>
      </c>
      <c r="D633" s="37" t="s">
        <v>3861</v>
      </c>
      <c r="E633" s="401" t="s">
        <v>3431</v>
      </c>
      <c r="F633" s="402" t="s">
        <v>3432</v>
      </c>
      <c r="G633" s="405">
        <v>4564.5</v>
      </c>
      <c r="H633" s="405">
        <v>0</v>
      </c>
      <c r="I633" s="318">
        <v>43398</v>
      </c>
      <c r="J633" s="318">
        <v>51435.3</v>
      </c>
      <c r="Q633" s="404"/>
      <c r="R633" s="404"/>
    </row>
    <row r="634" spans="2:18" ht="13.9" customHeight="1" x14ac:dyDescent="0.25">
      <c r="B634" s="400" t="s">
        <v>37</v>
      </c>
      <c r="C634" s="36">
        <v>27</v>
      </c>
      <c r="D634" s="37" t="s">
        <v>3861</v>
      </c>
      <c r="E634" s="401" t="s">
        <v>3433</v>
      </c>
      <c r="F634" s="402" t="s">
        <v>3434</v>
      </c>
      <c r="G634" s="405">
        <v>6965.7</v>
      </c>
      <c r="H634" s="405">
        <v>0</v>
      </c>
      <c r="I634" s="318">
        <v>44752.5</v>
      </c>
      <c r="J634" s="318">
        <v>22645.200000000001</v>
      </c>
      <c r="Q634" s="404"/>
      <c r="R634" s="404"/>
    </row>
    <row r="635" spans="2:18" ht="13.9" customHeight="1" x14ac:dyDescent="0.25">
      <c r="B635" s="400">
        <v>16</v>
      </c>
      <c r="C635" s="407">
        <v>29</v>
      </c>
      <c r="D635" s="37" t="s">
        <v>3861</v>
      </c>
      <c r="E635" s="401" t="s">
        <v>3435</v>
      </c>
      <c r="F635" s="422" t="s">
        <v>3436</v>
      </c>
      <c r="G635" s="405">
        <v>3265.4</v>
      </c>
      <c r="H635" s="405">
        <v>0</v>
      </c>
      <c r="I635" s="318">
        <v>25773.5</v>
      </c>
      <c r="J635" s="318">
        <v>14538.3</v>
      </c>
      <c r="Q635" s="404"/>
      <c r="R635" s="404"/>
    </row>
    <row r="636" spans="2:18" ht="13.9" customHeight="1" x14ac:dyDescent="0.25">
      <c r="B636" s="400" t="s">
        <v>671</v>
      </c>
      <c r="C636" s="36">
        <v>32</v>
      </c>
      <c r="D636" s="37" t="s">
        <v>3861</v>
      </c>
      <c r="E636" s="401" t="s">
        <v>3437</v>
      </c>
      <c r="F636" s="402" t="s">
        <v>3438</v>
      </c>
      <c r="G636" s="405">
        <v>20025.099999999999</v>
      </c>
      <c r="H636" s="405">
        <v>0</v>
      </c>
      <c r="I636" s="318">
        <v>80302.5</v>
      </c>
      <c r="J636" s="318">
        <v>35516.300000000003</v>
      </c>
      <c r="Q636" s="404"/>
      <c r="R636" s="404"/>
    </row>
    <row r="637" spans="2:18" ht="13.9" customHeight="1" x14ac:dyDescent="0.25">
      <c r="B637" s="400" t="s">
        <v>670</v>
      </c>
      <c r="C637" s="36">
        <v>44</v>
      </c>
      <c r="D637" s="37" t="s">
        <v>3861</v>
      </c>
      <c r="E637" s="401" t="s">
        <v>3439</v>
      </c>
      <c r="F637" s="402" t="s">
        <v>3440</v>
      </c>
      <c r="G637" s="405">
        <v>613</v>
      </c>
      <c r="H637" s="405">
        <v>0</v>
      </c>
      <c r="I637" s="318">
        <v>6101.6</v>
      </c>
      <c r="J637" s="318">
        <v>2861.9</v>
      </c>
      <c r="Q637" s="404"/>
      <c r="R637" s="404"/>
    </row>
    <row r="638" spans="2:18" ht="13.9" customHeight="1" x14ac:dyDescent="0.25">
      <c r="B638" s="411" t="s">
        <v>677</v>
      </c>
      <c r="C638" s="36">
        <v>20</v>
      </c>
      <c r="D638" s="37" t="s">
        <v>3861</v>
      </c>
      <c r="E638" s="401" t="s">
        <v>3441</v>
      </c>
      <c r="F638" s="402" t="s">
        <v>3442</v>
      </c>
      <c r="G638" s="405">
        <v>5668.1</v>
      </c>
      <c r="H638" s="405">
        <v>0</v>
      </c>
      <c r="I638" s="318">
        <v>23844.400000000001</v>
      </c>
      <c r="J638" s="318">
        <v>10207.200000000001</v>
      </c>
      <c r="Q638" s="404"/>
      <c r="R638" s="404"/>
    </row>
    <row r="639" spans="2:18" ht="13.9" customHeight="1" x14ac:dyDescent="0.25">
      <c r="B639" s="400">
        <v>20</v>
      </c>
      <c r="C639" s="36">
        <v>34</v>
      </c>
      <c r="D639" s="37" t="s">
        <v>3861</v>
      </c>
      <c r="E639" s="401" t="s">
        <v>3443</v>
      </c>
      <c r="F639" s="402" t="s">
        <v>3444</v>
      </c>
      <c r="G639" s="405">
        <v>1582.6</v>
      </c>
      <c r="H639" s="405">
        <v>0</v>
      </c>
      <c r="I639" s="318">
        <v>20230.400000000001</v>
      </c>
      <c r="J639" s="318">
        <v>12825.4</v>
      </c>
      <c r="Q639" s="404"/>
      <c r="R639" s="404"/>
    </row>
    <row r="640" spans="2:18" ht="13.9" customHeight="1" x14ac:dyDescent="0.25">
      <c r="B640" s="400">
        <v>22</v>
      </c>
      <c r="C640" s="36">
        <v>25</v>
      </c>
      <c r="D640" s="37" t="s">
        <v>3861</v>
      </c>
      <c r="E640" s="401" t="s">
        <v>3445</v>
      </c>
      <c r="F640" s="423" t="s">
        <v>3446</v>
      </c>
      <c r="G640" s="405">
        <v>8704</v>
      </c>
      <c r="H640" s="405">
        <v>0</v>
      </c>
      <c r="I640" s="318">
        <v>52717.1</v>
      </c>
      <c r="J640" s="318">
        <v>50023.399999999994</v>
      </c>
      <c r="Q640" s="404"/>
      <c r="R640" s="404"/>
    </row>
    <row r="641" spans="2:18" ht="13.9" customHeight="1" x14ac:dyDescent="0.25">
      <c r="B641" s="406" t="s">
        <v>59</v>
      </c>
      <c r="C641" s="36">
        <v>34</v>
      </c>
      <c r="D641" s="37" t="s">
        <v>3861</v>
      </c>
      <c r="E641" s="401" t="s">
        <v>3447</v>
      </c>
      <c r="F641" s="402" t="s">
        <v>3448</v>
      </c>
      <c r="G641" s="405">
        <v>4500.3999999999996</v>
      </c>
      <c r="H641" s="405">
        <v>0</v>
      </c>
      <c r="I641" s="318">
        <v>30596.7</v>
      </c>
      <c r="J641" s="318">
        <v>17853.3</v>
      </c>
      <c r="Q641" s="404"/>
      <c r="R641" s="404"/>
    </row>
    <row r="642" spans="2:18" ht="13.9" customHeight="1" x14ac:dyDescent="0.25">
      <c r="B642" s="400">
        <v>15</v>
      </c>
      <c r="C642" s="36">
        <v>33</v>
      </c>
      <c r="D642" s="37" t="s">
        <v>3861</v>
      </c>
      <c r="E642" s="401" t="s">
        <v>3449</v>
      </c>
      <c r="F642" s="402" t="s">
        <v>3450</v>
      </c>
      <c r="G642" s="405">
        <v>6673</v>
      </c>
      <c r="H642" s="405">
        <v>0</v>
      </c>
      <c r="I642" s="318">
        <v>41748.299999999996</v>
      </c>
      <c r="J642" s="318">
        <v>16344.3</v>
      </c>
      <c r="Q642" s="404"/>
      <c r="R642" s="404"/>
    </row>
    <row r="643" spans="2:18" ht="13.9" customHeight="1" x14ac:dyDescent="0.25">
      <c r="B643" s="400">
        <v>16</v>
      </c>
      <c r="C643" s="36">
        <v>30</v>
      </c>
      <c r="D643" s="37" t="s">
        <v>3861</v>
      </c>
      <c r="E643" s="401" t="s">
        <v>3451</v>
      </c>
      <c r="F643" s="423" t="s">
        <v>3452</v>
      </c>
      <c r="G643" s="405">
        <v>0</v>
      </c>
      <c r="H643" s="405">
        <v>1793</v>
      </c>
      <c r="I643" s="318">
        <v>24606.6</v>
      </c>
      <c r="J643" s="318">
        <v>12851</v>
      </c>
      <c r="Q643" s="404"/>
      <c r="R643" s="404"/>
    </row>
    <row r="644" spans="2:18" ht="13.9" customHeight="1" x14ac:dyDescent="0.25">
      <c r="B644" s="400">
        <v>18</v>
      </c>
      <c r="C644" s="407">
        <v>24</v>
      </c>
      <c r="D644" s="37" t="s">
        <v>3861</v>
      </c>
      <c r="E644" s="401" t="s">
        <v>3453</v>
      </c>
      <c r="F644" s="412" t="s">
        <v>3454</v>
      </c>
      <c r="G644" s="405">
        <v>6698.8</v>
      </c>
      <c r="H644" s="405">
        <v>0</v>
      </c>
      <c r="I644" s="318">
        <v>17084.5</v>
      </c>
      <c r="J644" s="318">
        <v>6604.5</v>
      </c>
      <c r="Q644" s="404"/>
      <c r="R644" s="404"/>
    </row>
    <row r="645" spans="2:18" ht="13.9" customHeight="1" x14ac:dyDescent="0.25">
      <c r="B645" s="400">
        <v>23</v>
      </c>
      <c r="C645" s="36">
        <v>26</v>
      </c>
      <c r="D645" s="37" t="s">
        <v>3861</v>
      </c>
      <c r="E645" s="401" t="s">
        <v>3455</v>
      </c>
      <c r="F645" s="402" t="s">
        <v>3456</v>
      </c>
      <c r="G645" s="405">
        <v>5515.6</v>
      </c>
      <c r="H645" s="405">
        <v>0</v>
      </c>
      <c r="I645" s="318">
        <v>48690.6</v>
      </c>
      <c r="J645" s="318">
        <v>28076.400000000001</v>
      </c>
      <c r="Q645" s="404"/>
      <c r="R645" s="404"/>
    </row>
    <row r="646" spans="2:18" ht="13.9" customHeight="1" x14ac:dyDescent="0.25">
      <c r="B646" s="400">
        <v>19</v>
      </c>
      <c r="C646" s="36">
        <v>18</v>
      </c>
      <c r="D646" s="37" t="s">
        <v>3861</v>
      </c>
      <c r="E646" s="401" t="s">
        <v>3457</v>
      </c>
      <c r="F646" s="402" t="s">
        <v>3458</v>
      </c>
      <c r="G646" s="405">
        <v>11635.5</v>
      </c>
      <c r="H646" s="405">
        <v>0</v>
      </c>
      <c r="I646" s="318">
        <v>52623.700000000004</v>
      </c>
      <c r="J646" s="318">
        <v>20719.5</v>
      </c>
      <c r="Q646" s="404"/>
      <c r="R646" s="404"/>
    </row>
    <row r="647" spans="2:18" ht="13.9" customHeight="1" x14ac:dyDescent="0.25">
      <c r="B647" s="400">
        <v>25</v>
      </c>
      <c r="C647" s="36">
        <v>25</v>
      </c>
      <c r="D647" s="37" t="s">
        <v>3861</v>
      </c>
      <c r="E647" s="401" t="s">
        <v>3459</v>
      </c>
      <c r="F647" s="402" t="s">
        <v>3460</v>
      </c>
      <c r="G647" s="405">
        <v>4949.3999999999996</v>
      </c>
      <c r="H647" s="405">
        <v>0</v>
      </c>
      <c r="I647" s="318">
        <v>24569.4</v>
      </c>
      <c r="J647" s="318">
        <v>15392.7</v>
      </c>
      <c r="Q647" s="404"/>
      <c r="R647" s="404"/>
    </row>
    <row r="648" spans="2:18" ht="13.9" customHeight="1" x14ac:dyDescent="0.25">
      <c r="B648" s="400" t="s">
        <v>59</v>
      </c>
      <c r="C648" s="36">
        <v>35</v>
      </c>
      <c r="D648" s="37" t="s">
        <v>3861</v>
      </c>
      <c r="E648" s="401" t="s">
        <v>3461</v>
      </c>
      <c r="F648" s="402" t="s">
        <v>3462</v>
      </c>
      <c r="G648" s="405">
        <v>308.2</v>
      </c>
      <c r="H648" s="405">
        <v>0</v>
      </c>
      <c r="I648" s="318">
        <v>19560.400000000001</v>
      </c>
      <c r="J648" s="318">
        <v>8676.7999999999993</v>
      </c>
      <c r="Q648" s="404"/>
      <c r="R648" s="404"/>
    </row>
    <row r="649" spans="2:18" ht="13.9" customHeight="1" x14ac:dyDescent="0.25">
      <c r="B649" s="400">
        <v>13</v>
      </c>
      <c r="C649" s="36">
        <v>29</v>
      </c>
      <c r="D649" s="37" t="s">
        <v>3861</v>
      </c>
      <c r="E649" s="401" t="s">
        <v>3463</v>
      </c>
      <c r="F649" s="402" t="s">
        <v>3464</v>
      </c>
      <c r="G649" s="405">
        <v>34308</v>
      </c>
      <c r="H649" s="405">
        <v>0</v>
      </c>
      <c r="I649" s="318">
        <v>158820.79999999999</v>
      </c>
      <c r="J649" s="318">
        <v>73386.7</v>
      </c>
      <c r="Q649" s="404"/>
      <c r="R649" s="404"/>
    </row>
    <row r="650" spans="2:18" ht="13.9" customHeight="1" x14ac:dyDescent="0.25">
      <c r="B650" s="400">
        <v>10</v>
      </c>
      <c r="C650" s="36">
        <v>35</v>
      </c>
      <c r="D650" s="37" t="s">
        <v>3861</v>
      </c>
      <c r="E650" s="401" t="s">
        <v>3465</v>
      </c>
      <c r="F650" s="402" t="s">
        <v>3466</v>
      </c>
      <c r="G650" s="405">
        <v>0</v>
      </c>
      <c r="H650" s="405">
        <v>0</v>
      </c>
      <c r="I650" s="318">
        <v>37064.800000000003</v>
      </c>
      <c r="J650" s="318">
        <v>21313.4</v>
      </c>
      <c r="Q650" s="404"/>
      <c r="R650" s="404"/>
    </row>
    <row r="651" spans="2:18" ht="13.9" customHeight="1" x14ac:dyDescent="0.25">
      <c r="B651" s="400" t="s">
        <v>40</v>
      </c>
      <c r="C651" s="36">
        <v>25</v>
      </c>
      <c r="D651" s="37" t="s">
        <v>3861</v>
      </c>
      <c r="E651" s="401" t="s">
        <v>3467</v>
      </c>
      <c r="F651" s="402" t="s">
        <v>3468</v>
      </c>
      <c r="G651" s="405">
        <v>8840.5</v>
      </c>
      <c r="H651" s="405">
        <v>0</v>
      </c>
      <c r="I651" s="318">
        <v>39785.1</v>
      </c>
      <c r="J651" s="318">
        <v>20947.599999999999</v>
      </c>
      <c r="Q651" s="404"/>
      <c r="R651" s="404"/>
    </row>
    <row r="652" spans="2:18" ht="13.9" customHeight="1" x14ac:dyDescent="0.25">
      <c r="B652" s="400" t="s">
        <v>671</v>
      </c>
      <c r="C652" s="36">
        <v>33</v>
      </c>
      <c r="D652" s="37" t="s">
        <v>3861</v>
      </c>
      <c r="E652" s="401" t="s">
        <v>3469</v>
      </c>
      <c r="F652" s="402" t="s">
        <v>3470</v>
      </c>
      <c r="G652" s="405">
        <v>11500.1</v>
      </c>
      <c r="H652" s="405">
        <v>0</v>
      </c>
      <c r="I652" s="318">
        <v>42147.6</v>
      </c>
      <c r="J652" s="318">
        <v>26092.2</v>
      </c>
      <c r="Q652" s="404"/>
      <c r="R652" s="404"/>
    </row>
    <row r="653" spans="2:18" ht="13.9" customHeight="1" x14ac:dyDescent="0.25">
      <c r="B653" s="400">
        <v>18</v>
      </c>
      <c r="C653" s="407">
        <v>25</v>
      </c>
      <c r="D653" s="37" t="s">
        <v>3861</v>
      </c>
      <c r="E653" s="401" t="s">
        <v>3471</v>
      </c>
      <c r="F653" s="412" t="s">
        <v>3472</v>
      </c>
      <c r="G653" s="405">
        <v>4893.8999999999996</v>
      </c>
      <c r="H653" s="405">
        <v>0</v>
      </c>
      <c r="I653" s="318">
        <v>20069.3</v>
      </c>
      <c r="J653" s="318">
        <v>15355.1</v>
      </c>
      <c r="Q653" s="404"/>
      <c r="R653" s="404"/>
    </row>
    <row r="654" spans="2:18" ht="13.9" customHeight="1" x14ac:dyDescent="0.25">
      <c r="B654" s="400">
        <v>22</v>
      </c>
      <c r="C654" s="36">
        <v>26</v>
      </c>
      <c r="D654" s="37" t="s">
        <v>3861</v>
      </c>
      <c r="E654" s="401" t="s">
        <v>3473</v>
      </c>
      <c r="F654" s="423" t="s">
        <v>3474</v>
      </c>
      <c r="G654" s="405">
        <v>5658.2</v>
      </c>
      <c r="H654" s="405">
        <v>0</v>
      </c>
      <c r="I654" s="318">
        <v>38966.400000000001</v>
      </c>
      <c r="J654" s="318">
        <v>19946.900000000001</v>
      </c>
      <c r="Q654" s="404"/>
      <c r="R654" s="404"/>
    </row>
    <row r="655" spans="2:18" ht="13.9" customHeight="1" x14ac:dyDescent="0.25">
      <c r="B655" s="406" t="s">
        <v>670</v>
      </c>
      <c r="C655" s="36">
        <v>45</v>
      </c>
      <c r="D655" s="37" t="s">
        <v>3861</v>
      </c>
      <c r="E655" s="401" t="s">
        <v>3475</v>
      </c>
      <c r="F655" s="402" t="s">
        <v>3476</v>
      </c>
      <c r="G655" s="405">
        <v>474.9</v>
      </c>
      <c r="H655" s="405">
        <v>0</v>
      </c>
      <c r="I655" s="318">
        <v>19577.7</v>
      </c>
      <c r="J655" s="318">
        <v>17178.5</v>
      </c>
      <c r="Q655" s="404"/>
      <c r="R655" s="404"/>
    </row>
    <row r="656" spans="2:18" ht="30.2" customHeight="1" x14ac:dyDescent="0.25">
      <c r="B656" s="400" t="s">
        <v>671</v>
      </c>
      <c r="C656" s="40" t="s">
        <v>3477</v>
      </c>
      <c r="D656" s="44" t="s">
        <v>3478</v>
      </c>
      <c r="E656" s="401" t="s">
        <v>3479</v>
      </c>
      <c r="F656" s="429" t="s">
        <v>3480</v>
      </c>
      <c r="G656" s="405">
        <v>72812.100000000006</v>
      </c>
      <c r="H656" s="405">
        <v>0</v>
      </c>
      <c r="I656" s="318">
        <v>157412.80000000002</v>
      </c>
      <c r="J656" s="318">
        <v>730136.79999999981</v>
      </c>
      <c r="Q656" s="404"/>
      <c r="R656" s="404"/>
    </row>
    <row r="657" spans="2:18" ht="29.25" customHeight="1" x14ac:dyDescent="0.25">
      <c r="B657" s="411" t="s">
        <v>677</v>
      </c>
      <c r="C657" s="40" t="s">
        <v>3477</v>
      </c>
      <c r="D657" s="44" t="s">
        <v>3478</v>
      </c>
      <c r="E657" s="401" t="s">
        <v>3481</v>
      </c>
      <c r="F657" s="429" t="s">
        <v>3482</v>
      </c>
      <c r="G657" s="405">
        <v>76153.3</v>
      </c>
      <c r="H657" s="405">
        <v>0</v>
      </c>
      <c r="I657" s="318">
        <v>202249.19999999998</v>
      </c>
      <c r="J657" s="318">
        <v>456292.10000000003</v>
      </c>
      <c r="Q657" s="404"/>
      <c r="R657" s="404"/>
    </row>
    <row r="658" spans="2:18" ht="31.7" customHeight="1" x14ac:dyDescent="0.25">
      <c r="B658" s="411" t="s">
        <v>59</v>
      </c>
      <c r="C658" s="40" t="s">
        <v>3477</v>
      </c>
      <c r="D658" s="44" t="s">
        <v>3478</v>
      </c>
      <c r="E658" s="417" t="s">
        <v>3483</v>
      </c>
      <c r="F658" s="429" t="s">
        <v>3484</v>
      </c>
      <c r="G658" s="430">
        <v>0</v>
      </c>
      <c r="H658" s="430">
        <v>325281.2</v>
      </c>
      <c r="I658" s="318">
        <v>423548.69999999995</v>
      </c>
      <c r="J658" s="318">
        <v>1507670.1</v>
      </c>
      <c r="Q658" s="404"/>
      <c r="R658" s="404"/>
    </row>
    <row r="659" spans="2:18" ht="26.45" customHeight="1" x14ac:dyDescent="0.25">
      <c r="B659" s="431" t="s">
        <v>670</v>
      </c>
      <c r="C659" s="40" t="s">
        <v>3477</v>
      </c>
      <c r="D659" s="44" t="s">
        <v>3478</v>
      </c>
      <c r="E659" s="401" t="s">
        <v>3485</v>
      </c>
      <c r="F659" s="429" t="s">
        <v>3486</v>
      </c>
      <c r="G659" s="430">
        <v>0</v>
      </c>
      <c r="H659" s="430">
        <v>254627.5</v>
      </c>
      <c r="I659" s="318">
        <v>576938.19999999995</v>
      </c>
      <c r="J659" s="318">
        <v>2054244.100000001</v>
      </c>
      <c r="Q659" s="404"/>
      <c r="R659" s="404"/>
    </row>
    <row r="660" spans="2:18" ht="30.2" customHeight="1" x14ac:dyDescent="0.25">
      <c r="B660" s="400" t="s">
        <v>37</v>
      </c>
      <c r="C660" s="40" t="s">
        <v>3477</v>
      </c>
      <c r="D660" s="44" t="s">
        <v>3478</v>
      </c>
      <c r="E660" s="401" t="s">
        <v>3487</v>
      </c>
      <c r="F660" s="429" t="s">
        <v>3488</v>
      </c>
      <c r="G660" s="405">
        <v>58270.3</v>
      </c>
      <c r="H660" s="405">
        <v>0</v>
      </c>
      <c r="I660" s="318">
        <v>168514.1</v>
      </c>
      <c r="J660" s="318">
        <v>569476.39999999991</v>
      </c>
      <c r="Q660" s="404"/>
      <c r="R660" s="404"/>
    </row>
    <row r="661" spans="2:18" ht="28.5" customHeight="1" x14ac:dyDescent="0.25">
      <c r="B661" s="411" t="s">
        <v>43</v>
      </c>
      <c r="C661" s="40" t="s">
        <v>3477</v>
      </c>
      <c r="D661" s="44" t="s">
        <v>3478</v>
      </c>
      <c r="E661" s="401" t="s">
        <v>3489</v>
      </c>
      <c r="F661" s="429" t="s">
        <v>3830</v>
      </c>
      <c r="G661" s="405">
        <v>115785.1</v>
      </c>
      <c r="H661" s="405">
        <v>0</v>
      </c>
      <c r="I661" s="318">
        <v>118721.8</v>
      </c>
      <c r="J661" s="318">
        <v>543938.89999999991</v>
      </c>
      <c r="Q661" s="404"/>
      <c r="R661" s="404"/>
    </row>
    <row r="662" spans="2:18" ht="19.5" customHeight="1" x14ac:dyDescent="0.25">
      <c r="B662" s="411" t="s">
        <v>40</v>
      </c>
      <c r="C662" s="40" t="s">
        <v>3477</v>
      </c>
      <c r="D662" s="44" t="s">
        <v>3478</v>
      </c>
      <c r="E662" s="401" t="s">
        <v>3831</v>
      </c>
      <c r="F662" s="429" t="s">
        <v>3832</v>
      </c>
      <c r="G662" s="430">
        <v>0</v>
      </c>
      <c r="H662" s="430">
        <v>14973.2</v>
      </c>
      <c r="I662" s="318">
        <v>412317.4</v>
      </c>
      <c r="J662" s="318">
        <v>820121.4</v>
      </c>
      <c r="Q662" s="404"/>
      <c r="R662" s="404"/>
    </row>
    <row r="663" spans="2:18" ht="29.25" customHeight="1" x14ac:dyDescent="0.25">
      <c r="B663" s="432" t="s">
        <v>52</v>
      </c>
      <c r="C663" s="45" t="s">
        <v>3477</v>
      </c>
      <c r="D663" s="46" t="s">
        <v>3478</v>
      </c>
      <c r="E663" s="401" t="s">
        <v>3833</v>
      </c>
      <c r="F663" s="433" t="s">
        <v>3834</v>
      </c>
      <c r="G663" s="405">
        <v>90873.8</v>
      </c>
      <c r="H663" s="405">
        <v>0</v>
      </c>
      <c r="I663" s="318">
        <v>145872.5</v>
      </c>
      <c r="J663" s="318">
        <v>612041.49999999988</v>
      </c>
      <c r="Q663" s="404"/>
      <c r="R663" s="404"/>
    </row>
    <row r="664" spans="2:18" ht="23.25" customHeight="1" x14ac:dyDescent="0.25">
      <c r="B664" s="432">
        <v>10</v>
      </c>
      <c r="C664" s="45" t="s">
        <v>3477</v>
      </c>
      <c r="D664" s="46" t="s">
        <v>3478</v>
      </c>
      <c r="E664" s="401" t="s">
        <v>3835</v>
      </c>
      <c r="F664" s="433" t="s">
        <v>3836</v>
      </c>
      <c r="G664" s="405">
        <v>0</v>
      </c>
      <c r="H664" s="405">
        <v>36575.199999999997</v>
      </c>
      <c r="I664" s="318">
        <v>111453.8</v>
      </c>
      <c r="J664" s="318">
        <v>778159.2</v>
      </c>
      <c r="Q664" s="404"/>
      <c r="R664" s="404"/>
    </row>
    <row r="665" spans="2:18" ht="34.5" customHeight="1" x14ac:dyDescent="0.25">
      <c r="B665" s="432">
        <v>11</v>
      </c>
      <c r="C665" s="45" t="s">
        <v>3477</v>
      </c>
      <c r="D665" s="46" t="s">
        <v>3478</v>
      </c>
      <c r="E665" s="401" t="s">
        <v>3837</v>
      </c>
      <c r="F665" s="433" t="s">
        <v>3838</v>
      </c>
      <c r="G665" s="405">
        <v>34846.199999999997</v>
      </c>
      <c r="H665" s="405">
        <v>0</v>
      </c>
      <c r="I665" s="318">
        <v>142788.79999999999</v>
      </c>
      <c r="J665" s="318">
        <v>455024.80000000022</v>
      </c>
      <c r="Q665" s="404"/>
      <c r="R665" s="404"/>
    </row>
    <row r="666" spans="2:18" ht="32.25" customHeight="1" x14ac:dyDescent="0.25">
      <c r="B666" s="432">
        <v>12</v>
      </c>
      <c r="C666" s="45" t="s">
        <v>3477</v>
      </c>
      <c r="D666" s="46" t="s">
        <v>3478</v>
      </c>
      <c r="E666" s="401" t="s">
        <v>3839</v>
      </c>
      <c r="F666" s="433" t="s">
        <v>3840</v>
      </c>
      <c r="G666" s="405">
        <v>24823</v>
      </c>
      <c r="H666" s="405">
        <v>0</v>
      </c>
      <c r="I666" s="318">
        <v>283677.09999999998</v>
      </c>
      <c r="J666" s="318">
        <v>1042083.3999999998</v>
      </c>
      <c r="Q666" s="404"/>
      <c r="R666" s="404"/>
    </row>
    <row r="667" spans="2:18" ht="33.75" customHeight="1" x14ac:dyDescent="0.25">
      <c r="B667" s="400">
        <v>13</v>
      </c>
      <c r="C667" s="45" t="s">
        <v>3477</v>
      </c>
      <c r="D667" s="46" t="s">
        <v>3478</v>
      </c>
      <c r="E667" s="401" t="s">
        <v>2049</v>
      </c>
      <c r="F667" s="433" t="s">
        <v>2050</v>
      </c>
      <c r="G667" s="405">
        <v>44898.1</v>
      </c>
      <c r="H667" s="405">
        <v>0</v>
      </c>
      <c r="I667" s="318">
        <v>283805.5</v>
      </c>
      <c r="J667" s="318">
        <v>1134276.9000000001</v>
      </c>
      <c r="Q667" s="404"/>
      <c r="R667" s="404"/>
    </row>
    <row r="668" spans="2:18" ht="27.75" customHeight="1" x14ac:dyDescent="0.25">
      <c r="B668" s="432">
        <v>14</v>
      </c>
      <c r="C668" s="45" t="s">
        <v>3477</v>
      </c>
      <c r="D668" s="46" t="s">
        <v>3478</v>
      </c>
      <c r="E668" s="401" t="s">
        <v>2051</v>
      </c>
      <c r="F668" s="433" t="s">
        <v>2052</v>
      </c>
      <c r="G668" s="405">
        <v>33120.6</v>
      </c>
      <c r="H668" s="405">
        <v>0</v>
      </c>
      <c r="I668" s="318">
        <v>263311.59999999998</v>
      </c>
      <c r="J668" s="318">
        <v>529451.4</v>
      </c>
      <c r="Q668" s="404"/>
      <c r="R668" s="404"/>
    </row>
    <row r="669" spans="2:18" ht="25.5" customHeight="1" x14ac:dyDescent="0.25">
      <c r="B669" s="432">
        <v>15</v>
      </c>
      <c r="C669" s="45" t="s">
        <v>3477</v>
      </c>
      <c r="D669" s="46" t="s">
        <v>3478</v>
      </c>
      <c r="E669" s="401" t="s">
        <v>2053</v>
      </c>
      <c r="F669" s="433" t="s">
        <v>2054</v>
      </c>
      <c r="G669" s="405">
        <v>10232</v>
      </c>
      <c r="H669" s="405">
        <v>0</v>
      </c>
      <c r="I669" s="318">
        <v>269758</v>
      </c>
      <c r="J669" s="318">
        <v>1077138.3000000003</v>
      </c>
      <c r="Q669" s="404"/>
      <c r="R669" s="404"/>
    </row>
    <row r="670" spans="2:18" ht="30.2" customHeight="1" x14ac:dyDescent="0.25">
      <c r="B670" s="432">
        <v>16</v>
      </c>
      <c r="C670" s="45" t="s">
        <v>3477</v>
      </c>
      <c r="D670" s="46" t="s">
        <v>3478</v>
      </c>
      <c r="E670" s="401" t="s">
        <v>2055</v>
      </c>
      <c r="F670" s="433" t="s">
        <v>2056</v>
      </c>
      <c r="G670" s="405">
        <v>0</v>
      </c>
      <c r="H670" s="405">
        <v>81448.600000000006</v>
      </c>
      <c r="I670" s="318">
        <v>201902</v>
      </c>
      <c r="J670" s="318">
        <v>670371.80000000005</v>
      </c>
      <c r="Q670" s="404"/>
      <c r="R670" s="404"/>
    </row>
    <row r="671" spans="2:18" ht="25.5" customHeight="1" x14ac:dyDescent="0.25">
      <c r="B671" s="432">
        <v>17</v>
      </c>
      <c r="C671" s="45" t="s">
        <v>3477</v>
      </c>
      <c r="D671" s="46" t="s">
        <v>3478</v>
      </c>
      <c r="E671" s="401" t="s">
        <v>2057</v>
      </c>
      <c r="F671" s="433" t="s">
        <v>3806</v>
      </c>
      <c r="G671" s="405">
        <v>72427.600000000006</v>
      </c>
      <c r="H671" s="405">
        <v>0</v>
      </c>
      <c r="I671" s="318">
        <v>166144.09999999998</v>
      </c>
      <c r="J671" s="318">
        <v>505964.1</v>
      </c>
      <c r="Q671" s="404"/>
      <c r="R671" s="404"/>
    </row>
    <row r="672" spans="2:18" ht="27.75" customHeight="1" x14ac:dyDescent="0.25">
      <c r="B672" s="432">
        <v>18</v>
      </c>
      <c r="C672" s="45" t="s">
        <v>3477</v>
      </c>
      <c r="D672" s="46" t="s">
        <v>3478</v>
      </c>
      <c r="E672" s="401" t="s">
        <v>3807</v>
      </c>
      <c r="F672" s="433" t="s">
        <v>3808</v>
      </c>
      <c r="G672" s="405">
        <v>8459.5</v>
      </c>
      <c r="H672" s="405">
        <v>0</v>
      </c>
      <c r="I672" s="318">
        <v>128008.09999999999</v>
      </c>
      <c r="J672" s="318">
        <v>518841.4</v>
      </c>
      <c r="Q672" s="404"/>
      <c r="R672" s="404"/>
    </row>
    <row r="673" spans="2:18" ht="30.2" customHeight="1" x14ac:dyDescent="0.25">
      <c r="B673" s="432">
        <v>19</v>
      </c>
      <c r="C673" s="45" t="s">
        <v>3477</v>
      </c>
      <c r="D673" s="46" t="s">
        <v>3478</v>
      </c>
      <c r="E673" s="401" t="s">
        <v>3809</v>
      </c>
      <c r="F673" s="433" t="s">
        <v>3810</v>
      </c>
      <c r="G673" s="405">
        <v>68798.8</v>
      </c>
      <c r="H673" s="405">
        <v>0</v>
      </c>
      <c r="I673" s="318">
        <v>109714.6</v>
      </c>
      <c r="J673" s="318">
        <v>475712.3000000001</v>
      </c>
      <c r="Q673" s="404"/>
      <c r="R673" s="404"/>
    </row>
    <row r="674" spans="2:18" ht="27" customHeight="1" x14ac:dyDescent="0.25">
      <c r="B674" s="432">
        <v>20</v>
      </c>
      <c r="C674" s="45" t="s">
        <v>3477</v>
      </c>
      <c r="D674" s="46" t="s">
        <v>3478</v>
      </c>
      <c r="E674" s="401" t="s">
        <v>3811</v>
      </c>
      <c r="F674" s="433" t="s">
        <v>3812</v>
      </c>
      <c r="G674" s="405">
        <v>0</v>
      </c>
      <c r="H674" s="405">
        <v>4520.1000000000004</v>
      </c>
      <c r="I674" s="318">
        <v>320091.7</v>
      </c>
      <c r="J674" s="318">
        <v>1256145.9000000004</v>
      </c>
      <c r="Q674" s="404"/>
      <c r="R674" s="404"/>
    </row>
    <row r="675" spans="2:18" ht="27.75" customHeight="1" x14ac:dyDescent="0.25">
      <c r="B675" s="432">
        <v>21</v>
      </c>
      <c r="C675" s="45" t="s">
        <v>3477</v>
      </c>
      <c r="D675" s="46" t="s">
        <v>3478</v>
      </c>
      <c r="E675" s="401" t="s">
        <v>3813</v>
      </c>
      <c r="F675" s="433" t="s">
        <v>3814</v>
      </c>
      <c r="G675" s="405">
        <v>76984.100000000006</v>
      </c>
      <c r="H675" s="405">
        <v>0</v>
      </c>
      <c r="I675" s="318">
        <v>177510.59999999998</v>
      </c>
      <c r="J675" s="318">
        <v>486820.99999999994</v>
      </c>
      <c r="Q675" s="404"/>
      <c r="R675" s="404"/>
    </row>
    <row r="676" spans="2:18" ht="30.2" customHeight="1" x14ac:dyDescent="0.25">
      <c r="B676" s="432">
        <v>22</v>
      </c>
      <c r="C676" s="45" t="s">
        <v>3477</v>
      </c>
      <c r="D676" s="46" t="s">
        <v>3478</v>
      </c>
      <c r="E676" s="401" t="s">
        <v>3815</v>
      </c>
      <c r="F676" s="433" t="s">
        <v>3816</v>
      </c>
      <c r="G676" s="405">
        <v>75863.100000000006</v>
      </c>
      <c r="H676" s="405">
        <v>0</v>
      </c>
      <c r="I676" s="318">
        <v>182544.4</v>
      </c>
      <c r="J676" s="318">
        <v>595442.30000000028</v>
      </c>
      <c r="Q676" s="404"/>
      <c r="R676" s="404"/>
    </row>
    <row r="677" spans="2:18" ht="18.75" customHeight="1" x14ac:dyDescent="0.25">
      <c r="B677" s="432">
        <v>23</v>
      </c>
      <c r="C677" s="45" t="s">
        <v>3477</v>
      </c>
      <c r="D677" s="46" t="s">
        <v>3478</v>
      </c>
      <c r="E677" s="401" t="s">
        <v>3817</v>
      </c>
      <c r="F677" s="433" t="s">
        <v>3818</v>
      </c>
      <c r="G677" s="405">
        <v>36385.800000000003</v>
      </c>
      <c r="H677" s="405">
        <v>0</v>
      </c>
      <c r="I677" s="318">
        <v>174849.4</v>
      </c>
      <c r="J677" s="318">
        <v>582285.1</v>
      </c>
      <c r="Q677" s="404"/>
      <c r="R677" s="404"/>
    </row>
    <row r="678" spans="2:18" ht="30.75" customHeight="1" x14ac:dyDescent="0.25">
      <c r="B678" s="432">
        <v>24</v>
      </c>
      <c r="C678" s="45" t="s">
        <v>3477</v>
      </c>
      <c r="D678" s="46" t="s">
        <v>3478</v>
      </c>
      <c r="E678" s="401" t="s">
        <v>3819</v>
      </c>
      <c r="F678" s="433" t="s">
        <v>3820</v>
      </c>
      <c r="G678" s="405">
        <v>87723.1</v>
      </c>
      <c r="H678" s="405">
        <v>0</v>
      </c>
      <c r="I678" s="318">
        <v>100822.2</v>
      </c>
      <c r="J678" s="318">
        <v>405381.3</v>
      </c>
      <c r="Q678" s="404"/>
      <c r="R678" s="404"/>
    </row>
    <row r="679" spans="2:18" ht="29.25" customHeight="1" x14ac:dyDescent="0.25">
      <c r="B679" s="432">
        <v>25</v>
      </c>
      <c r="C679" s="45" t="s">
        <v>3477</v>
      </c>
      <c r="D679" s="46" t="s">
        <v>3478</v>
      </c>
      <c r="E679" s="401" t="s">
        <v>3821</v>
      </c>
      <c r="F679" s="433" t="s">
        <v>3822</v>
      </c>
      <c r="G679" s="405">
        <v>46134.400000000001</v>
      </c>
      <c r="H679" s="405">
        <v>0</v>
      </c>
      <c r="I679" s="318">
        <v>152604</v>
      </c>
      <c r="J679" s="318">
        <v>492349.6999999999</v>
      </c>
      <c r="Q679" s="404"/>
      <c r="R679" s="404"/>
    </row>
    <row r="680" spans="2:18" ht="18.75" customHeight="1" x14ac:dyDescent="0.25">
      <c r="B680" s="432">
        <v>26</v>
      </c>
      <c r="C680" s="434" t="s">
        <v>3477</v>
      </c>
      <c r="D680" s="46" t="s">
        <v>3478</v>
      </c>
      <c r="E680" s="401" t="s">
        <v>3823</v>
      </c>
      <c r="F680" s="435" t="s">
        <v>3824</v>
      </c>
      <c r="G680" s="436">
        <v>0</v>
      </c>
      <c r="H680" s="436">
        <v>0</v>
      </c>
      <c r="I680" s="318">
        <v>2079607.0999999999</v>
      </c>
      <c r="J680" s="318">
        <v>3014179.9999999995</v>
      </c>
      <c r="Q680" s="404"/>
      <c r="R680" s="404"/>
    </row>
    <row r="681" spans="2:18" ht="45" customHeight="1" x14ac:dyDescent="0.2">
      <c r="B681" s="437"/>
      <c r="C681" s="397"/>
      <c r="D681" s="438"/>
      <c r="E681" s="438"/>
      <c r="F681" s="439" t="s">
        <v>3825</v>
      </c>
      <c r="G681" s="440">
        <v>5357985.4000000004</v>
      </c>
      <c r="H681" s="440">
        <v>3644169.9</v>
      </c>
      <c r="I681" s="320">
        <f>SUM(I12:I680)+332328.2</f>
        <v>43443228.300000042</v>
      </c>
      <c r="J681" s="320">
        <f>SUM(J12:J680)+144928.5</f>
        <v>46177023.600000001</v>
      </c>
      <c r="Q681" s="404"/>
      <c r="R681" s="404"/>
    </row>
    <row r="682" spans="2:18" ht="30.75" customHeight="1" x14ac:dyDescent="0.25">
      <c r="B682" s="441"/>
      <c r="C682" s="394"/>
      <c r="D682" s="394"/>
      <c r="E682" s="394"/>
      <c r="F682" s="442"/>
      <c r="G682" s="443"/>
      <c r="H682" s="443"/>
      <c r="I682" s="444"/>
      <c r="J682" s="445"/>
    </row>
    <row r="683" spans="2:18" ht="15.75" x14ac:dyDescent="0.25">
      <c r="B683" s="441"/>
      <c r="C683" s="394"/>
      <c r="D683" s="394"/>
      <c r="E683" s="394"/>
      <c r="F683" s="442"/>
      <c r="G683" s="442"/>
      <c r="H683" s="442"/>
      <c r="I683" s="394"/>
      <c r="J683" s="445"/>
    </row>
    <row r="684" spans="2:18" ht="15.75" x14ac:dyDescent="0.25">
      <c r="B684" s="441"/>
      <c r="C684" s="394"/>
      <c r="D684" s="394"/>
      <c r="E684" s="394"/>
      <c r="F684" s="442"/>
      <c r="G684" s="442"/>
      <c r="H684" s="442"/>
      <c r="I684" s="394"/>
      <c r="J684" s="445"/>
    </row>
    <row r="685" spans="2:18" ht="15.75" x14ac:dyDescent="0.25">
      <c r="B685" s="441"/>
      <c r="C685" s="394"/>
      <c r="D685" s="394"/>
      <c r="E685" s="394"/>
      <c r="F685" s="442"/>
      <c r="G685" s="442"/>
      <c r="H685" s="442"/>
      <c r="I685" s="394"/>
      <c r="J685" s="445"/>
    </row>
    <row r="686" spans="2:18" ht="15.75" x14ac:dyDescent="0.25">
      <c r="B686" s="441"/>
      <c r="C686" s="394"/>
      <c r="D686" s="394"/>
      <c r="E686" s="394"/>
      <c r="F686" s="442"/>
      <c r="G686" s="442"/>
      <c r="H686" s="442"/>
      <c r="I686" s="394"/>
      <c r="J686" s="445"/>
    </row>
    <row r="687" spans="2:18" ht="15.75" x14ac:dyDescent="0.25">
      <c r="B687" s="441"/>
      <c r="C687" s="394"/>
      <c r="D687" s="394"/>
      <c r="E687" s="394"/>
      <c r="F687" s="442"/>
      <c r="G687" s="442"/>
      <c r="H687" s="442"/>
      <c r="I687" s="394"/>
      <c r="J687" s="445"/>
    </row>
    <row r="688" spans="2:18" ht="15.75" x14ac:dyDescent="0.25">
      <c r="B688" s="441"/>
      <c r="C688" s="394"/>
      <c r="D688" s="394"/>
      <c r="E688" s="394"/>
      <c r="F688" s="442"/>
      <c r="G688" s="442"/>
      <c r="H688" s="442"/>
      <c r="I688" s="394"/>
      <c r="J688" s="445"/>
    </row>
    <row r="689" spans="2:10" ht="15.75" x14ac:dyDescent="0.25">
      <c r="B689" s="441"/>
      <c r="C689" s="394"/>
      <c r="D689" s="394"/>
      <c r="E689" s="394"/>
      <c r="F689" s="442"/>
      <c r="G689" s="442"/>
      <c r="H689" s="442"/>
      <c r="I689" s="394"/>
      <c r="J689" s="445"/>
    </row>
    <row r="690" spans="2:10" ht="15.75" x14ac:dyDescent="0.25">
      <c r="B690" s="441"/>
      <c r="C690" s="394"/>
      <c r="D690" s="394"/>
      <c r="E690" s="394"/>
      <c r="F690" s="442"/>
      <c r="G690" s="442"/>
      <c r="H690" s="442"/>
      <c r="I690" s="394"/>
      <c r="J690" s="445"/>
    </row>
    <row r="691" spans="2:10" ht="15.75" x14ac:dyDescent="0.25">
      <c r="B691" s="441"/>
      <c r="C691" s="394"/>
      <c r="D691" s="394"/>
      <c r="E691" s="394"/>
      <c r="F691" s="442"/>
      <c r="G691" s="442"/>
      <c r="H691" s="442"/>
      <c r="I691" s="394"/>
      <c r="J691" s="445"/>
    </row>
    <row r="692" spans="2:10" ht="15.75" x14ac:dyDescent="0.25">
      <c r="B692" s="441"/>
      <c r="C692" s="394"/>
      <c r="D692" s="394"/>
      <c r="E692" s="394"/>
      <c r="F692" s="442"/>
      <c r="G692" s="442"/>
      <c r="H692" s="442"/>
      <c r="I692" s="394"/>
      <c r="J692" s="445"/>
    </row>
    <row r="693" spans="2:10" ht="15.75" x14ac:dyDescent="0.25">
      <c r="B693" s="441"/>
      <c r="C693" s="394"/>
      <c r="D693" s="394"/>
      <c r="E693" s="394"/>
      <c r="F693" s="442"/>
      <c r="G693" s="442"/>
      <c r="H693" s="442"/>
      <c r="I693" s="394"/>
      <c r="J693" s="445"/>
    </row>
    <row r="694" spans="2:10" ht="15.75" x14ac:dyDescent="0.25">
      <c r="B694" s="441"/>
      <c r="C694" s="394"/>
      <c r="D694" s="394"/>
      <c r="E694" s="394"/>
      <c r="F694" s="442"/>
      <c r="G694" s="442"/>
      <c r="H694" s="442"/>
      <c r="I694" s="394"/>
      <c r="J694" s="445"/>
    </row>
    <row r="695" spans="2:10" ht="15.75" x14ac:dyDescent="0.25">
      <c r="B695" s="441"/>
      <c r="C695" s="394"/>
      <c r="D695" s="394"/>
      <c r="E695" s="394"/>
      <c r="F695" s="442"/>
      <c r="G695" s="442"/>
      <c r="H695" s="442"/>
      <c r="I695" s="394"/>
      <c r="J695" s="445"/>
    </row>
    <row r="696" spans="2:10" ht="15.75" x14ac:dyDescent="0.25">
      <c r="B696" s="441"/>
      <c r="C696" s="394"/>
      <c r="D696" s="394"/>
      <c r="E696" s="394"/>
      <c r="F696" s="442"/>
      <c r="G696" s="442"/>
      <c r="H696" s="442"/>
      <c r="I696" s="394"/>
      <c r="J696" s="445"/>
    </row>
    <row r="697" spans="2:10" ht="15.75" x14ac:dyDescent="0.25">
      <c r="B697" s="441"/>
      <c r="C697" s="394"/>
      <c r="D697" s="394"/>
      <c r="E697" s="394"/>
      <c r="F697" s="442"/>
      <c r="G697" s="442"/>
      <c r="H697" s="442"/>
      <c r="I697" s="394"/>
      <c r="J697" s="445"/>
    </row>
    <row r="698" spans="2:10" ht="15.75" x14ac:dyDescent="0.25">
      <c r="B698" s="441"/>
      <c r="C698" s="394"/>
      <c r="D698" s="394"/>
      <c r="E698" s="394"/>
      <c r="F698" s="442"/>
      <c r="G698" s="442"/>
      <c r="H698" s="442"/>
      <c r="I698" s="394"/>
      <c r="J698" s="445"/>
    </row>
    <row r="699" spans="2:10" ht="15.75" x14ac:dyDescent="0.25">
      <c r="B699" s="441"/>
      <c r="C699" s="394"/>
      <c r="D699" s="394"/>
      <c r="E699" s="394"/>
      <c r="F699" s="442"/>
      <c r="G699" s="442"/>
      <c r="H699" s="442"/>
      <c r="I699" s="394"/>
      <c r="J699" s="445"/>
    </row>
    <row r="700" spans="2:10" ht="15.75" x14ac:dyDescent="0.25">
      <c r="B700" s="441"/>
      <c r="C700" s="394"/>
      <c r="D700" s="394"/>
      <c r="E700" s="394"/>
      <c r="F700" s="442"/>
      <c r="G700" s="442"/>
      <c r="H700" s="442"/>
      <c r="I700" s="446"/>
      <c r="J700" s="445"/>
    </row>
    <row r="701" spans="2:10" ht="15.75" x14ac:dyDescent="0.25">
      <c r="B701" s="441"/>
      <c r="C701" s="394"/>
      <c r="D701" s="394"/>
      <c r="E701" s="394"/>
      <c r="F701" s="442"/>
      <c r="G701" s="442"/>
      <c r="H701" s="442"/>
      <c r="I701" s="446"/>
      <c r="J701" s="445"/>
    </row>
    <row r="702" spans="2:10" ht="15.75" x14ac:dyDescent="0.25">
      <c r="B702" s="441"/>
      <c r="C702" s="394"/>
      <c r="D702" s="394"/>
      <c r="E702" s="394"/>
      <c r="F702" s="447"/>
      <c r="G702" s="442"/>
      <c r="H702" s="442"/>
      <c r="I702" s="394"/>
      <c r="J702" s="445"/>
    </row>
    <row r="703" spans="2:10" ht="15.75" x14ac:dyDescent="0.25">
      <c r="B703" s="441"/>
      <c r="C703" s="394"/>
      <c r="D703" s="394"/>
      <c r="E703" s="394"/>
      <c r="F703" s="442"/>
      <c r="G703" s="442"/>
      <c r="H703" s="442"/>
      <c r="I703" s="394"/>
      <c r="J703" s="445"/>
    </row>
    <row r="704" spans="2:10" ht="15.75" x14ac:dyDescent="0.25">
      <c r="B704" s="441"/>
      <c r="C704" s="394"/>
      <c r="D704" s="394"/>
      <c r="E704" s="394"/>
      <c r="F704" s="442"/>
      <c r="G704" s="442"/>
      <c r="H704" s="442"/>
      <c r="I704" s="446"/>
      <c r="J704" s="445"/>
    </row>
    <row r="705" spans="2:10" ht="15.75" x14ac:dyDescent="0.25">
      <c r="B705" s="441"/>
      <c r="C705" s="394"/>
      <c r="D705" s="394"/>
      <c r="E705" s="394"/>
      <c r="F705" s="448"/>
      <c r="G705" s="442"/>
      <c r="H705" s="442"/>
      <c r="I705" s="446"/>
      <c r="J705" s="445"/>
    </row>
    <row r="706" spans="2:10" ht="15.75" x14ac:dyDescent="0.25">
      <c r="B706" s="441"/>
      <c r="C706" s="394"/>
      <c r="D706" s="394"/>
      <c r="E706" s="394"/>
      <c r="F706" s="442"/>
      <c r="G706" s="442"/>
      <c r="H706" s="442"/>
      <c r="I706" s="446"/>
      <c r="J706" s="445"/>
    </row>
    <row r="707" spans="2:10" ht="44.45" customHeight="1" x14ac:dyDescent="0.25">
      <c r="B707" s="441"/>
      <c r="F707" s="442"/>
      <c r="G707" s="442"/>
      <c r="H707" s="442"/>
      <c r="J707" s="445"/>
    </row>
    <row r="708" spans="2:10" ht="15.75" x14ac:dyDescent="0.25">
      <c r="B708" s="441"/>
      <c r="F708" s="442"/>
      <c r="G708" s="442"/>
      <c r="H708" s="442"/>
    </row>
    <row r="709" spans="2:10" ht="15.75" x14ac:dyDescent="0.25">
      <c r="B709" s="441"/>
      <c r="F709" s="442"/>
      <c r="G709" s="442"/>
      <c r="H709" s="442"/>
    </row>
    <row r="710" spans="2:10" ht="15.75" x14ac:dyDescent="0.25">
      <c r="C710" s="394"/>
      <c r="D710" s="449"/>
      <c r="E710" s="449"/>
      <c r="F710" s="442"/>
      <c r="G710" s="442"/>
      <c r="H710" s="442"/>
    </row>
    <row r="712" spans="2:10" ht="15.75" x14ac:dyDescent="0.25">
      <c r="I712" s="450"/>
    </row>
    <row r="714" spans="2:10" x14ac:dyDescent="0.2">
      <c r="F714" s="451"/>
    </row>
    <row r="720" spans="2:10" ht="45.75" customHeight="1" x14ac:dyDescent="0.2">
      <c r="F720" s="452"/>
    </row>
  </sheetData>
  <mergeCells count="8">
    <mergeCell ref="K9:K10"/>
    <mergeCell ref="H5:J5"/>
    <mergeCell ref="F7:J7"/>
    <mergeCell ref="B9:C9"/>
    <mergeCell ref="D9:D10"/>
    <mergeCell ref="E9:E10"/>
    <mergeCell ref="F9:F10"/>
    <mergeCell ref="G9:J9"/>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
  <sheetViews>
    <sheetView showZeros="0" topLeftCell="D1" zoomScale="55" zoomScaleNormal="75" zoomScaleSheetLayoutView="75" workbookViewId="0">
      <pane xSplit="2" ySplit="12" topLeftCell="F13" activePane="bottomRight" state="frozen"/>
      <selection activeCell="O680" sqref="O680"/>
      <selection pane="topRight" activeCell="O680" sqref="O680"/>
      <selection pane="bottomLeft" activeCell="O680" sqref="O680"/>
      <selection pane="bottomRight" activeCell="D1" sqref="D1"/>
    </sheetView>
  </sheetViews>
  <sheetFormatPr defaultColWidth="9.1640625" defaultRowHeight="12.75" x14ac:dyDescent="0.2"/>
  <cols>
    <col min="1" max="1" width="0.33203125" style="47" hidden="1" customWidth="1"/>
    <col min="2" max="2" width="4.33203125" style="47" hidden="1" customWidth="1"/>
    <col min="3" max="3" width="1.1640625" style="47" hidden="1" customWidth="1"/>
    <col min="4" max="4" width="18" style="47" customWidth="1"/>
    <col min="5" max="5" width="60.33203125" style="47" customWidth="1"/>
    <col min="6" max="6" width="25.5" style="47" customWidth="1"/>
    <col min="7" max="8" width="21.1640625" style="47" customWidth="1"/>
    <col min="9" max="9" width="17.83203125" style="47" customWidth="1"/>
    <col min="10" max="10" width="20.1640625" style="47" customWidth="1"/>
    <col min="11" max="11" width="25.33203125" style="47" customWidth="1"/>
    <col min="12" max="12" width="23.1640625" style="47" customWidth="1"/>
    <col min="13" max="13" width="20.1640625" style="47" customWidth="1"/>
    <col min="14" max="14" width="35.6640625" style="47" customWidth="1"/>
    <col min="15" max="15" width="17.1640625" style="50" customWidth="1"/>
    <col min="16" max="16" width="20.5" style="50" customWidth="1"/>
    <col min="17" max="17" width="21.5" style="47" customWidth="1"/>
    <col min="18" max="18" width="21.1640625" style="47" customWidth="1"/>
    <col min="19" max="20" width="22.1640625" style="47" customWidth="1"/>
    <col min="21" max="21" width="19.83203125" style="47" customWidth="1"/>
    <col min="22" max="27" width="23.1640625" style="47" customWidth="1"/>
    <col min="28" max="30" width="28" style="47" customWidth="1"/>
    <col min="31" max="31" width="20" style="47" customWidth="1"/>
    <col min="32" max="32" width="27.83203125" style="47" customWidth="1"/>
    <col min="33" max="33" width="45.83203125" style="47" customWidth="1"/>
    <col min="34" max="16384" width="9.1640625" style="47"/>
  </cols>
  <sheetData>
    <row r="1" spans="1:33" ht="36.75" customHeight="1" x14ac:dyDescent="0.35">
      <c r="D1" s="322" t="s">
        <v>4464</v>
      </c>
      <c r="E1" s="322"/>
      <c r="F1" s="322"/>
      <c r="G1" s="322"/>
      <c r="H1" s="322"/>
      <c r="I1" s="322"/>
      <c r="J1" s="322"/>
      <c r="K1" s="322"/>
      <c r="L1" s="322"/>
    </row>
    <row r="3" spans="1:33" ht="20.25" customHeight="1" x14ac:dyDescent="0.2">
      <c r="E3" s="48"/>
      <c r="F3" s="48"/>
      <c r="G3" s="48"/>
      <c r="H3" s="48"/>
      <c r="K3" s="515" t="s">
        <v>2058</v>
      </c>
      <c r="L3" s="515"/>
      <c r="M3" s="49"/>
      <c r="N3" s="49"/>
    </row>
    <row r="4" spans="1:33" ht="15.75" customHeight="1" x14ac:dyDescent="0.2">
      <c r="E4" s="48"/>
      <c r="F4" s="48"/>
      <c r="G4" s="48"/>
      <c r="H4" s="48"/>
      <c r="K4" s="515" t="s">
        <v>660</v>
      </c>
      <c r="L4" s="515"/>
      <c r="M4" s="49"/>
      <c r="N4" s="49"/>
    </row>
    <row r="5" spans="1:33" ht="27" customHeight="1" x14ac:dyDescent="0.2">
      <c r="E5" s="48"/>
      <c r="F5" s="48"/>
      <c r="G5" s="48"/>
      <c r="H5" s="48"/>
      <c r="K5" s="519" t="s">
        <v>2059</v>
      </c>
      <c r="L5" s="519"/>
      <c r="M5" s="51"/>
      <c r="N5" s="51"/>
      <c r="O5" s="51"/>
    </row>
    <row r="6" spans="1:33" ht="14.25" customHeight="1" x14ac:dyDescent="0.2">
      <c r="E6" s="48"/>
      <c r="F6" s="48"/>
      <c r="G6" s="48"/>
      <c r="H6" s="48"/>
      <c r="I6" s="52"/>
    </row>
    <row r="7" spans="1:33" ht="13.7" customHeight="1" x14ac:dyDescent="0.2">
      <c r="E7" s="48"/>
      <c r="F7" s="48"/>
      <c r="G7" s="53"/>
      <c r="H7" s="53"/>
      <c r="I7" s="52"/>
    </row>
    <row r="8" spans="1:33" ht="81" customHeight="1" x14ac:dyDescent="0.3">
      <c r="A8" s="54"/>
      <c r="B8" s="54"/>
      <c r="D8" s="55"/>
      <c r="E8" s="55"/>
      <c r="F8" s="520" t="s">
        <v>2077</v>
      </c>
      <c r="G8" s="520"/>
      <c r="H8" s="520"/>
      <c r="I8" s="520"/>
      <c r="J8" s="520"/>
      <c r="K8" s="520"/>
      <c r="L8" s="520"/>
      <c r="M8" s="56"/>
      <c r="N8" s="56"/>
      <c r="O8" s="56"/>
    </row>
    <row r="9" spans="1:33" ht="18" customHeight="1" x14ac:dyDescent="0.2">
      <c r="A9" s="57"/>
      <c r="B9" s="57"/>
      <c r="C9" s="57"/>
      <c r="D9" s="57"/>
      <c r="J9" s="58"/>
      <c r="K9" s="58"/>
      <c r="L9" s="58"/>
      <c r="M9" s="58"/>
      <c r="N9" s="58"/>
    </row>
    <row r="10" spans="1:33" ht="31.7" customHeight="1" x14ac:dyDescent="0.2">
      <c r="A10" s="531" t="s">
        <v>661</v>
      </c>
      <c r="B10" s="531"/>
      <c r="C10" s="532" t="s">
        <v>662</v>
      </c>
      <c r="D10" s="527" t="s">
        <v>663</v>
      </c>
      <c r="E10" s="527" t="s">
        <v>664</v>
      </c>
      <c r="F10" s="528" t="s">
        <v>570</v>
      </c>
      <c r="G10" s="512" t="s">
        <v>2060</v>
      </c>
      <c r="H10" s="516" t="s">
        <v>4302</v>
      </c>
      <c r="I10" s="521" t="s">
        <v>2061</v>
      </c>
      <c r="J10" s="522"/>
      <c r="K10" s="522"/>
      <c r="L10" s="522"/>
      <c r="M10" s="522"/>
      <c r="N10" s="522"/>
      <c r="O10" s="522"/>
      <c r="P10" s="522"/>
      <c r="Q10" s="522"/>
      <c r="R10" s="522"/>
      <c r="S10" s="522"/>
      <c r="T10" s="522"/>
      <c r="U10" s="522"/>
      <c r="V10" s="522"/>
      <c r="W10" s="522"/>
      <c r="X10" s="522"/>
      <c r="Y10" s="522"/>
      <c r="Z10" s="522"/>
      <c r="AA10" s="522"/>
      <c r="AB10" s="522"/>
      <c r="AC10" s="522"/>
      <c r="AD10" s="522"/>
      <c r="AE10" s="522"/>
      <c r="AF10" s="522"/>
      <c r="AG10" s="523"/>
    </row>
    <row r="11" spans="1:33" ht="38.25" customHeight="1" x14ac:dyDescent="0.2">
      <c r="A11" s="533" t="s">
        <v>666</v>
      </c>
      <c r="B11" s="533" t="s">
        <v>667</v>
      </c>
      <c r="C11" s="532"/>
      <c r="D11" s="527"/>
      <c r="E11" s="527"/>
      <c r="F11" s="529"/>
      <c r="G11" s="513"/>
      <c r="H11" s="517"/>
      <c r="I11" s="521" t="s">
        <v>2062</v>
      </c>
      <c r="J11" s="522"/>
      <c r="K11" s="522"/>
      <c r="L11" s="522"/>
      <c r="M11" s="522"/>
      <c r="N11" s="522"/>
      <c r="O11" s="522"/>
      <c r="P11" s="522"/>
      <c r="Q11" s="522"/>
      <c r="R11" s="522"/>
      <c r="S11" s="522"/>
      <c r="T11" s="522"/>
      <c r="U11" s="522"/>
      <c r="V11" s="522"/>
      <c r="W11" s="522"/>
      <c r="X11" s="522"/>
      <c r="Y11" s="522"/>
      <c r="Z11" s="522"/>
      <c r="AA11" s="522"/>
      <c r="AB11" s="522"/>
      <c r="AC11" s="522"/>
      <c r="AD11" s="523"/>
      <c r="AE11" s="524" t="s">
        <v>2063</v>
      </c>
      <c r="AF11" s="525"/>
      <c r="AG11" s="526"/>
    </row>
    <row r="12" spans="1:33" ht="408.75" customHeight="1" x14ac:dyDescent="0.2">
      <c r="A12" s="533"/>
      <c r="B12" s="533"/>
      <c r="C12" s="532"/>
      <c r="D12" s="527"/>
      <c r="E12" s="527"/>
      <c r="F12" s="530"/>
      <c r="G12" s="514"/>
      <c r="H12" s="518"/>
      <c r="I12" s="59" t="s">
        <v>2064</v>
      </c>
      <c r="J12" s="331" t="s">
        <v>743</v>
      </c>
      <c r="K12" s="302" t="s">
        <v>744</v>
      </c>
      <c r="L12" s="59" t="s">
        <v>745</v>
      </c>
      <c r="M12" s="59" t="s">
        <v>2519</v>
      </c>
      <c r="N12" s="60" t="s">
        <v>2520</v>
      </c>
      <c r="O12" s="59" t="s">
        <v>2521</v>
      </c>
      <c r="P12" s="59" t="s">
        <v>2522</v>
      </c>
      <c r="Q12" s="61" t="s">
        <v>760</v>
      </c>
      <c r="R12" s="59" t="s">
        <v>761</v>
      </c>
      <c r="S12" s="302" t="s">
        <v>762</v>
      </c>
      <c r="T12" s="59" t="s">
        <v>1087</v>
      </c>
      <c r="U12" s="59" t="s">
        <v>763</v>
      </c>
      <c r="V12" s="59" t="s">
        <v>764</v>
      </c>
      <c r="W12" s="241" t="s">
        <v>1088</v>
      </c>
      <c r="X12" s="241" t="s">
        <v>1089</v>
      </c>
      <c r="Y12" s="241" t="s">
        <v>3844</v>
      </c>
      <c r="Z12" s="241" t="s">
        <v>3845</v>
      </c>
      <c r="AA12" s="241" t="s">
        <v>4462</v>
      </c>
      <c r="AB12" s="241" t="s">
        <v>3846</v>
      </c>
      <c r="AC12" s="328" t="s">
        <v>4325</v>
      </c>
      <c r="AD12" s="340" t="s">
        <v>3847</v>
      </c>
      <c r="AE12" s="59" t="s">
        <v>765</v>
      </c>
      <c r="AF12" s="59" t="s">
        <v>766</v>
      </c>
      <c r="AG12" s="341" t="s">
        <v>3847</v>
      </c>
    </row>
    <row r="13" spans="1:33" ht="29.25" customHeight="1" x14ac:dyDescent="0.3">
      <c r="A13" s="62" t="s">
        <v>44</v>
      </c>
      <c r="B13" s="40" t="s">
        <v>3477</v>
      </c>
      <c r="C13" s="44">
        <v>0</v>
      </c>
      <c r="D13" s="63" t="s">
        <v>3479</v>
      </c>
      <c r="E13" s="64" t="s">
        <v>3480</v>
      </c>
      <c r="F13" s="64"/>
      <c r="G13" s="65"/>
      <c r="H13" s="323"/>
      <c r="I13" s="329"/>
      <c r="J13" s="335">
        <v>24608.6</v>
      </c>
      <c r="K13" s="464">
        <v>1722700.36</v>
      </c>
      <c r="L13" s="467">
        <v>627782</v>
      </c>
      <c r="M13" s="323">
        <v>64000.3</v>
      </c>
      <c r="N13" s="65">
        <f>'[1]Регулювання 2015'!P44</f>
        <v>66241.399999999994</v>
      </c>
      <c r="O13" s="65">
        <f>'[1]Регулювання 2015'!Q44</f>
        <v>712.8</v>
      </c>
      <c r="P13" s="65">
        <f>'[1]Регулювання 2015'!R44</f>
        <v>5560.7</v>
      </c>
      <c r="Q13" s="65"/>
      <c r="R13" s="329"/>
      <c r="S13" s="333">
        <v>272543.90000000002</v>
      </c>
      <c r="T13" s="337"/>
      <c r="U13" s="65"/>
      <c r="V13" s="65"/>
      <c r="W13" s="239">
        <v>3015.1</v>
      </c>
      <c r="X13" s="239">
        <v>0</v>
      </c>
      <c r="Y13" s="239">
        <v>0</v>
      </c>
      <c r="Z13" s="239"/>
      <c r="AA13" s="239"/>
      <c r="AB13" s="239">
        <v>0</v>
      </c>
      <c r="AC13" s="323"/>
      <c r="AD13" s="323"/>
      <c r="AE13" s="65">
        <f>'[1]Регулювання 2015'!AH43</f>
        <v>6219.5</v>
      </c>
      <c r="AF13" s="65"/>
      <c r="AG13" s="239">
        <v>0</v>
      </c>
    </row>
    <row r="14" spans="1:33" ht="29.25" customHeight="1" x14ac:dyDescent="0.3">
      <c r="A14" s="62" t="s">
        <v>677</v>
      </c>
      <c r="B14" s="40" t="s">
        <v>3477</v>
      </c>
      <c r="C14" s="44">
        <v>0</v>
      </c>
      <c r="D14" s="63" t="s">
        <v>3481</v>
      </c>
      <c r="E14" s="64" t="s">
        <v>3482</v>
      </c>
      <c r="F14" s="64"/>
      <c r="G14" s="65"/>
      <c r="H14" s="323"/>
      <c r="I14" s="329"/>
      <c r="J14" s="335">
        <v>14872.2</v>
      </c>
      <c r="K14" s="464">
        <v>1644555</v>
      </c>
      <c r="L14" s="467">
        <v>424341.80000000005</v>
      </c>
      <c r="M14" s="323">
        <v>41913.1</v>
      </c>
      <c r="N14" s="65">
        <f>'[1]Регулювання 2015'!P69</f>
        <v>36196</v>
      </c>
      <c r="O14" s="65">
        <f>'[1]Регулювання 2015'!Q69</f>
        <v>458.7</v>
      </c>
      <c r="P14" s="65">
        <f>'[1]Регулювання 2015'!R69</f>
        <v>3003.5</v>
      </c>
      <c r="Q14" s="65"/>
      <c r="R14" s="329"/>
      <c r="S14" s="333">
        <v>157273.20000000001</v>
      </c>
      <c r="T14" s="337"/>
      <c r="U14" s="65"/>
      <c r="V14" s="65"/>
      <c r="W14" s="239">
        <v>1805.6</v>
      </c>
      <c r="X14" s="239">
        <v>0</v>
      </c>
      <c r="Y14" s="239">
        <v>0</v>
      </c>
      <c r="Z14" s="239"/>
      <c r="AA14" s="239"/>
      <c r="AB14" s="239">
        <v>0</v>
      </c>
      <c r="AC14" s="323"/>
      <c r="AD14" s="323"/>
      <c r="AE14" s="65">
        <f>'[1]Регулювання 2015'!AH68</f>
        <v>15821.1</v>
      </c>
      <c r="AF14" s="65"/>
      <c r="AG14" s="239">
        <v>0</v>
      </c>
    </row>
    <row r="15" spans="1:33" ht="37.5" customHeight="1" x14ac:dyDescent="0.3">
      <c r="A15" s="62" t="s">
        <v>59</v>
      </c>
      <c r="B15" s="40" t="s">
        <v>3477</v>
      </c>
      <c r="C15" s="44">
        <v>0</v>
      </c>
      <c r="D15" s="66" t="s">
        <v>3483</v>
      </c>
      <c r="E15" s="64" t="s">
        <v>3484</v>
      </c>
      <c r="F15" s="64"/>
      <c r="G15" s="65"/>
      <c r="H15" s="323">
        <v>5000</v>
      </c>
      <c r="I15" s="329"/>
      <c r="J15" s="335">
        <v>72332.899999999994</v>
      </c>
      <c r="K15" s="464">
        <v>3050783.22</v>
      </c>
      <c r="L15" s="467">
        <v>1502717.4</v>
      </c>
      <c r="M15" s="323">
        <v>16398.8</v>
      </c>
      <c r="N15" s="65">
        <f>'[1]Регулювання 2015'!P109</f>
        <v>174068.2</v>
      </c>
      <c r="O15" s="65">
        <f>'[1]Регулювання 2015'!Q109</f>
        <v>1450.2</v>
      </c>
      <c r="P15" s="65">
        <f>'[1]Регулювання 2015'!R109</f>
        <v>11891.9</v>
      </c>
      <c r="Q15" s="65"/>
      <c r="R15" s="329"/>
      <c r="S15" s="333">
        <v>453839.1</v>
      </c>
      <c r="T15" s="337"/>
      <c r="U15" s="65"/>
      <c r="V15" s="65"/>
      <c r="W15" s="239">
        <v>10292.5</v>
      </c>
      <c r="X15" s="239">
        <v>0</v>
      </c>
      <c r="Y15" s="239">
        <v>0</v>
      </c>
      <c r="Z15" s="239"/>
      <c r="AA15" s="239"/>
      <c r="AB15" s="239">
        <v>0</v>
      </c>
      <c r="AC15" s="323"/>
      <c r="AD15" s="323"/>
      <c r="AE15" s="65">
        <f>'[1]Регулювання 2015'!AH108</f>
        <v>42614.6</v>
      </c>
      <c r="AF15" s="65"/>
      <c r="AG15" s="239">
        <v>0</v>
      </c>
    </row>
    <row r="16" spans="1:33" ht="29.25" customHeight="1" x14ac:dyDescent="0.3">
      <c r="A16" s="67" t="s">
        <v>670</v>
      </c>
      <c r="B16" s="40" t="s">
        <v>3477</v>
      </c>
      <c r="C16" s="44">
        <v>0</v>
      </c>
      <c r="D16" s="63" t="s">
        <v>3485</v>
      </c>
      <c r="E16" s="64" t="s">
        <v>3486</v>
      </c>
      <c r="F16" s="64"/>
      <c r="G16" s="65"/>
      <c r="H16" s="323"/>
      <c r="I16" s="329"/>
      <c r="J16" s="335">
        <v>36745.800000000003</v>
      </c>
      <c r="K16" s="464">
        <v>1967458.23</v>
      </c>
      <c r="L16" s="467">
        <v>1712579.4</v>
      </c>
      <c r="M16" s="323">
        <v>49260.800000000003</v>
      </c>
      <c r="N16" s="65">
        <f>'[1]Регулювання 2015'!P159</f>
        <v>237229.4</v>
      </c>
      <c r="O16" s="65">
        <f>'[1]Регулювання 2015'!Q159</f>
        <v>1913.4</v>
      </c>
      <c r="P16" s="65">
        <f>'[1]Регулювання 2015'!R159</f>
        <v>14893.1</v>
      </c>
      <c r="Q16" s="65"/>
      <c r="R16" s="329"/>
      <c r="S16" s="333">
        <v>567569.80000000005</v>
      </c>
      <c r="T16" s="337">
        <v>145800</v>
      </c>
      <c r="U16" s="65"/>
      <c r="V16" s="65"/>
      <c r="W16" s="239">
        <v>1731.4</v>
      </c>
      <c r="X16" s="239"/>
      <c r="Y16" s="239">
        <v>0</v>
      </c>
      <c r="Z16" s="239"/>
      <c r="AA16" s="239"/>
      <c r="AB16" s="239">
        <v>0</v>
      </c>
      <c r="AC16" s="323"/>
      <c r="AD16" s="323"/>
      <c r="AE16" s="65"/>
      <c r="AF16" s="65"/>
      <c r="AG16" s="239">
        <v>0</v>
      </c>
    </row>
    <row r="17" spans="1:33" ht="29.25" customHeight="1" x14ac:dyDescent="0.3">
      <c r="A17" s="68" t="s">
        <v>37</v>
      </c>
      <c r="B17" s="40" t="s">
        <v>3477</v>
      </c>
      <c r="C17" s="44">
        <v>0</v>
      </c>
      <c r="D17" s="63" t="s">
        <v>3487</v>
      </c>
      <c r="E17" s="64" t="s">
        <v>3488</v>
      </c>
      <c r="F17" s="64"/>
      <c r="G17" s="65"/>
      <c r="H17" s="323"/>
      <c r="I17" s="329"/>
      <c r="J17" s="335">
        <v>24630.5</v>
      </c>
      <c r="K17" s="464">
        <v>1546550.2</v>
      </c>
      <c r="L17" s="467">
        <v>548337.80000000005</v>
      </c>
      <c r="M17" s="323">
        <v>68246.600000000006</v>
      </c>
      <c r="N17" s="65">
        <f>'[1]Регулювання 2015'!P192</f>
        <v>51783.1</v>
      </c>
      <c r="O17" s="65">
        <f>'[1]Регулювання 2015'!Q192</f>
        <v>556.1</v>
      </c>
      <c r="P17" s="65">
        <f>'[1]Регулювання 2015'!R192</f>
        <v>3803.3</v>
      </c>
      <c r="Q17" s="65"/>
      <c r="R17" s="329"/>
      <c r="S17" s="333">
        <v>172130.2</v>
      </c>
      <c r="T17" s="337"/>
      <c r="U17" s="65"/>
      <c r="V17" s="65"/>
      <c r="W17" s="239">
        <v>1345.7</v>
      </c>
      <c r="X17" s="239"/>
      <c r="Y17" s="239">
        <v>0</v>
      </c>
      <c r="Z17" s="239"/>
      <c r="AA17" s="239"/>
      <c r="AB17" s="239">
        <v>0</v>
      </c>
      <c r="AC17" s="323"/>
      <c r="AD17" s="323"/>
      <c r="AE17" s="65"/>
      <c r="AF17" s="65"/>
      <c r="AG17" s="239">
        <v>0</v>
      </c>
    </row>
    <row r="18" spans="1:33" ht="29.25" customHeight="1" x14ac:dyDescent="0.3">
      <c r="A18" s="62" t="s">
        <v>43</v>
      </c>
      <c r="B18" s="40" t="s">
        <v>3477</v>
      </c>
      <c r="C18" s="44">
        <v>0</v>
      </c>
      <c r="D18" s="63" t="s">
        <v>3489</v>
      </c>
      <c r="E18" s="64" t="s">
        <v>3830</v>
      </c>
      <c r="F18" s="64"/>
      <c r="G18" s="65"/>
      <c r="H18" s="323"/>
      <c r="I18" s="329"/>
      <c r="J18" s="335">
        <v>21077.200000000001</v>
      </c>
      <c r="K18" s="464">
        <v>1891684</v>
      </c>
      <c r="L18" s="467">
        <v>255516.69999999998</v>
      </c>
      <c r="M18" s="323">
        <v>22122.6</v>
      </c>
      <c r="N18" s="65">
        <f>'[1]Регулювання 2015'!P215</f>
        <v>35769.199999999997</v>
      </c>
      <c r="O18" s="65">
        <f>'[1]Регулювання 2015'!Q215</f>
        <v>553.6</v>
      </c>
      <c r="P18" s="65">
        <f>'[1]Регулювання 2015'!R215</f>
        <v>2834.7</v>
      </c>
      <c r="Q18" s="65"/>
      <c r="R18" s="329"/>
      <c r="S18" s="333">
        <v>114575.2</v>
      </c>
      <c r="T18" s="337"/>
      <c r="U18" s="65"/>
      <c r="V18" s="65"/>
      <c r="W18" s="239">
        <v>807.6</v>
      </c>
      <c r="X18" s="239"/>
      <c r="Y18" s="239">
        <v>0</v>
      </c>
      <c r="Z18" s="239"/>
      <c r="AA18" s="239"/>
      <c r="AB18" s="239">
        <v>0</v>
      </c>
      <c r="AC18" s="323"/>
      <c r="AD18" s="323"/>
      <c r="AE18" s="65">
        <f>'[1]Регулювання 2015'!AH214</f>
        <v>1643.2</v>
      </c>
      <c r="AF18" s="65"/>
      <c r="AG18" s="239">
        <v>0</v>
      </c>
    </row>
    <row r="19" spans="1:33" ht="29.25" customHeight="1" x14ac:dyDescent="0.3">
      <c r="A19" s="62" t="s">
        <v>40</v>
      </c>
      <c r="B19" s="40" t="s">
        <v>3477</v>
      </c>
      <c r="C19" s="44">
        <v>0</v>
      </c>
      <c r="D19" s="63" t="s">
        <v>3831</v>
      </c>
      <c r="E19" s="64" t="s">
        <v>3832</v>
      </c>
      <c r="F19" s="64"/>
      <c r="G19" s="65"/>
      <c r="H19" s="323"/>
      <c r="I19" s="329"/>
      <c r="J19" s="335">
        <v>23318.7</v>
      </c>
      <c r="K19" s="464">
        <v>1646804.3</v>
      </c>
      <c r="L19" s="467">
        <v>679416.7</v>
      </c>
      <c r="M19" s="323">
        <v>26473.5</v>
      </c>
      <c r="N19" s="65">
        <f>'[1]Регулювання 2015'!P245</f>
        <v>87229.4</v>
      </c>
      <c r="O19" s="65">
        <f>'[1]Регулювання 2015'!Q245</f>
        <v>782.2</v>
      </c>
      <c r="P19" s="65">
        <f>'[1]Регулювання 2015'!R245</f>
        <v>4836</v>
      </c>
      <c r="Q19" s="65"/>
      <c r="R19" s="329"/>
      <c r="S19" s="333">
        <v>262932.90000000002</v>
      </c>
      <c r="T19" s="337"/>
      <c r="U19" s="65"/>
      <c r="V19" s="65"/>
      <c r="W19" s="239">
        <v>2449.8000000000002</v>
      </c>
      <c r="X19" s="239"/>
      <c r="Y19" s="239">
        <v>0</v>
      </c>
      <c r="Z19" s="239"/>
      <c r="AA19" s="239"/>
      <c r="AB19" s="239">
        <v>0</v>
      </c>
      <c r="AC19" s="323"/>
      <c r="AD19" s="323"/>
      <c r="AE19" s="65">
        <f>'[1]Регулювання 2015'!AH244</f>
        <v>19373.099999999999</v>
      </c>
      <c r="AF19" s="65"/>
      <c r="AG19" s="239">
        <v>0</v>
      </c>
    </row>
    <row r="20" spans="1:33" ht="36" customHeight="1" x14ac:dyDescent="0.3">
      <c r="A20" s="69" t="s">
        <v>52</v>
      </c>
      <c r="B20" s="45" t="s">
        <v>3477</v>
      </c>
      <c r="C20" s="44">
        <v>0</v>
      </c>
      <c r="D20" s="63" t="s">
        <v>3833</v>
      </c>
      <c r="E20" s="64" t="s">
        <v>3834</v>
      </c>
      <c r="F20" s="64"/>
      <c r="G20" s="65"/>
      <c r="H20" s="323"/>
      <c r="I20" s="329"/>
      <c r="J20" s="335">
        <v>7710.9</v>
      </c>
      <c r="K20" s="464">
        <v>2006157.5</v>
      </c>
      <c r="L20" s="467">
        <v>530775.69999999995</v>
      </c>
      <c r="M20" s="323">
        <v>15162.3</v>
      </c>
      <c r="N20" s="65">
        <f>'[1]Регулювання 2015'!P270</f>
        <v>47031.1</v>
      </c>
      <c r="O20" s="65">
        <f>'[1]Регулювання 2015'!Q270</f>
        <v>608.79999999999995</v>
      </c>
      <c r="P20" s="65">
        <f>'[1]Регулювання 2015'!R270</f>
        <v>4304</v>
      </c>
      <c r="Q20" s="65"/>
      <c r="R20" s="329"/>
      <c r="S20" s="333">
        <v>192834.3</v>
      </c>
      <c r="T20" s="337"/>
      <c r="U20" s="65"/>
      <c r="V20" s="65"/>
      <c r="W20" s="239">
        <v>1985.2</v>
      </c>
      <c r="X20" s="239"/>
      <c r="Y20" s="239">
        <v>0</v>
      </c>
      <c r="Z20" s="239"/>
      <c r="AA20" s="239"/>
      <c r="AB20" s="239">
        <v>0</v>
      </c>
      <c r="AC20" s="323">
        <v>20000</v>
      </c>
      <c r="AD20" s="323"/>
      <c r="AE20" s="65"/>
      <c r="AF20" s="65"/>
      <c r="AG20" s="239">
        <v>0</v>
      </c>
    </row>
    <row r="21" spans="1:33" ht="29.25" customHeight="1" x14ac:dyDescent="0.3">
      <c r="A21" s="69">
        <v>10</v>
      </c>
      <c r="B21" s="45" t="s">
        <v>3477</v>
      </c>
      <c r="C21" s="44">
        <v>0</v>
      </c>
      <c r="D21" s="63" t="s">
        <v>3835</v>
      </c>
      <c r="E21" s="64" t="s">
        <v>3836</v>
      </c>
      <c r="F21" s="64"/>
      <c r="G21" s="65"/>
      <c r="H21" s="323"/>
      <c r="I21" s="329"/>
      <c r="J21" s="335">
        <v>29245.9</v>
      </c>
      <c r="K21" s="464">
        <v>1682938.35</v>
      </c>
      <c r="L21" s="467">
        <v>1041115.8</v>
      </c>
      <c r="M21" s="323">
        <v>14160.7</v>
      </c>
      <c r="N21" s="65">
        <f>'[1]Регулювання 2015'!P312</f>
        <v>69112.5</v>
      </c>
      <c r="O21" s="65">
        <f>'[1]Регулювання 2015'!Q312</f>
        <v>760</v>
      </c>
      <c r="P21" s="65">
        <f>'[1]Регулювання 2015'!R312</f>
        <v>3735.3</v>
      </c>
      <c r="Q21" s="65"/>
      <c r="R21" s="329"/>
      <c r="S21" s="333">
        <v>154731.4</v>
      </c>
      <c r="T21" s="337"/>
      <c r="U21" s="65"/>
      <c r="V21" s="65"/>
      <c r="W21" s="239">
        <v>2741.4</v>
      </c>
      <c r="X21" s="239"/>
      <c r="Y21" s="239">
        <v>0</v>
      </c>
      <c r="Z21" s="239"/>
      <c r="AA21" s="239"/>
      <c r="AB21" s="239">
        <v>0</v>
      </c>
      <c r="AC21" s="323"/>
      <c r="AD21" s="323"/>
      <c r="AE21" s="65"/>
      <c r="AF21" s="65"/>
      <c r="AG21" s="239">
        <v>0</v>
      </c>
    </row>
    <row r="22" spans="1:33" ht="29.25" customHeight="1" x14ac:dyDescent="0.3">
      <c r="A22" s="69">
        <v>11</v>
      </c>
      <c r="B22" s="45" t="s">
        <v>3477</v>
      </c>
      <c r="C22" s="44">
        <v>0</v>
      </c>
      <c r="D22" s="63" t="s">
        <v>3837</v>
      </c>
      <c r="E22" s="64" t="s">
        <v>3838</v>
      </c>
      <c r="F22" s="64"/>
      <c r="G22" s="65"/>
      <c r="H22" s="323"/>
      <c r="I22" s="329"/>
      <c r="J22" s="335">
        <v>28507.9</v>
      </c>
      <c r="K22" s="464">
        <v>1141820</v>
      </c>
      <c r="L22" s="467">
        <v>434554.8</v>
      </c>
      <c r="M22" s="323">
        <v>57422.2</v>
      </c>
      <c r="N22" s="65">
        <f>'[1]Регулювання 2015'!P342</f>
        <v>40001</v>
      </c>
      <c r="O22" s="65">
        <f>'[1]Регулювання 2015'!Q342</f>
        <v>435</v>
      </c>
      <c r="P22" s="65">
        <f>'[1]Регулювання 2015'!R342</f>
        <v>4127.7</v>
      </c>
      <c r="Q22" s="65"/>
      <c r="R22" s="329"/>
      <c r="S22" s="333">
        <v>141527</v>
      </c>
      <c r="T22" s="337"/>
      <c r="U22" s="65"/>
      <c r="V22" s="65"/>
      <c r="W22" s="239">
        <v>1852.3</v>
      </c>
      <c r="X22" s="239"/>
      <c r="Y22" s="239">
        <v>0</v>
      </c>
      <c r="Z22" s="239"/>
      <c r="AA22" s="239"/>
      <c r="AB22" s="239">
        <v>0</v>
      </c>
      <c r="AC22" s="323">
        <v>7400</v>
      </c>
      <c r="AD22" s="323"/>
      <c r="AE22" s="65"/>
      <c r="AF22" s="65"/>
      <c r="AG22" s="239">
        <v>0</v>
      </c>
    </row>
    <row r="23" spans="1:33" ht="29.25" customHeight="1" x14ac:dyDescent="0.3">
      <c r="A23" s="69">
        <v>12</v>
      </c>
      <c r="B23" s="45" t="s">
        <v>3477</v>
      </c>
      <c r="C23" s="44">
        <v>0</v>
      </c>
      <c r="D23" s="63" t="s">
        <v>3839</v>
      </c>
      <c r="E23" s="64" t="s">
        <v>3840</v>
      </c>
      <c r="F23" s="64"/>
      <c r="G23" s="65"/>
      <c r="H23" s="323"/>
      <c r="I23" s="329"/>
      <c r="J23" s="335">
        <v>25308</v>
      </c>
      <c r="K23" s="464">
        <v>572515.87</v>
      </c>
      <c r="L23" s="467">
        <v>632547.20000000007</v>
      </c>
      <c r="M23" s="323">
        <v>35251.5</v>
      </c>
      <c r="N23" s="65">
        <f>'[1]Регулювання 2015'!P378</f>
        <v>96259.5</v>
      </c>
      <c r="O23" s="65">
        <f>'[1]Регулювання 2015'!Q378</f>
        <v>986.4</v>
      </c>
      <c r="P23" s="65">
        <f>'[1]Регулювання 2015'!R378</f>
        <v>8553.2999999999993</v>
      </c>
      <c r="Q23" s="65"/>
      <c r="R23" s="329"/>
      <c r="S23" s="333">
        <v>371257.3</v>
      </c>
      <c r="T23" s="337">
        <v>145800</v>
      </c>
      <c r="U23" s="65"/>
      <c r="V23" s="65"/>
      <c r="W23" s="239">
        <v>740.7</v>
      </c>
      <c r="X23" s="239"/>
      <c r="Y23" s="239">
        <v>0</v>
      </c>
      <c r="Z23" s="239"/>
      <c r="AA23" s="239"/>
      <c r="AB23" s="239">
        <v>0</v>
      </c>
      <c r="AC23" s="323"/>
      <c r="AD23" s="323"/>
      <c r="AE23" s="65"/>
      <c r="AF23" s="65"/>
      <c r="AG23" s="239">
        <v>0</v>
      </c>
    </row>
    <row r="24" spans="1:33" ht="29.25" customHeight="1" x14ac:dyDescent="0.3">
      <c r="A24" s="68">
        <v>13</v>
      </c>
      <c r="B24" s="45" t="s">
        <v>3477</v>
      </c>
      <c r="C24" s="44">
        <v>0</v>
      </c>
      <c r="D24" s="63" t="s">
        <v>2049</v>
      </c>
      <c r="E24" s="64" t="s">
        <v>2050</v>
      </c>
      <c r="F24" s="64"/>
      <c r="G24" s="65"/>
      <c r="H24" s="323"/>
      <c r="I24" s="329"/>
      <c r="J24" s="335">
        <v>18727.7</v>
      </c>
      <c r="K24" s="464">
        <v>3069545.47</v>
      </c>
      <c r="L24" s="467">
        <v>1051836.6000000001</v>
      </c>
      <c r="M24" s="323">
        <v>20022</v>
      </c>
      <c r="N24" s="65">
        <f>'[1]Регулювання 2015'!P412</f>
        <v>87807.2</v>
      </c>
      <c r="O24" s="65">
        <f>'[1]Регулювання 2015'!Q412</f>
        <v>1118.0999999999999</v>
      </c>
      <c r="P24" s="65">
        <f>'[1]Регулювання 2015'!R412</f>
        <v>6125.7</v>
      </c>
      <c r="Q24" s="65"/>
      <c r="R24" s="329"/>
      <c r="S24" s="333">
        <v>497357.1</v>
      </c>
      <c r="T24" s="337"/>
      <c r="U24" s="65"/>
      <c r="V24" s="65"/>
      <c r="W24" s="239">
        <v>6849.7</v>
      </c>
      <c r="X24" s="239"/>
      <c r="Y24" s="239">
        <v>0</v>
      </c>
      <c r="Z24" s="239">
        <v>45000</v>
      </c>
      <c r="AA24" s="239"/>
      <c r="AB24" s="239">
        <v>0</v>
      </c>
      <c r="AC24" s="323">
        <v>3000</v>
      </c>
      <c r="AD24" s="323"/>
      <c r="AE24" s="65">
        <f>'[1]Регулювання 2015'!AH411</f>
        <v>5050.3</v>
      </c>
      <c r="AF24" s="65"/>
      <c r="AG24" s="239">
        <v>0</v>
      </c>
    </row>
    <row r="25" spans="1:33" ht="29.25" customHeight="1" x14ac:dyDescent="0.3">
      <c r="A25" s="69">
        <v>14</v>
      </c>
      <c r="B25" s="45" t="s">
        <v>3477</v>
      </c>
      <c r="C25" s="44">
        <v>0</v>
      </c>
      <c r="D25" s="63" t="s">
        <v>2051</v>
      </c>
      <c r="E25" s="64" t="s">
        <v>2052</v>
      </c>
      <c r="F25" s="64"/>
      <c r="G25" s="65"/>
      <c r="H25" s="323"/>
      <c r="I25" s="329"/>
      <c r="J25" s="335">
        <v>24195.599999999999</v>
      </c>
      <c r="K25" s="464">
        <v>1335628.43</v>
      </c>
      <c r="L25" s="467">
        <v>338731.2</v>
      </c>
      <c r="M25" s="323">
        <v>28384.6</v>
      </c>
      <c r="N25" s="65">
        <f>'[1]Регулювання 2015'!P441</f>
        <v>41891.300000000003</v>
      </c>
      <c r="O25" s="65">
        <f>'[1]Регулювання 2015'!Q441</f>
        <v>514.6</v>
      </c>
      <c r="P25" s="65">
        <f>'[1]Регулювання 2015'!R441</f>
        <v>4575.8999999999996</v>
      </c>
      <c r="Q25" s="65"/>
      <c r="R25" s="329"/>
      <c r="S25" s="333">
        <v>208333</v>
      </c>
      <c r="T25" s="337"/>
      <c r="U25" s="65"/>
      <c r="V25" s="65"/>
      <c r="W25" s="239">
        <v>3418</v>
      </c>
      <c r="X25" s="239"/>
      <c r="Y25" s="239">
        <v>0</v>
      </c>
      <c r="Z25" s="239"/>
      <c r="AA25" s="239"/>
      <c r="AB25" s="239">
        <v>0</v>
      </c>
      <c r="AC25" s="323"/>
      <c r="AD25" s="323"/>
      <c r="AE25" s="65"/>
      <c r="AF25" s="65"/>
      <c r="AG25" s="239">
        <v>0</v>
      </c>
    </row>
    <row r="26" spans="1:33" ht="29.25" customHeight="1" x14ac:dyDescent="0.3">
      <c r="A26" s="69">
        <v>15</v>
      </c>
      <c r="B26" s="45" t="s">
        <v>3477</v>
      </c>
      <c r="C26" s="44">
        <v>0</v>
      </c>
      <c r="D26" s="63" t="s">
        <v>2053</v>
      </c>
      <c r="E26" s="64" t="s">
        <v>2054</v>
      </c>
      <c r="F26" s="64"/>
      <c r="G26" s="65"/>
      <c r="H26" s="323"/>
      <c r="I26" s="329"/>
      <c r="J26" s="335">
        <v>28630.3</v>
      </c>
      <c r="K26" s="464">
        <v>2577679.9500000002</v>
      </c>
      <c r="L26" s="467">
        <v>643889.79999999993</v>
      </c>
      <c r="M26" s="323">
        <v>48800.1</v>
      </c>
      <c r="N26" s="65">
        <f>'[1]Регулювання 2015'!P479</f>
        <v>83076.2</v>
      </c>
      <c r="O26" s="65">
        <f>'[1]Регулювання 2015'!Q479</f>
        <v>1055.5999999999999</v>
      </c>
      <c r="P26" s="65">
        <f>'[1]Регулювання 2015'!R479</f>
        <v>7666.4</v>
      </c>
      <c r="Q26" s="65"/>
      <c r="R26" s="329"/>
      <c r="S26" s="333">
        <v>292739</v>
      </c>
      <c r="T26" s="337"/>
      <c r="U26" s="65"/>
      <c r="V26" s="65"/>
      <c r="W26" s="239">
        <v>4118.8</v>
      </c>
      <c r="X26" s="239"/>
      <c r="Y26" s="239">
        <v>0</v>
      </c>
      <c r="Z26" s="239"/>
      <c r="AA26" s="239">
        <v>19000</v>
      </c>
      <c r="AB26" s="239">
        <v>0</v>
      </c>
      <c r="AC26" s="323"/>
      <c r="AD26" s="323"/>
      <c r="AE26" s="65"/>
      <c r="AF26" s="65"/>
      <c r="AG26" s="239">
        <v>0</v>
      </c>
    </row>
    <row r="27" spans="1:33" ht="29.25" customHeight="1" x14ac:dyDescent="0.3">
      <c r="A27" s="69">
        <v>16</v>
      </c>
      <c r="B27" s="45" t="s">
        <v>3477</v>
      </c>
      <c r="C27" s="44">
        <v>0</v>
      </c>
      <c r="D27" s="63" t="s">
        <v>2055</v>
      </c>
      <c r="E27" s="64" t="s">
        <v>2056</v>
      </c>
      <c r="F27" s="64"/>
      <c r="G27" s="65"/>
      <c r="H27" s="323"/>
      <c r="I27" s="329"/>
      <c r="J27" s="335">
        <v>22905</v>
      </c>
      <c r="K27" s="464">
        <v>1351805.71</v>
      </c>
      <c r="L27" s="467">
        <v>1032652.7</v>
      </c>
      <c r="M27" s="323">
        <v>9145</v>
      </c>
      <c r="N27" s="65">
        <f>'[1]Регулювання 2015'!P514</f>
        <v>59163.3</v>
      </c>
      <c r="O27" s="65">
        <f>'[1]Регулювання 2015'!Q514</f>
        <v>642.29999999999995</v>
      </c>
      <c r="P27" s="65">
        <f>'[1]Регулювання 2015'!R514</f>
        <v>4797.8999999999996</v>
      </c>
      <c r="Q27" s="65"/>
      <c r="R27" s="329"/>
      <c r="S27" s="333">
        <v>200620.5</v>
      </c>
      <c r="T27" s="337"/>
      <c r="U27" s="65"/>
      <c r="V27" s="65"/>
      <c r="W27" s="239">
        <v>2944.1</v>
      </c>
      <c r="X27" s="239"/>
      <c r="Y27" s="239">
        <v>0</v>
      </c>
      <c r="Z27" s="239"/>
      <c r="AA27" s="239"/>
      <c r="AB27" s="239">
        <v>0</v>
      </c>
      <c r="AC27" s="323">
        <v>14000</v>
      </c>
      <c r="AD27" s="323"/>
      <c r="AE27" s="65">
        <f>'[1]Регулювання 2015'!AH513</f>
        <v>29676.3</v>
      </c>
      <c r="AF27" s="65"/>
      <c r="AG27" s="239">
        <v>0</v>
      </c>
    </row>
    <row r="28" spans="1:33" ht="29.25" customHeight="1" x14ac:dyDescent="0.3">
      <c r="A28" s="69">
        <v>17</v>
      </c>
      <c r="B28" s="45" t="s">
        <v>3477</v>
      </c>
      <c r="C28" s="44">
        <v>0</v>
      </c>
      <c r="D28" s="63" t="s">
        <v>2057</v>
      </c>
      <c r="E28" s="64" t="s">
        <v>3806</v>
      </c>
      <c r="F28" s="64"/>
      <c r="G28" s="65"/>
      <c r="H28" s="323"/>
      <c r="I28" s="329"/>
      <c r="J28" s="335">
        <v>14497.7</v>
      </c>
      <c r="K28" s="464">
        <v>1837104.13</v>
      </c>
      <c r="L28" s="467">
        <v>462892.10000000003</v>
      </c>
      <c r="M28" s="323">
        <v>63338.9</v>
      </c>
      <c r="N28" s="65">
        <f>'[1]Регулювання 2015'!P539</f>
        <v>38585.800000000003</v>
      </c>
      <c r="O28" s="65">
        <f>'[1]Регулювання 2015'!Q539</f>
        <v>510.4</v>
      </c>
      <c r="P28" s="65">
        <f>'[1]Регулювання 2015'!R539</f>
        <v>4083.4</v>
      </c>
      <c r="Q28" s="65"/>
      <c r="R28" s="329"/>
      <c r="S28" s="333">
        <v>192845</v>
      </c>
      <c r="T28" s="337"/>
      <c r="U28" s="65"/>
      <c r="V28" s="65"/>
      <c r="W28" s="239">
        <v>1732.4</v>
      </c>
      <c r="X28" s="239"/>
      <c r="Y28" s="239">
        <v>0</v>
      </c>
      <c r="Z28" s="239"/>
      <c r="AA28" s="239"/>
      <c r="AB28" s="239">
        <v>0</v>
      </c>
      <c r="AC28" s="323"/>
      <c r="AD28" s="323"/>
      <c r="AE28" s="65">
        <f>'[1]Регулювання 2015'!AH538</f>
        <v>9340.7000000000007</v>
      </c>
      <c r="AF28" s="65"/>
      <c r="AG28" s="239">
        <v>0</v>
      </c>
    </row>
    <row r="29" spans="1:33" ht="29.25" customHeight="1" x14ac:dyDescent="0.3">
      <c r="A29" s="69">
        <v>18</v>
      </c>
      <c r="B29" s="45" t="s">
        <v>3477</v>
      </c>
      <c r="C29" s="44">
        <v>0</v>
      </c>
      <c r="D29" s="63" t="s">
        <v>3807</v>
      </c>
      <c r="E29" s="64" t="s">
        <v>3808</v>
      </c>
      <c r="F29" s="64"/>
      <c r="G29" s="65"/>
      <c r="H29" s="323"/>
      <c r="I29" s="329"/>
      <c r="J29" s="335">
        <v>19187.3</v>
      </c>
      <c r="K29" s="464">
        <v>1076041.22</v>
      </c>
      <c r="L29" s="467">
        <v>795215.8</v>
      </c>
      <c r="M29" s="323">
        <v>31596.7</v>
      </c>
      <c r="N29" s="65">
        <f>'[1]Регулювання 2015'!P569</f>
        <v>46437.2</v>
      </c>
      <c r="O29" s="65">
        <f>'[1]Регулювання 2015'!Q569</f>
        <v>499</v>
      </c>
      <c r="P29" s="65">
        <f>'[1]Регулювання 2015'!R569</f>
        <v>3700.5</v>
      </c>
      <c r="Q29" s="65"/>
      <c r="R29" s="329"/>
      <c r="S29" s="333">
        <v>186131.1</v>
      </c>
      <c r="T29" s="337"/>
      <c r="U29" s="65"/>
      <c r="V29" s="65"/>
      <c r="W29" s="239">
        <v>3135</v>
      </c>
      <c r="X29" s="239">
        <v>0</v>
      </c>
      <c r="Y29" s="239">
        <v>0</v>
      </c>
      <c r="Z29" s="239"/>
      <c r="AA29" s="239"/>
      <c r="AB29" s="239">
        <v>0</v>
      </c>
      <c r="AC29" s="323"/>
      <c r="AD29" s="323"/>
      <c r="AE29" s="65"/>
      <c r="AF29" s="65"/>
      <c r="AG29" s="239">
        <v>0</v>
      </c>
    </row>
    <row r="30" spans="1:33" ht="29.25" customHeight="1" x14ac:dyDescent="0.3">
      <c r="A30" s="69">
        <v>19</v>
      </c>
      <c r="B30" s="45" t="s">
        <v>3477</v>
      </c>
      <c r="C30" s="44">
        <v>0</v>
      </c>
      <c r="D30" s="63" t="s">
        <v>3809</v>
      </c>
      <c r="E30" s="64" t="s">
        <v>3810</v>
      </c>
      <c r="F30" s="64"/>
      <c r="G30" s="65"/>
      <c r="H30" s="323"/>
      <c r="I30" s="329"/>
      <c r="J30" s="335">
        <v>14283.9</v>
      </c>
      <c r="K30" s="464">
        <v>1271742.2</v>
      </c>
      <c r="L30" s="467">
        <v>611323.29999999993</v>
      </c>
      <c r="M30" s="323">
        <v>14048.4</v>
      </c>
      <c r="N30" s="65">
        <f>'[1]Регулювання 2015'!P593</f>
        <v>39641.5</v>
      </c>
      <c r="O30" s="65">
        <f>'[1]Регулювання 2015'!Q593</f>
        <v>472.8</v>
      </c>
      <c r="P30" s="65">
        <f>'[1]Регулювання 2015'!R593</f>
        <v>3524.2</v>
      </c>
      <c r="Q30" s="65"/>
      <c r="R30" s="329"/>
      <c r="S30" s="333">
        <v>191213.3</v>
      </c>
      <c r="T30" s="337"/>
      <c r="U30" s="65"/>
      <c r="V30" s="65"/>
      <c r="W30" s="239">
        <v>1511</v>
      </c>
      <c r="X30" s="239">
        <v>0</v>
      </c>
      <c r="Y30" s="239">
        <v>0</v>
      </c>
      <c r="Z30" s="239"/>
      <c r="AA30" s="239"/>
      <c r="AB30" s="239">
        <v>0</v>
      </c>
      <c r="AC30" s="323"/>
      <c r="AD30" s="323"/>
      <c r="AE30" s="65"/>
      <c r="AF30" s="65"/>
      <c r="AG30" s="239">
        <v>0</v>
      </c>
    </row>
    <row r="31" spans="1:33" ht="29.25" customHeight="1" x14ac:dyDescent="0.3">
      <c r="A31" s="69">
        <v>20</v>
      </c>
      <c r="B31" s="45" t="s">
        <v>3477</v>
      </c>
      <c r="C31" s="44">
        <v>0</v>
      </c>
      <c r="D31" s="63" t="s">
        <v>3811</v>
      </c>
      <c r="E31" s="64" t="s">
        <v>3812</v>
      </c>
      <c r="F31" s="64"/>
      <c r="G31" s="65"/>
      <c r="H31" s="323"/>
      <c r="I31" s="329"/>
      <c r="J31" s="335">
        <v>50409.9</v>
      </c>
      <c r="K31" s="464">
        <v>2364957.4</v>
      </c>
      <c r="L31" s="467">
        <v>1515594.4</v>
      </c>
      <c r="M31" s="323">
        <v>18174.599999999999</v>
      </c>
      <c r="N31" s="65">
        <f>'[1]Регулювання 2015'!P632</f>
        <v>120565.1</v>
      </c>
      <c r="O31" s="65">
        <f>'[1]Регулювання 2015'!Q632</f>
        <v>1205.7</v>
      </c>
      <c r="P31" s="65">
        <f>'[1]Регулювання 2015'!R632</f>
        <v>10275.700000000001</v>
      </c>
      <c r="Q31" s="65"/>
      <c r="R31" s="329"/>
      <c r="S31" s="333">
        <v>280679.2</v>
      </c>
      <c r="T31" s="337"/>
      <c r="U31" s="65"/>
      <c r="V31" s="65"/>
      <c r="W31" s="239">
        <v>5984.3</v>
      </c>
      <c r="X31" s="239">
        <v>0</v>
      </c>
      <c r="Y31" s="239">
        <v>0</v>
      </c>
      <c r="Z31" s="239"/>
      <c r="AA31" s="239"/>
      <c r="AB31" s="239">
        <v>0</v>
      </c>
      <c r="AC31" s="323"/>
      <c r="AD31" s="323"/>
      <c r="AE31" s="65"/>
      <c r="AF31" s="65"/>
      <c r="AG31" s="239">
        <v>0</v>
      </c>
    </row>
    <row r="32" spans="1:33" ht="29.25" customHeight="1" x14ac:dyDescent="0.3">
      <c r="A32" s="69">
        <v>21</v>
      </c>
      <c r="B32" s="45" t="s">
        <v>3477</v>
      </c>
      <c r="C32" s="44">
        <v>0</v>
      </c>
      <c r="D32" s="63" t="s">
        <v>3813</v>
      </c>
      <c r="E32" s="64" t="s">
        <v>3814</v>
      </c>
      <c r="F32" s="64"/>
      <c r="G32" s="65"/>
      <c r="H32" s="323"/>
      <c r="I32" s="329"/>
      <c r="J32" s="335">
        <v>23846.799999999999</v>
      </c>
      <c r="K32" s="464">
        <v>1206239.28</v>
      </c>
      <c r="L32" s="467">
        <v>306543.40000000002</v>
      </c>
      <c r="M32" s="323">
        <v>41668.9</v>
      </c>
      <c r="N32" s="65">
        <f>'[1]Регулювання 2015'!P659</f>
        <v>38996.699999999997</v>
      </c>
      <c r="O32" s="65">
        <f>'[1]Регулювання 2015'!Q659</f>
        <v>472.4</v>
      </c>
      <c r="P32" s="65">
        <f>'[1]Регулювання 2015'!R659</f>
        <v>3428.3</v>
      </c>
      <c r="Q32" s="65"/>
      <c r="R32" s="329"/>
      <c r="S32" s="333">
        <v>161211.9</v>
      </c>
      <c r="T32" s="337"/>
      <c r="U32" s="65"/>
      <c r="V32" s="65"/>
      <c r="W32" s="239">
        <v>4445.8999999999996</v>
      </c>
      <c r="X32" s="239">
        <v>0</v>
      </c>
      <c r="Y32" s="239">
        <v>0</v>
      </c>
      <c r="Z32" s="239"/>
      <c r="AA32" s="239"/>
      <c r="AB32" s="239">
        <v>0</v>
      </c>
      <c r="AC32" s="323"/>
      <c r="AD32" s="323"/>
      <c r="AE32" s="65"/>
      <c r="AF32" s="65"/>
      <c r="AG32" s="239">
        <v>0</v>
      </c>
    </row>
    <row r="33" spans="1:33" ht="29.25" customHeight="1" x14ac:dyDescent="0.3">
      <c r="A33" s="69">
        <v>22</v>
      </c>
      <c r="B33" s="45" t="s">
        <v>3477</v>
      </c>
      <c r="C33" s="44">
        <v>0</v>
      </c>
      <c r="D33" s="63" t="s">
        <v>3815</v>
      </c>
      <c r="E33" s="64" t="s">
        <v>3816</v>
      </c>
      <c r="F33" s="64"/>
      <c r="G33" s="65"/>
      <c r="H33" s="323"/>
      <c r="I33" s="329"/>
      <c r="J33" s="335">
        <v>14321.9</v>
      </c>
      <c r="K33" s="464">
        <v>1489591.19</v>
      </c>
      <c r="L33" s="467">
        <v>663532.9</v>
      </c>
      <c r="M33" s="323">
        <v>26747.200000000001</v>
      </c>
      <c r="N33" s="65">
        <f>'[1]Регулювання 2015'!P690</f>
        <v>53180</v>
      </c>
      <c r="O33" s="65">
        <f>'[1]Регулювання 2015'!Q690</f>
        <v>575.70000000000005</v>
      </c>
      <c r="P33" s="65">
        <f>'[1]Регулювання 2015'!R690</f>
        <v>4202.5</v>
      </c>
      <c r="Q33" s="65"/>
      <c r="R33" s="329"/>
      <c r="S33" s="333">
        <v>206739.8</v>
      </c>
      <c r="T33" s="337"/>
      <c r="U33" s="65"/>
      <c r="V33" s="65"/>
      <c r="W33" s="239">
        <v>2097.3000000000002</v>
      </c>
      <c r="X33" s="239">
        <v>0</v>
      </c>
      <c r="Y33" s="239">
        <v>0</v>
      </c>
      <c r="Z33" s="239"/>
      <c r="AA33" s="239"/>
      <c r="AB33" s="239">
        <v>0</v>
      </c>
      <c r="AC33" s="323"/>
      <c r="AD33" s="323"/>
      <c r="AE33" s="65"/>
      <c r="AF33" s="65"/>
      <c r="AG33" s="239">
        <v>0</v>
      </c>
    </row>
    <row r="34" spans="1:33" ht="29.25" customHeight="1" x14ac:dyDescent="0.3">
      <c r="A34" s="69">
        <v>23</v>
      </c>
      <c r="B34" s="45" t="s">
        <v>3477</v>
      </c>
      <c r="C34" s="44">
        <v>0</v>
      </c>
      <c r="D34" s="63" t="s">
        <v>3817</v>
      </c>
      <c r="E34" s="64" t="s">
        <v>3818</v>
      </c>
      <c r="F34" s="64"/>
      <c r="G34" s="65"/>
      <c r="H34" s="323"/>
      <c r="I34" s="329"/>
      <c r="J34" s="335">
        <v>22206.5</v>
      </c>
      <c r="K34" s="464">
        <v>1282600.27</v>
      </c>
      <c r="L34" s="467">
        <v>778805.6</v>
      </c>
      <c r="M34" s="323">
        <v>34769.9</v>
      </c>
      <c r="N34" s="65">
        <f>'[1]Регулювання 2015'!P721</f>
        <v>53922.400000000001</v>
      </c>
      <c r="O34" s="65">
        <f>'[1]Регулювання 2015'!Q721</f>
        <v>555</v>
      </c>
      <c r="P34" s="65">
        <f>'[1]Регулювання 2015'!R721</f>
        <v>5249.9</v>
      </c>
      <c r="Q34" s="65"/>
      <c r="R34" s="329"/>
      <c r="S34" s="333">
        <v>160316.20000000001</v>
      </c>
      <c r="T34" s="337"/>
      <c r="U34" s="65"/>
      <c r="V34" s="65"/>
      <c r="W34" s="239">
        <v>1802.5</v>
      </c>
      <c r="X34" s="239">
        <v>0</v>
      </c>
      <c r="Y34" s="239">
        <v>0</v>
      </c>
      <c r="Z34" s="239"/>
      <c r="AA34" s="239"/>
      <c r="AB34" s="239">
        <v>0</v>
      </c>
      <c r="AC34" s="323"/>
      <c r="AD34" s="323"/>
      <c r="AE34" s="65"/>
      <c r="AF34" s="65"/>
      <c r="AG34" s="239">
        <v>0</v>
      </c>
    </row>
    <row r="35" spans="1:33" ht="29.25" customHeight="1" x14ac:dyDescent="0.3">
      <c r="A35" s="69">
        <v>24</v>
      </c>
      <c r="B35" s="45" t="s">
        <v>3477</v>
      </c>
      <c r="C35" s="44">
        <v>0</v>
      </c>
      <c r="D35" s="63" t="s">
        <v>3819</v>
      </c>
      <c r="E35" s="64" t="s">
        <v>767</v>
      </c>
      <c r="F35" s="64"/>
      <c r="G35" s="65"/>
      <c r="H35" s="323"/>
      <c r="I35" s="329"/>
      <c r="J35" s="335">
        <v>12680</v>
      </c>
      <c r="K35" s="464">
        <v>1228482.6000000001</v>
      </c>
      <c r="L35" s="467">
        <v>251745.40000000002</v>
      </c>
      <c r="M35" s="323">
        <v>20370.900000000001</v>
      </c>
      <c r="N35" s="65">
        <f>'[1]Регулювання 2015'!P739</f>
        <v>29872.1</v>
      </c>
      <c r="O35" s="65">
        <f>'[1]Регулювання 2015'!Q739</f>
        <v>400.2</v>
      </c>
      <c r="P35" s="65">
        <f>'[1]Регулювання 2015'!R739</f>
        <v>2469.1999999999998</v>
      </c>
      <c r="Q35" s="65"/>
      <c r="R35" s="329"/>
      <c r="S35" s="333">
        <v>115845.8</v>
      </c>
      <c r="T35" s="337"/>
      <c r="U35" s="65"/>
      <c r="V35" s="65"/>
      <c r="W35" s="239">
        <v>1335.7</v>
      </c>
      <c r="X35" s="239">
        <v>0</v>
      </c>
      <c r="Y35" s="239">
        <v>0</v>
      </c>
      <c r="Z35" s="239"/>
      <c r="AA35" s="239"/>
      <c r="AB35" s="239">
        <v>0</v>
      </c>
      <c r="AC35" s="323"/>
      <c r="AD35" s="323"/>
      <c r="AE35" s="65"/>
      <c r="AF35" s="65"/>
      <c r="AG35" s="239">
        <v>0</v>
      </c>
    </row>
    <row r="36" spans="1:33" ht="29.25" customHeight="1" x14ac:dyDescent="0.3">
      <c r="A36" s="69">
        <v>25</v>
      </c>
      <c r="B36" s="45" t="s">
        <v>3477</v>
      </c>
      <c r="C36" s="44">
        <v>0</v>
      </c>
      <c r="D36" s="63" t="s">
        <v>3821</v>
      </c>
      <c r="E36" s="64" t="s">
        <v>3822</v>
      </c>
      <c r="F36" s="64"/>
      <c r="G36" s="65"/>
      <c r="H36" s="323"/>
      <c r="I36" s="329"/>
      <c r="J36" s="335">
        <v>18048.5</v>
      </c>
      <c r="K36" s="464">
        <v>982425.23</v>
      </c>
      <c r="L36" s="467">
        <v>557836.30000000005</v>
      </c>
      <c r="M36" s="323">
        <v>38792.5</v>
      </c>
      <c r="N36" s="65">
        <f>'[1]Регулювання 2015'!P770</f>
        <v>47836.2</v>
      </c>
      <c r="O36" s="65">
        <f>'[1]Регулювання 2015'!Q770</f>
        <v>469.9</v>
      </c>
      <c r="P36" s="65">
        <f>'[1]Регулювання 2015'!R770</f>
        <v>3817.3</v>
      </c>
      <c r="Q36" s="65"/>
      <c r="R36" s="329"/>
      <c r="S36" s="333">
        <v>116436.5</v>
      </c>
      <c r="T36" s="337"/>
      <c r="U36" s="65"/>
      <c r="V36" s="65"/>
      <c r="W36" s="239">
        <v>2658</v>
      </c>
      <c r="X36" s="239">
        <v>0</v>
      </c>
      <c r="Y36" s="239">
        <v>0</v>
      </c>
      <c r="Z36" s="239"/>
      <c r="AA36" s="239"/>
      <c r="AB36" s="239">
        <v>0</v>
      </c>
      <c r="AC36" s="323"/>
      <c r="AD36" s="323"/>
      <c r="AE36" s="65"/>
      <c r="AF36" s="65"/>
      <c r="AG36" s="239">
        <v>0</v>
      </c>
    </row>
    <row r="37" spans="1:33" s="76" customFormat="1" ht="29.25" customHeight="1" x14ac:dyDescent="0.3">
      <c r="A37" s="70">
        <v>26</v>
      </c>
      <c r="B37" s="71" t="s">
        <v>3477</v>
      </c>
      <c r="C37" s="72">
        <v>0</v>
      </c>
      <c r="D37" s="73" t="s">
        <v>3823</v>
      </c>
      <c r="E37" s="74" t="s">
        <v>3824</v>
      </c>
      <c r="F37" s="74"/>
      <c r="G37" s="75"/>
      <c r="H37" s="324"/>
      <c r="I37" s="330"/>
      <c r="J37" s="336">
        <v>7818.6</v>
      </c>
      <c r="K37" s="465">
        <v>1968630.65</v>
      </c>
      <c r="L37" s="468">
        <v>1013934.5</v>
      </c>
      <c r="M37" s="324">
        <v>105.2</v>
      </c>
      <c r="N37" s="75">
        <f>'[1]Регулювання 2015'!P771</f>
        <v>235937.4</v>
      </c>
      <c r="O37" s="75">
        <f>'[1]Регулювання 2015'!Q771</f>
        <v>1263.7</v>
      </c>
      <c r="P37" s="75">
        <f>'[1]Регулювання 2015'!R771</f>
        <v>6531.9</v>
      </c>
      <c r="Q37" s="75"/>
      <c r="R37" s="330"/>
      <c r="S37" s="334">
        <v>292244.90000000002</v>
      </c>
      <c r="T37" s="338"/>
      <c r="U37" s="75"/>
      <c r="V37" s="75"/>
      <c r="W37" s="240">
        <v>29200</v>
      </c>
      <c r="X37" s="240">
        <v>0</v>
      </c>
      <c r="Y37" s="240">
        <v>0</v>
      </c>
      <c r="Z37" s="240"/>
      <c r="AA37" s="240"/>
      <c r="AB37" s="240">
        <v>0</v>
      </c>
      <c r="AC37" s="324"/>
      <c r="AD37" s="324"/>
      <c r="AE37" s="75"/>
      <c r="AF37" s="75"/>
      <c r="AG37" s="240">
        <v>0</v>
      </c>
    </row>
    <row r="38" spans="1:33" s="76" customFormat="1" ht="34.5" customHeight="1" x14ac:dyDescent="0.25">
      <c r="A38" s="70"/>
      <c r="B38" s="71"/>
      <c r="C38" s="72"/>
      <c r="D38" s="326" t="s">
        <v>35</v>
      </c>
      <c r="E38" s="74" t="s">
        <v>4303</v>
      </c>
      <c r="F38" s="74"/>
      <c r="G38" s="75"/>
      <c r="H38" s="324"/>
      <c r="I38" s="75"/>
      <c r="J38" s="332"/>
      <c r="K38" s="332"/>
      <c r="L38" s="240"/>
      <c r="M38" s="75"/>
      <c r="N38" s="75"/>
      <c r="O38" s="75"/>
      <c r="P38" s="75"/>
      <c r="Q38" s="75"/>
      <c r="R38" s="75"/>
      <c r="S38" s="339"/>
      <c r="T38" s="240"/>
      <c r="U38" s="75"/>
      <c r="V38" s="75"/>
      <c r="W38" s="240"/>
      <c r="X38" s="240"/>
      <c r="Y38" s="240"/>
      <c r="Z38" s="240"/>
      <c r="AA38" s="240"/>
      <c r="AB38" s="240"/>
      <c r="AC38" s="324">
        <v>9200</v>
      </c>
      <c r="AD38" s="324"/>
      <c r="AE38" s="75"/>
      <c r="AF38" s="75"/>
      <c r="AG38" s="240"/>
    </row>
    <row r="39" spans="1:33" s="76" customFormat="1" ht="39" customHeight="1" x14ac:dyDescent="0.25">
      <c r="A39" s="70"/>
      <c r="B39" s="71"/>
      <c r="C39" s="72"/>
      <c r="D39" s="326" t="s">
        <v>1395</v>
      </c>
      <c r="E39" s="74" t="s">
        <v>4304</v>
      </c>
      <c r="F39" s="74"/>
      <c r="G39" s="75"/>
      <c r="H39" s="324"/>
      <c r="I39" s="75"/>
      <c r="J39" s="75"/>
      <c r="K39" s="75"/>
      <c r="L39" s="240"/>
      <c r="M39" s="75"/>
      <c r="N39" s="75"/>
      <c r="O39" s="75"/>
      <c r="P39" s="75"/>
      <c r="Q39" s="75"/>
      <c r="R39" s="75"/>
      <c r="S39" s="240"/>
      <c r="T39" s="240"/>
      <c r="U39" s="75"/>
      <c r="V39" s="75"/>
      <c r="W39" s="240"/>
      <c r="X39" s="240"/>
      <c r="Y39" s="240"/>
      <c r="Z39" s="240"/>
      <c r="AA39" s="240"/>
      <c r="AB39" s="240"/>
      <c r="AC39" s="324">
        <v>2000</v>
      </c>
      <c r="AD39" s="324"/>
      <c r="AE39" s="75"/>
      <c r="AF39" s="75"/>
      <c r="AG39" s="240"/>
    </row>
    <row r="40" spans="1:33" ht="29.25" customHeight="1" x14ac:dyDescent="0.25">
      <c r="A40" s="69"/>
      <c r="B40" s="77"/>
      <c r="C40" s="44"/>
      <c r="D40" s="63" t="s">
        <v>2769</v>
      </c>
      <c r="E40" s="64" t="s">
        <v>2770</v>
      </c>
      <c r="F40" s="64"/>
      <c r="G40" s="65"/>
      <c r="H40" s="324"/>
      <c r="I40" s="65"/>
      <c r="J40" s="65"/>
      <c r="K40" s="65"/>
      <c r="L40" s="240"/>
      <c r="M40" s="65"/>
      <c r="N40" s="65"/>
      <c r="O40" s="65"/>
      <c r="P40" s="65"/>
      <c r="Q40" s="65"/>
      <c r="R40" s="65"/>
      <c r="S40" s="240"/>
      <c r="T40" s="240"/>
      <c r="U40" s="65"/>
      <c r="V40" s="65"/>
      <c r="W40" s="240"/>
      <c r="X40" s="240"/>
      <c r="Y40" s="240">
        <v>29000</v>
      </c>
      <c r="Z40" s="240"/>
      <c r="AA40" s="240"/>
      <c r="AB40" s="240"/>
      <c r="AC40" s="324">
        <v>15000</v>
      </c>
      <c r="AD40" s="324"/>
      <c r="AE40" s="65"/>
      <c r="AF40" s="65">
        <f>'[1]Регулювання 2015'!AI70</f>
        <v>672000</v>
      </c>
      <c r="AG40" s="240"/>
    </row>
    <row r="41" spans="1:33" ht="29.25" customHeight="1" x14ac:dyDescent="0.25">
      <c r="A41" s="69"/>
      <c r="B41" s="77"/>
      <c r="C41" s="44"/>
      <c r="D41" s="63" t="s">
        <v>2775</v>
      </c>
      <c r="E41" s="64" t="s">
        <v>2776</v>
      </c>
      <c r="F41" s="64"/>
      <c r="G41" s="65"/>
      <c r="H41" s="324"/>
      <c r="I41" s="65"/>
      <c r="J41" s="65"/>
      <c r="K41" s="65"/>
      <c r="L41" s="65"/>
      <c r="M41" s="65"/>
      <c r="N41" s="65"/>
      <c r="O41" s="65"/>
      <c r="P41" s="65"/>
      <c r="Q41" s="65">
        <f>'[1]Регулювання 2015'!T110</f>
        <v>18100</v>
      </c>
      <c r="R41" s="65"/>
      <c r="S41" s="65"/>
      <c r="T41" s="65"/>
      <c r="U41" s="65"/>
      <c r="V41" s="65"/>
      <c r="W41" s="65"/>
      <c r="X41" s="65"/>
      <c r="Y41" s="65"/>
      <c r="Z41" s="65"/>
      <c r="AA41" s="65"/>
      <c r="AB41" s="65"/>
      <c r="AC41" s="324"/>
      <c r="AD41" s="324"/>
      <c r="AE41" s="65"/>
      <c r="AF41" s="65"/>
      <c r="AG41" s="242"/>
    </row>
    <row r="42" spans="1:33" ht="36" customHeight="1" x14ac:dyDescent="0.25">
      <c r="A42" s="69"/>
      <c r="B42" s="77"/>
      <c r="C42" s="44"/>
      <c r="D42" s="326" t="s">
        <v>2789</v>
      </c>
      <c r="E42" s="74" t="s">
        <v>4305</v>
      </c>
      <c r="F42" s="64"/>
      <c r="G42" s="65"/>
      <c r="H42" s="324"/>
      <c r="I42" s="65"/>
      <c r="J42" s="65"/>
      <c r="K42" s="65"/>
      <c r="L42" s="65"/>
      <c r="M42" s="65"/>
      <c r="N42" s="65"/>
      <c r="O42" s="65"/>
      <c r="P42" s="65"/>
      <c r="Q42" s="65"/>
      <c r="R42" s="65"/>
      <c r="S42" s="65"/>
      <c r="T42" s="65"/>
      <c r="U42" s="65"/>
      <c r="V42" s="65"/>
      <c r="W42" s="65"/>
      <c r="X42" s="65"/>
      <c r="Y42" s="65"/>
      <c r="Z42" s="65"/>
      <c r="AA42" s="65"/>
      <c r="AB42" s="65"/>
      <c r="AC42" s="324">
        <v>1000</v>
      </c>
      <c r="AD42" s="324"/>
      <c r="AE42" s="65"/>
      <c r="AF42" s="65"/>
      <c r="AG42" s="242"/>
    </row>
    <row r="43" spans="1:33" ht="29.25" customHeight="1" x14ac:dyDescent="0.25">
      <c r="A43" s="69"/>
      <c r="B43" s="77"/>
      <c r="C43" s="44"/>
      <c r="D43" s="63" t="s">
        <v>2793</v>
      </c>
      <c r="E43" s="64" t="s">
        <v>2794</v>
      </c>
      <c r="F43" s="64"/>
      <c r="G43" s="65"/>
      <c r="H43" s="324"/>
      <c r="I43" s="65">
        <f>'[1]Регулювання 2015'!K73</f>
        <v>8480.1</v>
      </c>
      <c r="J43" s="65"/>
      <c r="K43" s="65"/>
      <c r="L43" s="65"/>
      <c r="M43" s="65"/>
      <c r="N43" s="65"/>
      <c r="O43" s="65"/>
      <c r="P43" s="65"/>
      <c r="Q43" s="65"/>
      <c r="R43" s="65"/>
      <c r="S43" s="65"/>
      <c r="T43" s="65"/>
      <c r="U43" s="65"/>
      <c r="V43" s="65"/>
      <c r="W43" s="65"/>
      <c r="X43" s="65"/>
      <c r="Y43" s="65"/>
      <c r="Z43" s="65"/>
      <c r="AA43" s="65"/>
      <c r="AB43" s="65"/>
      <c r="AC43" s="324"/>
      <c r="AD43" s="324"/>
      <c r="AE43" s="65"/>
      <c r="AF43" s="65"/>
      <c r="AG43" s="242"/>
    </row>
    <row r="44" spans="1:33" ht="29.25" customHeight="1" x14ac:dyDescent="0.25">
      <c r="A44" s="69"/>
      <c r="B44" s="77"/>
      <c r="C44" s="44"/>
      <c r="D44" s="326" t="s">
        <v>2795</v>
      </c>
      <c r="E44" s="74" t="s">
        <v>4306</v>
      </c>
      <c r="F44" s="64"/>
      <c r="G44" s="65"/>
      <c r="H44" s="324"/>
      <c r="I44" s="65"/>
      <c r="J44" s="65"/>
      <c r="K44" s="65"/>
      <c r="L44" s="65"/>
      <c r="M44" s="65"/>
      <c r="N44" s="65"/>
      <c r="O44" s="65"/>
      <c r="P44" s="65"/>
      <c r="Q44" s="65"/>
      <c r="R44" s="65"/>
      <c r="S44" s="65"/>
      <c r="T44" s="65"/>
      <c r="U44" s="65"/>
      <c r="V44" s="65"/>
      <c r="W44" s="65"/>
      <c r="X44" s="65"/>
      <c r="Y44" s="65"/>
      <c r="Z44" s="65"/>
      <c r="AA44" s="65"/>
      <c r="AB44" s="65"/>
      <c r="AC44" s="324">
        <v>5000</v>
      </c>
      <c r="AD44" s="324"/>
      <c r="AE44" s="65"/>
      <c r="AF44" s="65"/>
      <c r="AG44" s="242"/>
    </row>
    <row r="45" spans="1:33" ht="29.25" customHeight="1" x14ac:dyDescent="0.25">
      <c r="A45" s="69"/>
      <c r="B45" s="77"/>
      <c r="C45" s="44"/>
      <c r="D45" s="326" t="s">
        <v>2847</v>
      </c>
      <c r="E45" s="74" t="s">
        <v>4307</v>
      </c>
      <c r="F45" s="64"/>
      <c r="G45" s="65"/>
      <c r="H45" s="324"/>
      <c r="I45" s="65"/>
      <c r="J45" s="65"/>
      <c r="K45" s="65"/>
      <c r="L45" s="65"/>
      <c r="M45" s="65"/>
      <c r="N45" s="65"/>
      <c r="O45" s="65"/>
      <c r="P45" s="65"/>
      <c r="Q45" s="65"/>
      <c r="R45" s="65"/>
      <c r="S45" s="65"/>
      <c r="T45" s="65"/>
      <c r="U45" s="65"/>
      <c r="V45" s="65"/>
      <c r="W45" s="65"/>
      <c r="X45" s="65"/>
      <c r="Y45" s="65"/>
      <c r="Z45" s="65"/>
      <c r="AA45" s="65"/>
      <c r="AB45" s="65"/>
      <c r="AC45" s="324">
        <v>1000</v>
      </c>
      <c r="AD45" s="324"/>
      <c r="AE45" s="65"/>
      <c r="AF45" s="65"/>
      <c r="AG45" s="242"/>
    </row>
    <row r="46" spans="1:33" ht="29.25" customHeight="1" x14ac:dyDescent="0.25">
      <c r="A46" s="69"/>
      <c r="B46" s="77"/>
      <c r="C46" s="44"/>
      <c r="D46" s="326" t="s">
        <v>2472</v>
      </c>
      <c r="E46" s="74" t="s">
        <v>4308</v>
      </c>
      <c r="F46" s="64"/>
      <c r="G46" s="65"/>
      <c r="H46" s="324"/>
      <c r="I46" s="65"/>
      <c r="J46" s="65"/>
      <c r="K46" s="65"/>
      <c r="L46" s="65"/>
      <c r="M46" s="65"/>
      <c r="N46" s="65"/>
      <c r="O46" s="65"/>
      <c r="P46" s="65"/>
      <c r="Q46" s="65"/>
      <c r="R46" s="65"/>
      <c r="S46" s="65"/>
      <c r="T46" s="65"/>
      <c r="U46" s="65"/>
      <c r="V46" s="65"/>
      <c r="W46" s="65"/>
      <c r="X46" s="65"/>
      <c r="Y46" s="65"/>
      <c r="Z46" s="65"/>
      <c r="AA46" s="65"/>
      <c r="AB46" s="65"/>
      <c r="AC46" s="324">
        <v>5000</v>
      </c>
      <c r="AD46" s="324"/>
      <c r="AE46" s="65"/>
      <c r="AF46" s="65"/>
      <c r="AG46" s="242"/>
    </row>
    <row r="47" spans="1:33" ht="29.25" customHeight="1" x14ac:dyDescent="0.25">
      <c r="A47" s="69"/>
      <c r="B47" s="77"/>
      <c r="C47" s="44"/>
      <c r="D47" s="326" t="s">
        <v>4284</v>
      </c>
      <c r="E47" s="74" t="s">
        <v>4309</v>
      </c>
      <c r="F47" s="64"/>
      <c r="G47" s="65"/>
      <c r="H47" s="324"/>
      <c r="I47" s="65"/>
      <c r="J47" s="65"/>
      <c r="K47" s="65"/>
      <c r="L47" s="65"/>
      <c r="M47" s="65"/>
      <c r="N47" s="65"/>
      <c r="O47" s="65"/>
      <c r="P47" s="65"/>
      <c r="Q47" s="65"/>
      <c r="R47" s="65"/>
      <c r="S47" s="65"/>
      <c r="T47" s="65"/>
      <c r="U47" s="65"/>
      <c r="V47" s="65"/>
      <c r="W47" s="65"/>
      <c r="X47" s="65"/>
      <c r="Y47" s="65"/>
      <c r="Z47" s="65"/>
      <c r="AA47" s="65"/>
      <c r="AB47" s="65"/>
      <c r="AC47" s="324">
        <v>500</v>
      </c>
      <c r="AD47" s="324"/>
      <c r="AE47" s="65"/>
      <c r="AF47" s="65"/>
      <c r="AG47" s="242"/>
    </row>
    <row r="48" spans="1:33" ht="29.25" customHeight="1" x14ac:dyDescent="0.25">
      <c r="A48" s="69"/>
      <c r="B48" s="77"/>
      <c r="C48" s="44"/>
      <c r="D48" s="326" t="s">
        <v>240</v>
      </c>
      <c r="E48" s="74" t="s">
        <v>4310</v>
      </c>
      <c r="F48" s="64"/>
      <c r="G48" s="65"/>
      <c r="H48" s="324"/>
      <c r="I48" s="65"/>
      <c r="J48" s="65"/>
      <c r="K48" s="65"/>
      <c r="L48" s="65"/>
      <c r="M48" s="65"/>
      <c r="N48" s="65"/>
      <c r="O48" s="65"/>
      <c r="P48" s="65"/>
      <c r="Q48" s="65"/>
      <c r="R48" s="65"/>
      <c r="S48" s="65"/>
      <c r="T48" s="65"/>
      <c r="U48" s="65"/>
      <c r="V48" s="65"/>
      <c r="W48" s="65"/>
      <c r="X48" s="65"/>
      <c r="Y48" s="65"/>
      <c r="Z48" s="65"/>
      <c r="AA48" s="65"/>
      <c r="AB48" s="65"/>
      <c r="AC48" s="324">
        <v>20000</v>
      </c>
      <c r="AD48" s="324"/>
      <c r="AE48" s="65"/>
      <c r="AF48" s="65"/>
      <c r="AG48" s="242"/>
    </row>
    <row r="49" spans="1:33" ht="29.25" customHeight="1" x14ac:dyDescent="0.25">
      <c r="A49" s="69"/>
      <c r="B49" s="77"/>
      <c r="C49" s="44"/>
      <c r="D49" s="326" t="s">
        <v>2941</v>
      </c>
      <c r="E49" s="74" t="s">
        <v>4311</v>
      </c>
      <c r="F49" s="64"/>
      <c r="G49" s="65"/>
      <c r="H49" s="324"/>
      <c r="I49" s="65"/>
      <c r="J49" s="65"/>
      <c r="K49" s="65"/>
      <c r="L49" s="65"/>
      <c r="M49" s="65"/>
      <c r="N49" s="65"/>
      <c r="O49" s="65"/>
      <c r="P49" s="65"/>
      <c r="Q49" s="65"/>
      <c r="R49" s="65"/>
      <c r="S49" s="65"/>
      <c r="T49" s="65"/>
      <c r="U49" s="65"/>
      <c r="V49" s="65"/>
      <c r="W49" s="65"/>
      <c r="X49" s="65"/>
      <c r="Y49" s="65"/>
      <c r="Z49" s="65"/>
      <c r="AA49" s="65"/>
      <c r="AB49" s="65"/>
      <c r="AC49" s="324">
        <v>1000</v>
      </c>
      <c r="AD49" s="324"/>
      <c r="AE49" s="65"/>
      <c r="AF49" s="65"/>
      <c r="AG49" s="242"/>
    </row>
    <row r="50" spans="1:33" ht="41.25" customHeight="1" x14ac:dyDescent="0.25">
      <c r="A50" s="69"/>
      <c r="B50" s="77"/>
      <c r="C50" s="44"/>
      <c r="D50" s="63" t="s">
        <v>2968</v>
      </c>
      <c r="E50" s="64" t="s">
        <v>2969</v>
      </c>
      <c r="F50" s="64"/>
      <c r="G50" s="65">
        <f>'[1]Регулювання 2015'!J280</f>
        <v>10000</v>
      </c>
      <c r="H50" s="324"/>
      <c r="I50" s="65"/>
      <c r="J50" s="65"/>
      <c r="K50" s="65"/>
      <c r="L50" s="65"/>
      <c r="M50" s="65"/>
      <c r="N50" s="65"/>
      <c r="O50" s="65"/>
      <c r="P50" s="65"/>
      <c r="Q50" s="65"/>
      <c r="R50" s="65"/>
      <c r="S50" s="65"/>
      <c r="T50" s="65"/>
      <c r="U50" s="65"/>
      <c r="V50" s="65"/>
      <c r="W50" s="65"/>
      <c r="X50" s="65"/>
      <c r="Y50" s="65"/>
      <c r="Z50" s="65"/>
      <c r="AA50" s="65"/>
      <c r="AB50" s="65"/>
      <c r="AC50" s="324"/>
      <c r="AD50" s="324"/>
      <c r="AE50" s="65"/>
      <c r="AF50" s="65"/>
      <c r="AG50" s="242"/>
    </row>
    <row r="51" spans="1:33" ht="41.25" customHeight="1" x14ac:dyDescent="0.25">
      <c r="A51" s="69"/>
      <c r="B51" s="77"/>
      <c r="C51" s="44"/>
      <c r="D51" s="326" t="s">
        <v>3504</v>
      </c>
      <c r="E51" s="74" t="s">
        <v>4312</v>
      </c>
      <c r="F51" s="64"/>
      <c r="G51" s="65"/>
      <c r="H51" s="324"/>
      <c r="I51" s="65"/>
      <c r="J51" s="65"/>
      <c r="K51" s="65"/>
      <c r="L51" s="65"/>
      <c r="M51" s="65"/>
      <c r="N51" s="65"/>
      <c r="O51" s="65"/>
      <c r="P51" s="65"/>
      <c r="Q51" s="65"/>
      <c r="R51" s="65"/>
      <c r="S51" s="65"/>
      <c r="T51" s="65"/>
      <c r="U51" s="65"/>
      <c r="V51" s="65"/>
      <c r="W51" s="65"/>
      <c r="X51" s="65"/>
      <c r="Y51" s="65"/>
      <c r="Z51" s="65"/>
      <c r="AA51" s="65"/>
      <c r="AB51" s="65"/>
      <c r="AC51" s="324">
        <v>10300</v>
      </c>
      <c r="AD51" s="324"/>
      <c r="AE51" s="65"/>
      <c r="AF51" s="65"/>
      <c r="AG51" s="242"/>
    </row>
    <row r="52" spans="1:33" ht="41.25" customHeight="1" x14ac:dyDescent="0.25">
      <c r="A52" s="69"/>
      <c r="B52" s="77"/>
      <c r="C52" s="44"/>
      <c r="D52" s="326" t="s">
        <v>3513</v>
      </c>
      <c r="E52" s="74" t="s">
        <v>4313</v>
      </c>
      <c r="F52" s="64"/>
      <c r="G52" s="65"/>
      <c r="H52" s="324"/>
      <c r="I52" s="65"/>
      <c r="J52" s="65"/>
      <c r="K52" s="65"/>
      <c r="L52" s="65"/>
      <c r="M52" s="65"/>
      <c r="N52" s="65"/>
      <c r="O52" s="65"/>
      <c r="P52" s="65"/>
      <c r="Q52" s="65"/>
      <c r="R52" s="65"/>
      <c r="S52" s="65"/>
      <c r="T52" s="65"/>
      <c r="U52" s="65"/>
      <c r="V52" s="65"/>
      <c r="W52" s="65"/>
      <c r="X52" s="65"/>
      <c r="Y52" s="65"/>
      <c r="Z52" s="65"/>
      <c r="AA52" s="65"/>
      <c r="AB52" s="65"/>
      <c r="AC52" s="324">
        <v>10000</v>
      </c>
      <c r="AD52" s="324"/>
      <c r="AE52" s="65"/>
      <c r="AF52" s="65"/>
      <c r="AG52" s="242"/>
    </row>
    <row r="53" spans="1:33" ht="41.25" customHeight="1" x14ac:dyDescent="0.25">
      <c r="A53" s="69"/>
      <c r="B53" s="77"/>
      <c r="C53" s="44"/>
      <c r="D53" s="326" t="s">
        <v>3519</v>
      </c>
      <c r="E53" s="74" t="s">
        <v>4314</v>
      </c>
      <c r="F53" s="64"/>
      <c r="G53" s="65"/>
      <c r="H53" s="324"/>
      <c r="I53" s="65"/>
      <c r="J53" s="65"/>
      <c r="K53" s="65"/>
      <c r="L53" s="65"/>
      <c r="M53" s="65"/>
      <c r="N53" s="65"/>
      <c r="O53" s="65"/>
      <c r="P53" s="65"/>
      <c r="Q53" s="65"/>
      <c r="R53" s="65"/>
      <c r="S53" s="65"/>
      <c r="T53" s="65"/>
      <c r="U53" s="65"/>
      <c r="V53" s="65"/>
      <c r="W53" s="65"/>
      <c r="X53" s="65"/>
      <c r="Y53" s="65"/>
      <c r="Z53" s="65"/>
      <c r="AA53" s="65"/>
      <c r="AB53" s="65"/>
      <c r="AC53" s="324">
        <v>2500</v>
      </c>
      <c r="AD53" s="324"/>
      <c r="AE53" s="65"/>
      <c r="AF53" s="65"/>
      <c r="AG53" s="242"/>
    </row>
    <row r="54" spans="1:33" ht="29.25" customHeight="1" x14ac:dyDescent="0.25">
      <c r="A54" s="69"/>
      <c r="B54" s="77"/>
      <c r="C54" s="44"/>
      <c r="D54" s="63" t="s">
        <v>3532</v>
      </c>
      <c r="E54" s="64" t="s">
        <v>3533</v>
      </c>
      <c r="F54" s="64"/>
      <c r="G54" s="65"/>
      <c r="H54" s="324"/>
      <c r="I54" s="65"/>
      <c r="J54" s="65"/>
      <c r="K54" s="65"/>
      <c r="L54" s="65"/>
      <c r="M54" s="65"/>
      <c r="N54" s="65"/>
      <c r="O54" s="65"/>
      <c r="P54" s="65"/>
      <c r="Q54" s="65">
        <f>'[1]Регулювання 2015'!T594</f>
        <v>5850</v>
      </c>
      <c r="R54" s="65"/>
      <c r="S54" s="65"/>
      <c r="T54" s="65"/>
      <c r="U54" s="65"/>
      <c r="V54" s="65"/>
      <c r="W54" s="65"/>
      <c r="X54" s="65"/>
      <c r="Y54" s="65"/>
      <c r="Z54" s="65"/>
      <c r="AA54" s="65"/>
      <c r="AB54" s="65"/>
      <c r="AC54" s="324">
        <v>5000</v>
      </c>
      <c r="AD54" s="324"/>
      <c r="AE54" s="65"/>
      <c r="AF54" s="65"/>
      <c r="AG54" s="242"/>
    </row>
    <row r="55" spans="1:33" ht="29.25" customHeight="1" x14ac:dyDescent="0.25">
      <c r="A55" s="69"/>
      <c r="B55" s="77"/>
      <c r="C55" s="44"/>
      <c r="D55" s="326" t="s">
        <v>3538</v>
      </c>
      <c r="E55" s="74" t="s">
        <v>4315</v>
      </c>
      <c r="F55" s="64"/>
      <c r="G55" s="65"/>
      <c r="H55" s="324"/>
      <c r="I55" s="65"/>
      <c r="J55" s="65"/>
      <c r="K55" s="65"/>
      <c r="L55" s="65"/>
      <c r="M55" s="65"/>
      <c r="N55" s="65"/>
      <c r="O55" s="65"/>
      <c r="P55" s="65"/>
      <c r="Q55" s="65"/>
      <c r="R55" s="65"/>
      <c r="S55" s="65"/>
      <c r="T55" s="65"/>
      <c r="U55" s="65"/>
      <c r="V55" s="65"/>
      <c r="W55" s="65"/>
      <c r="X55" s="65"/>
      <c r="Y55" s="65"/>
      <c r="Z55" s="65"/>
      <c r="AA55" s="65"/>
      <c r="AB55" s="65"/>
      <c r="AC55" s="324">
        <v>15000</v>
      </c>
      <c r="AD55" s="324"/>
      <c r="AE55" s="65"/>
      <c r="AF55" s="65"/>
      <c r="AG55" s="242"/>
    </row>
    <row r="56" spans="1:33" ht="29.25" customHeight="1" x14ac:dyDescent="0.25">
      <c r="A56" s="69"/>
      <c r="B56" s="77"/>
      <c r="C56" s="44"/>
      <c r="D56" s="326" t="s">
        <v>3851</v>
      </c>
      <c r="E56" s="74" t="s">
        <v>4316</v>
      </c>
      <c r="F56" s="64"/>
      <c r="G56" s="65"/>
      <c r="H56" s="324"/>
      <c r="I56" s="65"/>
      <c r="J56" s="65"/>
      <c r="K56" s="65"/>
      <c r="L56" s="65"/>
      <c r="M56" s="65"/>
      <c r="N56" s="65"/>
      <c r="O56" s="65"/>
      <c r="P56" s="65"/>
      <c r="Q56" s="65"/>
      <c r="R56" s="65"/>
      <c r="S56" s="65"/>
      <c r="T56" s="65"/>
      <c r="U56" s="65"/>
      <c r="V56" s="65"/>
      <c r="W56" s="65"/>
      <c r="X56" s="65"/>
      <c r="Y56" s="65"/>
      <c r="Z56" s="65"/>
      <c r="AA56" s="65"/>
      <c r="AB56" s="65"/>
      <c r="AC56" s="324">
        <v>10000</v>
      </c>
      <c r="AD56" s="324"/>
      <c r="AE56" s="65"/>
      <c r="AF56" s="65"/>
      <c r="AG56" s="242"/>
    </row>
    <row r="57" spans="1:33" ht="29.25" customHeight="1" x14ac:dyDescent="0.25">
      <c r="A57" s="69"/>
      <c r="B57" s="77"/>
      <c r="C57" s="44"/>
      <c r="D57" s="326" t="s">
        <v>3557</v>
      </c>
      <c r="E57" s="74" t="s">
        <v>4317</v>
      </c>
      <c r="F57" s="64"/>
      <c r="G57" s="65"/>
      <c r="H57" s="324"/>
      <c r="I57" s="65"/>
      <c r="J57" s="65"/>
      <c r="K57" s="65"/>
      <c r="L57" s="65"/>
      <c r="M57" s="65"/>
      <c r="N57" s="65"/>
      <c r="O57" s="65"/>
      <c r="P57" s="65"/>
      <c r="Q57" s="65"/>
      <c r="R57" s="65"/>
      <c r="S57" s="65"/>
      <c r="T57" s="65"/>
      <c r="U57" s="65"/>
      <c r="V57" s="65"/>
      <c r="W57" s="65"/>
      <c r="X57" s="65"/>
      <c r="Y57" s="65"/>
      <c r="Z57" s="65"/>
      <c r="AA57" s="65"/>
      <c r="AB57" s="65"/>
      <c r="AC57" s="324">
        <v>5000</v>
      </c>
      <c r="AD57" s="324"/>
      <c r="AE57" s="65"/>
      <c r="AF57" s="65"/>
      <c r="AG57" s="242"/>
    </row>
    <row r="58" spans="1:33" ht="29.25" customHeight="1" x14ac:dyDescent="0.25">
      <c r="A58" s="69"/>
      <c r="B58" s="77"/>
      <c r="C58" s="44"/>
      <c r="D58" s="326" t="s">
        <v>3579</v>
      </c>
      <c r="E58" s="74" t="s">
        <v>3580</v>
      </c>
      <c r="F58" s="64"/>
      <c r="G58" s="65"/>
      <c r="H58" s="324"/>
      <c r="I58" s="65"/>
      <c r="J58" s="65"/>
      <c r="K58" s="65"/>
      <c r="L58" s="65"/>
      <c r="M58" s="65"/>
      <c r="N58" s="65"/>
      <c r="O58" s="65"/>
      <c r="P58" s="65"/>
      <c r="Q58" s="65"/>
      <c r="R58" s="65"/>
      <c r="S58" s="65"/>
      <c r="T58" s="65"/>
      <c r="U58" s="65"/>
      <c r="V58" s="65"/>
      <c r="W58" s="65"/>
      <c r="X58" s="65"/>
      <c r="Y58" s="65"/>
      <c r="Z58" s="65"/>
      <c r="AA58" s="65"/>
      <c r="AB58" s="65"/>
      <c r="AC58" s="324">
        <v>4000</v>
      </c>
      <c r="AD58" s="324"/>
      <c r="AE58" s="65"/>
      <c r="AF58" s="65"/>
      <c r="AG58" s="242"/>
    </row>
    <row r="59" spans="1:33" ht="29.25" customHeight="1" x14ac:dyDescent="0.25">
      <c r="A59" s="69"/>
      <c r="B59" s="77"/>
      <c r="C59" s="44"/>
      <c r="D59" s="326">
        <v>21302000000</v>
      </c>
      <c r="E59" s="74" t="s">
        <v>1539</v>
      </c>
      <c r="F59" s="64"/>
      <c r="G59" s="65"/>
      <c r="H59" s="324"/>
      <c r="I59" s="65"/>
      <c r="J59" s="65"/>
      <c r="K59" s="65"/>
      <c r="L59" s="65"/>
      <c r="M59" s="65"/>
      <c r="N59" s="65"/>
      <c r="O59" s="65"/>
      <c r="P59" s="65"/>
      <c r="Q59" s="65"/>
      <c r="R59" s="65"/>
      <c r="S59" s="65"/>
      <c r="T59" s="65"/>
      <c r="U59" s="65"/>
      <c r="V59" s="65"/>
      <c r="W59" s="65"/>
      <c r="X59" s="65"/>
      <c r="Y59" s="65"/>
      <c r="Z59" s="65"/>
      <c r="AA59" s="65"/>
      <c r="AB59" s="65"/>
      <c r="AC59" s="324">
        <v>12000</v>
      </c>
      <c r="AD59" s="324"/>
      <c r="AE59" s="65"/>
      <c r="AF59" s="65"/>
      <c r="AG59" s="242"/>
    </row>
    <row r="60" spans="1:33" ht="29.25" customHeight="1" x14ac:dyDescent="0.25">
      <c r="A60" s="69"/>
      <c r="B60" s="77"/>
      <c r="C60" s="44"/>
      <c r="D60" s="326" t="s">
        <v>1562</v>
      </c>
      <c r="E60" s="74" t="s">
        <v>1563</v>
      </c>
      <c r="F60" s="64"/>
      <c r="G60" s="65"/>
      <c r="H60" s="324"/>
      <c r="I60" s="65"/>
      <c r="J60" s="65"/>
      <c r="K60" s="65"/>
      <c r="L60" s="65"/>
      <c r="M60" s="65"/>
      <c r="N60" s="65"/>
      <c r="O60" s="65"/>
      <c r="P60" s="65"/>
      <c r="Q60" s="65"/>
      <c r="R60" s="65"/>
      <c r="S60" s="65"/>
      <c r="T60" s="65"/>
      <c r="U60" s="65"/>
      <c r="V60" s="65"/>
      <c r="W60" s="65"/>
      <c r="X60" s="65"/>
      <c r="Y60" s="65"/>
      <c r="Z60" s="65"/>
      <c r="AA60" s="65"/>
      <c r="AB60" s="65"/>
      <c r="AC60" s="324">
        <v>2500</v>
      </c>
      <c r="AD60" s="324"/>
      <c r="AE60" s="65"/>
      <c r="AF60" s="65"/>
      <c r="AG60" s="242"/>
    </row>
    <row r="61" spans="1:33" ht="29.25" customHeight="1" x14ac:dyDescent="0.25">
      <c r="A61" s="69"/>
      <c r="B61" s="77"/>
      <c r="C61" s="44"/>
      <c r="D61" s="326" t="s">
        <v>1595</v>
      </c>
      <c r="E61" s="74" t="s">
        <v>1596</v>
      </c>
      <c r="F61" s="64"/>
      <c r="G61" s="65"/>
      <c r="H61" s="324"/>
      <c r="I61" s="65"/>
      <c r="J61" s="65"/>
      <c r="K61" s="65"/>
      <c r="L61" s="65"/>
      <c r="M61" s="65"/>
      <c r="N61" s="65"/>
      <c r="O61" s="65"/>
      <c r="P61" s="65"/>
      <c r="Q61" s="65"/>
      <c r="R61" s="65"/>
      <c r="S61" s="65"/>
      <c r="T61" s="65"/>
      <c r="U61" s="65"/>
      <c r="V61" s="65"/>
      <c r="W61" s="65"/>
      <c r="X61" s="65"/>
      <c r="Y61" s="65"/>
      <c r="Z61" s="65"/>
      <c r="AA61" s="65"/>
      <c r="AB61" s="65"/>
      <c r="AC61" s="324">
        <v>1500</v>
      </c>
      <c r="AD61" s="324"/>
      <c r="AE61" s="65"/>
      <c r="AF61" s="65"/>
      <c r="AG61" s="242"/>
    </row>
    <row r="62" spans="1:33" ht="29.25" customHeight="1" x14ac:dyDescent="0.25">
      <c r="A62" s="69"/>
      <c r="B62" s="77"/>
      <c r="C62" s="44"/>
      <c r="D62" s="326" t="s">
        <v>1629</v>
      </c>
      <c r="E62" s="74" t="s">
        <v>1630</v>
      </c>
      <c r="F62" s="64"/>
      <c r="G62" s="65"/>
      <c r="H62" s="324"/>
      <c r="I62" s="65"/>
      <c r="J62" s="65"/>
      <c r="K62" s="65"/>
      <c r="L62" s="65"/>
      <c r="M62" s="65"/>
      <c r="N62" s="65"/>
      <c r="O62" s="65"/>
      <c r="P62" s="65"/>
      <c r="Q62" s="65"/>
      <c r="R62" s="65"/>
      <c r="S62" s="65"/>
      <c r="T62" s="65"/>
      <c r="U62" s="65"/>
      <c r="V62" s="65"/>
      <c r="W62" s="65"/>
      <c r="X62" s="65"/>
      <c r="Y62" s="65"/>
      <c r="Z62" s="65"/>
      <c r="AA62" s="65"/>
      <c r="AB62" s="65"/>
      <c r="AC62" s="324">
        <v>1000</v>
      </c>
      <c r="AD62" s="324"/>
      <c r="AE62" s="65"/>
      <c r="AF62" s="65"/>
      <c r="AG62" s="242"/>
    </row>
    <row r="63" spans="1:33" ht="29.25" customHeight="1" x14ac:dyDescent="0.25">
      <c r="A63" s="69"/>
      <c r="B63" s="77"/>
      <c r="C63" s="44"/>
      <c r="D63" s="326" t="s">
        <v>4097</v>
      </c>
      <c r="E63" s="74" t="s">
        <v>4098</v>
      </c>
      <c r="F63" s="64"/>
      <c r="G63" s="65"/>
      <c r="H63" s="324"/>
      <c r="I63" s="65"/>
      <c r="J63" s="65"/>
      <c r="K63" s="65"/>
      <c r="L63" s="65"/>
      <c r="M63" s="65"/>
      <c r="N63" s="65"/>
      <c r="O63" s="65"/>
      <c r="P63" s="65"/>
      <c r="Q63" s="65"/>
      <c r="R63" s="65"/>
      <c r="S63" s="65"/>
      <c r="T63" s="65"/>
      <c r="U63" s="65"/>
      <c r="V63" s="65"/>
      <c r="W63" s="65"/>
      <c r="X63" s="65"/>
      <c r="Y63" s="65"/>
      <c r="Z63" s="65"/>
      <c r="AA63" s="65"/>
      <c r="AB63" s="65"/>
      <c r="AC63" s="324">
        <v>7600</v>
      </c>
      <c r="AD63" s="324"/>
      <c r="AE63" s="65"/>
      <c r="AF63" s="65"/>
      <c r="AG63" s="242"/>
    </row>
    <row r="64" spans="1:33" ht="29.25" customHeight="1" x14ac:dyDescent="0.25">
      <c r="A64" s="69"/>
      <c r="B64" s="77"/>
      <c r="C64" s="44"/>
      <c r="D64" s="326" t="s">
        <v>4119</v>
      </c>
      <c r="E64" s="74" t="s">
        <v>4120</v>
      </c>
      <c r="F64" s="64"/>
      <c r="G64" s="65"/>
      <c r="H64" s="324"/>
      <c r="I64" s="65"/>
      <c r="J64" s="65"/>
      <c r="K64" s="65"/>
      <c r="L64" s="65"/>
      <c r="M64" s="65"/>
      <c r="N64" s="65"/>
      <c r="O64" s="65"/>
      <c r="P64" s="65"/>
      <c r="Q64" s="65"/>
      <c r="R64" s="65"/>
      <c r="S64" s="65"/>
      <c r="T64" s="65"/>
      <c r="U64" s="65"/>
      <c r="V64" s="65"/>
      <c r="W64" s="65"/>
      <c r="X64" s="65"/>
      <c r="Y64" s="65"/>
      <c r="Z64" s="65"/>
      <c r="AA64" s="65"/>
      <c r="AB64" s="65"/>
      <c r="AC64" s="324">
        <v>6000</v>
      </c>
      <c r="AD64" s="324"/>
      <c r="AE64" s="65"/>
      <c r="AF64" s="65"/>
      <c r="AG64" s="242"/>
    </row>
    <row r="65" spans="1:33" ht="29.25" customHeight="1" x14ac:dyDescent="0.25">
      <c r="A65" s="69"/>
      <c r="B65" s="77"/>
      <c r="C65" s="44"/>
      <c r="D65" s="326">
        <v>13303000000</v>
      </c>
      <c r="E65" s="74" t="s">
        <v>4126</v>
      </c>
      <c r="F65" s="64"/>
      <c r="G65" s="65"/>
      <c r="H65" s="324"/>
      <c r="I65" s="65"/>
      <c r="J65" s="65"/>
      <c r="K65" s="65"/>
      <c r="L65" s="65"/>
      <c r="M65" s="65"/>
      <c r="N65" s="65"/>
      <c r="O65" s="65"/>
      <c r="P65" s="65"/>
      <c r="Q65" s="65"/>
      <c r="R65" s="65"/>
      <c r="S65" s="65"/>
      <c r="T65" s="65"/>
      <c r="U65" s="65"/>
      <c r="V65" s="65"/>
      <c r="W65" s="65"/>
      <c r="X65" s="65"/>
      <c r="Y65" s="65"/>
      <c r="Z65" s="65"/>
      <c r="AA65" s="65"/>
      <c r="AB65" s="65"/>
      <c r="AC65" s="324">
        <v>5000</v>
      </c>
      <c r="AD65" s="324"/>
      <c r="AE65" s="65"/>
      <c r="AF65" s="65"/>
      <c r="AG65" s="242"/>
    </row>
    <row r="66" spans="1:33" ht="29.25" customHeight="1" x14ac:dyDescent="0.25">
      <c r="A66" s="69"/>
      <c r="B66" s="77"/>
      <c r="C66" s="44"/>
      <c r="D66" s="326" t="s">
        <v>437</v>
      </c>
      <c r="E66" s="74" t="s">
        <v>4318</v>
      </c>
      <c r="F66" s="64"/>
      <c r="G66" s="65"/>
      <c r="H66" s="324"/>
      <c r="I66" s="65"/>
      <c r="J66" s="65"/>
      <c r="K66" s="65"/>
      <c r="L66" s="65"/>
      <c r="M66" s="65"/>
      <c r="N66" s="65"/>
      <c r="O66" s="65"/>
      <c r="P66" s="65"/>
      <c r="Q66" s="65"/>
      <c r="R66" s="65"/>
      <c r="S66" s="65"/>
      <c r="T66" s="65"/>
      <c r="U66" s="65"/>
      <c r="V66" s="65"/>
      <c r="W66" s="65"/>
      <c r="X66" s="65"/>
      <c r="Y66" s="65"/>
      <c r="Z66" s="65"/>
      <c r="AA66" s="65"/>
      <c r="AB66" s="65"/>
      <c r="AC66" s="324">
        <v>4700</v>
      </c>
      <c r="AD66" s="324"/>
      <c r="AE66" s="65"/>
      <c r="AF66" s="65"/>
      <c r="AG66" s="242"/>
    </row>
    <row r="67" spans="1:33" ht="29.25" customHeight="1" x14ac:dyDescent="0.25">
      <c r="A67" s="69"/>
      <c r="B67" s="77"/>
      <c r="C67" s="44"/>
      <c r="D67" s="326" t="s">
        <v>445</v>
      </c>
      <c r="E67" s="74" t="s">
        <v>446</v>
      </c>
      <c r="F67" s="64"/>
      <c r="G67" s="65"/>
      <c r="H67" s="324"/>
      <c r="I67" s="65"/>
      <c r="J67" s="65"/>
      <c r="K67" s="65"/>
      <c r="L67" s="65"/>
      <c r="M67" s="65"/>
      <c r="N67" s="65"/>
      <c r="O67" s="65"/>
      <c r="P67" s="65"/>
      <c r="Q67" s="65"/>
      <c r="R67" s="65"/>
      <c r="S67" s="65"/>
      <c r="T67" s="65"/>
      <c r="U67" s="65"/>
      <c r="V67" s="65"/>
      <c r="W67" s="65"/>
      <c r="X67" s="65"/>
      <c r="Y67" s="65"/>
      <c r="Z67" s="65"/>
      <c r="AA67" s="65"/>
      <c r="AB67" s="65"/>
      <c r="AC67" s="324">
        <v>2000</v>
      </c>
      <c r="AD67" s="324"/>
      <c r="AE67" s="65"/>
      <c r="AF67" s="65"/>
      <c r="AG67" s="242"/>
    </row>
    <row r="68" spans="1:33" ht="29.25" customHeight="1" x14ac:dyDescent="0.25">
      <c r="A68" s="69"/>
      <c r="B68" s="77"/>
      <c r="C68" s="44"/>
      <c r="D68" s="326" t="s">
        <v>1682</v>
      </c>
      <c r="E68" s="74" t="s">
        <v>1683</v>
      </c>
      <c r="F68" s="64"/>
      <c r="G68" s="65"/>
      <c r="H68" s="324"/>
      <c r="I68" s="65"/>
      <c r="J68" s="65"/>
      <c r="K68" s="65"/>
      <c r="L68" s="65"/>
      <c r="M68" s="65"/>
      <c r="N68" s="65"/>
      <c r="O68" s="65"/>
      <c r="P68" s="65"/>
      <c r="Q68" s="65"/>
      <c r="R68" s="65"/>
      <c r="S68" s="65"/>
      <c r="T68" s="65"/>
      <c r="U68" s="65"/>
      <c r="V68" s="65"/>
      <c r="W68" s="65"/>
      <c r="X68" s="65"/>
      <c r="Y68" s="65"/>
      <c r="Z68" s="65"/>
      <c r="AA68" s="65"/>
      <c r="AB68" s="65"/>
      <c r="AC68" s="324">
        <v>1000</v>
      </c>
      <c r="AD68" s="324"/>
      <c r="AE68" s="65"/>
      <c r="AF68" s="65"/>
      <c r="AG68" s="242"/>
    </row>
    <row r="69" spans="1:33" ht="29.25" customHeight="1" x14ac:dyDescent="0.25">
      <c r="A69" s="69"/>
      <c r="B69" s="77"/>
      <c r="C69" s="44"/>
      <c r="D69" s="326" t="s">
        <v>3953</v>
      </c>
      <c r="E69" s="74" t="s">
        <v>3954</v>
      </c>
      <c r="F69" s="64"/>
      <c r="G69" s="65"/>
      <c r="H69" s="324"/>
      <c r="I69" s="65"/>
      <c r="J69" s="65"/>
      <c r="K69" s="65"/>
      <c r="L69" s="65"/>
      <c r="M69" s="65"/>
      <c r="N69" s="65"/>
      <c r="O69" s="65"/>
      <c r="P69" s="65"/>
      <c r="Q69" s="65"/>
      <c r="R69" s="65"/>
      <c r="S69" s="65"/>
      <c r="T69" s="65"/>
      <c r="U69" s="65"/>
      <c r="V69" s="65"/>
      <c r="W69" s="65"/>
      <c r="X69" s="65"/>
      <c r="Y69" s="65"/>
      <c r="Z69" s="65"/>
      <c r="AA69" s="65"/>
      <c r="AB69" s="65"/>
      <c r="AC69" s="324">
        <v>1500</v>
      </c>
      <c r="AD69" s="324"/>
      <c r="AE69" s="65"/>
      <c r="AF69" s="65"/>
      <c r="AG69" s="242"/>
    </row>
    <row r="70" spans="1:33" ht="29.25" customHeight="1" x14ac:dyDescent="0.25">
      <c r="A70" s="69"/>
      <c r="B70" s="77"/>
      <c r="C70" s="44"/>
      <c r="D70" s="326" t="s">
        <v>3979</v>
      </c>
      <c r="E70" s="74" t="s">
        <v>3980</v>
      </c>
      <c r="F70" s="64"/>
      <c r="G70" s="65"/>
      <c r="H70" s="324"/>
      <c r="I70" s="65"/>
      <c r="J70" s="65"/>
      <c r="K70" s="65"/>
      <c r="L70" s="65"/>
      <c r="M70" s="65"/>
      <c r="N70" s="65"/>
      <c r="O70" s="65"/>
      <c r="P70" s="65"/>
      <c r="Q70" s="65"/>
      <c r="R70" s="65"/>
      <c r="S70" s="65"/>
      <c r="T70" s="65"/>
      <c r="U70" s="65"/>
      <c r="V70" s="65"/>
      <c r="W70" s="65"/>
      <c r="X70" s="65"/>
      <c r="Y70" s="65"/>
      <c r="Z70" s="65"/>
      <c r="AA70" s="65"/>
      <c r="AB70" s="65"/>
      <c r="AC70" s="324">
        <v>5000</v>
      </c>
      <c r="AD70" s="324"/>
      <c r="AE70" s="65"/>
      <c r="AF70" s="65"/>
      <c r="AG70" s="242"/>
    </row>
    <row r="71" spans="1:33" ht="29.25" customHeight="1" x14ac:dyDescent="0.25">
      <c r="A71" s="69"/>
      <c r="B71" s="77"/>
      <c r="C71" s="44"/>
      <c r="D71" s="326">
        <v>13310000000</v>
      </c>
      <c r="E71" s="74" t="s">
        <v>4319</v>
      </c>
      <c r="F71" s="64"/>
      <c r="G71" s="65"/>
      <c r="H71" s="324"/>
      <c r="I71" s="65"/>
      <c r="J71" s="65"/>
      <c r="K71" s="65"/>
      <c r="L71" s="65"/>
      <c r="M71" s="65"/>
      <c r="N71" s="65"/>
      <c r="O71" s="65"/>
      <c r="P71" s="65"/>
      <c r="Q71" s="65"/>
      <c r="R71" s="65"/>
      <c r="S71" s="65"/>
      <c r="T71" s="65"/>
      <c r="U71" s="65"/>
      <c r="V71" s="65"/>
      <c r="W71" s="65"/>
      <c r="X71" s="65"/>
      <c r="Y71" s="65"/>
      <c r="Z71" s="65"/>
      <c r="AA71" s="65"/>
      <c r="AB71" s="65"/>
      <c r="AC71" s="324">
        <v>5000</v>
      </c>
      <c r="AD71" s="324"/>
      <c r="AE71" s="65"/>
      <c r="AF71" s="65"/>
      <c r="AG71" s="242"/>
    </row>
    <row r="72" spans="1:33" ht="29.25" customHeight="1" x14ac:dyDescent="0.25">
      <c r="A72" s="69"/>
      <c r="B72" s="77"/>
      <c r="C72" s="44"/>
      <c r="D72" s="326" t="s">
        <v>2416</v>
      </c>
      <c r="E72" s="74" t="s">
        <v>2417</v>
      </c>
      <c r="F72" s="64"/>
      <c r="G72" s="65"/>
      <c r="H72" s="324"/>
      <c r="I72" s="65"/>
      <c r="J72" s="65"/>
      <c r="K72" s="65"/>
      <c r="L72" s="65"/>
      <c r="M72" s="65"/>
      <c r="N72" s="65"/>
      <c r="O72" s="65"/>
      <c r="P72" s="65"/>
      <c r="Q72" s="65"/>
      <c r="R72" s="65"/>
      <c r="S72" s="65"/>
      <c r="T72" s="65"/>
      <c r="U72" s="65"/>
      <c r="V72" s="65"/>
      <c r="W72" s="65"/>
      <c r="X72" s="65"/>
      <c r="Y72" s="65"/>
      <c r="Z72" s="65"/>
      <c r="AA72" s="65"/>
      <c r="AB72" s="65"/>
      <c r="AC72" s="324">
        <v>1500</v>
      </c>
      <c r="AD72" s="324"/>
      <c r="AE72" s="65"/>
      <c r="AF72" s="65"/>
      <c r="AG72" s="242"/>
    </row>
    <row r="73" spans="1:33" ht="29.25" customHeight="1" x14ac:dyDescent="0.25">
      <c r="A73" s="69"/>
      <c r="B73" s="77"/>
      <c r="C73" s="44"/>
      <c r="D73" s="326" t="s">
        <v>2451</v>
      </c>
      <c r="E73" s="74" t="s">
        <v>2452</v>
      </c>
      <c r="F73" s="64"/>
      <c r="G73" s="65"/>
      <c r="H73" s="324"/>
      <c r="I73" s="65"/>
      <c r="J73" s="65"/>
      <c r="K73" s="65"/>
      <c r="L73" s="65"/>
      <c r="M73" s="65"/>
      <c r="N73" s="65"/>
      <c r="O73" s="65"/>
      <c r="P73" s="65"/>
      <c r="Q73" s="65"/>
      <c r="R73" s="65"/>
      <c r="S73" s="65"/>
      <c r="T73" s="65"/>
      <c r="U73" s="65"/>
      <c r="V73" s="65"/>
      <c r="W73" s="65"/>
      <c r="X73" s="65"/>
      <c r="Y73" s="65"/>
      <c r="Z73" s="65"/>
      <c r="AA73" s="65"/>
      <c r="AB73" s="65"/>
      <c r="AC73" s="324">
        <v>500</v>
      </c>
      <c r="AD73" s="324"/>
      <c r="AE73" s="65"/>
      <c r="AF73" s="65"/>
      <c r="AG73" s="242"/>
    </row>
    <row r="74" spans="1:33" ht="29.25" customHeight="1" x14ac:dyDescent="0.25">
      <c r="A74" s="69"/>
      <c r="B74" s="77"/>
      <c r="C74" s="44"/>
      <c r="D74" s="326" t="s">
        <v>2442</v>
      </c>
      <c r="E74" s="74" t="s">
        <v>4320</v>
      </c>
      <c r="F74" s="64"/>
      <c r="G74" s="65"/>
      <c r="H74" s="324"/>
      <c r="I74" s="65"/>
      <c r="J74" s="65"/>
      <c r="K74" s="65"/>
      <c r="L74" s="65"/>
      <c r="M74" s="65"/>
      <c r="N74" s="65"/>
      <c r="O74" s="65"/>
      <c r="P74" s="65"/>
      <c r="Q74" s="65"/>
      <c r="R74" s="65"/>
      <c r="S74" s="65"/>
      <c r="T74" s="65"/>
      <c r="U74" s="65"/>
      <c r="V74" s="65"/>
      <c r="W74" s="65"/>
      <c r="X74" s="65"/>
      <c r="Y74" s="65"/>
      <c r="Z74" s="65"/>
      <c r="AA74" s="65"/>
      <c r="AB74" s="65"/>
      <c r="AC74" s="324">
        <v>1800</v>
      </c>
      <c r="AD74" s="324"/>
      <c r="AE74" s="65"/>
      <c r="AF74" s="65"/>
      <c r="AG74" s="242"/>
    </row>
    <row r="75" spans="1:33" ht="29.25" customHeight="1" x14ac:dyDescent="0.25">
      <c r="A75" s="69"/>
      <c r="B75" s="77"/>
      <c r="C75" s="44"/>
      <c r="D75" s="326" t="s">
        <v>4025</v>
      </c>
      <c r="E75" s="74" t="s">
        <v>4026</v>
      </c>
      <c r="F75" s="64"/>
      <c r="G75" s="65"/>
      <c r="H75" s="324"/>
      <c r="I75" s="65"/>
      <c r="J75" s="65"/>
      <c r="K75" s="65"/>
      <c r="L75" s="65"/>
      <c r="M75" s="65"/>
      <c r="N75" s="65"/>
      <c r="O75" s="65"/>
      <c r="P75" s="65"/>
      <c r="Q75" s="65"/>
      <c r="R75" s="65"/>
      <c r="S75" s="65"/>
      <c r="T75" s="65"/>
      <c r="U75" s="65"/>
      <c r="V75" s="65"/>
      <c r="W75" s="65"/>
      <c r="X75" s="65"/>
      <c r="Y75" s="65"/>
      <c r="Z75" s="65"/>
      <c r="AA75" s="65"/>
      <c r="AB75" s="65"/>
      <c r="AC75" s="324">
        <v>2500</v>
      </c>
      <c r="AD75" s="324"/>
      <c r="AE75" s="65"/>
      <c r="AF75" s="65"/>
      <c r="AG75" s="242"/>
    </row>
    <row r="76" spans="1:33" ht="29.25" customHeight="1" x14ac:dyDescent="0.25">
      <c r="A76" s="69"/>
      <c r="B76" s="77"/>
      <c r="C76" s="44"/>
      <c r="D76" s="326" t="s">
        <v>4029</v>
      </c>
      <c r="E76" s="74" t="s">
        <v>4321</v>
      </c>
      <c r="F76" s="64"/>
      <c r="G76" s="65"/>
      <c r="H76" s="324"/>
      <c r="I76" s="65"/>
      <c r="J76" s="65"/>
      <c r="K76" s="65"/>
      <c r="L76" s="65"/>
      <c r="M76" s="65"/>
      <c r="N76" s="65"/>
      <c r="O76" s="65"/>
      <c r="P76" s="65"/>
      <c r="Q76" s="65"/>
      <c r="R76" s="65"/>
      <c r="S76" s="65"/>
      <c r="T76" s="65"/>
      <c r="U76" s="65"/>
      <c r="V76" s="65"/>
      <c r="W76" s="65"/>
      <c r="X76" s="65"/>
      <c r="Y76" s="65"/>
      <c r="Z76" s="65"/>
      <c r="AA76" s="65"/>
      <c r="AB76" s="65"/>
      <c r="AC76" s="324">
        <v>25000</v>
      </c>
      <c r="AD76" s="324"/>
      <c r="AE76" s="65"/>
      <c r="AF76" s="65"/>
      <c r="AG76" s="242"/>
    </row>
    <row r="77" spans="1:33" ht="29.25" customHeight="1" x14ac:dyDescent="0.25">
      <c r="A77" s="69"/>
      <c r="B77" s="77"/>
      <c r="C77" s="44"/>
      <c r="D77" s="326">
        <v>13314000000</v>
      </c>
      <c r="E77" s="74" t="s">
        <v>4322</v>
      </c>
      <c r="F77" s="64"/>
      <c r="G77" s="65"/>
      <c r="H77" s="324"/>
      <c r="I77" s="65"/>
      <c r="J77" s="65"/>
      <c r="K77" s="65"/>
      <c r="L77" s="65"/>
      <c r="M77" s="65"/>
      <c r="N77" s="65"/>
      <c r="O77" s="65"/>
      <c r="P77" s="65"/>
      <c r="Q77" s="65"/>
      <c r="R77" s="65"/>
      <c r="S77" s="65"/>
      <c r="T77" s="65"/>
      <c r="U77" s="65"/>
      <c r="V77" s="65"/>
      <c r="W77" s="65"/>
      <c r="X77" s="65"/>
      <c r="Y77" s="65"/>
      <c r="Z77" s="65"/>
      <c r="AA77" s="65"/>
      <c r="AB77" s="65"/>
      <c r="AC77" s="324">
        <v>5000</v>
      </c>
      <c r="AD77" s="324"/>
      <c r="AE77" s="65"/>
      <c r="AF77" s="65"/>
      <c r="AG77" s="242"/>
    </row>
    <row r="78" spans="1:33" ht="29.25" customHeight="1" x14ac:dyDescent="0.25">
      <c r="A78" s="69"/>
      <c r="B78" s="77"/>
      <c r="C78" s="44"/>
      <c r="D78" s="326" t="s">
        <v>3283</v>
      </c>
      <c r="E78" s="74" t="s">
        <v>3284</v>
      </c>
      <c r="F78" s="64"/>
      <c r="G78" s="65"/>
      <c r="H78" s="324"/>
      <c r="I78" s="65"/>
      <c r="J78" s="65"/>
      <c r="K78" s="65"/>
      <c r="L78" s="65"/>
      <c r="M78" s="65"/>
      <c r="N78" s="65"/>
      <c r="O78" s="65"/>
      <c r="P78" s="65"/>
      <c r="Q78" s="65"/>
      <c r="R78" s="65"/>
      <c r="S78" s="65"/>
      <c r="T78" s="65"/>
      <c r="U78" s="65"/>
      <c r="V78" s="65"/>
      <c r="W78" s="65"/>
      <c r="X78" s="65"/>
      <c r="Y78" s="65"/>
      <c r="Z78" s="65"/>
      <c r="AA78" s="65"/>
      <c r="AB78" s="65"/>
      <c r="AC78" s="324">
        <v>1500</v>
      </c>
      <c r="AD78" s="324"/>
      <c r="AE78" s="65"/>
      <c r="AF78" s="65"/>
      <c r="AG78" s="242"/>
    </row>
    <row r="79" spans="1:33" ht="29.25" customHeight="1" x14ac:dyDescent="0.25">
      <c r="A79" s="69"/>
      <c r="B79" s="77"/>
      <c r="C79" s="44"/>
      <c r="D79" s="326" t="s">
        <v>3285</v>
      </c>
      <c r="E79" s="74" t="s">
        <v>4323</v>
      </c>
      <c r="F79" s="64"/>
      <c r="G79" s="65"/>
      <c r="H79" s="324"/>
      <c r="I79" s="65"/>
      <c r="J79" s="65"/>
      <c r="K79" s="65"/>
      <c r="L79" s="65"/>
      <c r="M79" s="65"/>
      <c r="N79" s="65"/>
      <c r="O79" s="65"/>
      <c r="P79" s="65"/>
      <c r="Q79" s="65"/>
      <c r="R79" s="65"/>
      <c r="S79" s="65"/>
      <c r="T79" s="65"/>
      <c r="U79" s="65"/>
      <c r="V79" s="65"/>
      <c r="W79" s="65"/>
      <c r="X79" s="65"/>
      <c r="Y79" s="65"/>
      <c r="Z79" s="65"/>
      <c r="AA79" s="65"/>
      <c r="AB79" s="65"/>
      <c r="AC79" s="324">
        <v>1000</v>
      </c>
      <c r="AD79" s="324"/>
      <c r="AE79" s="65"/>
      <c r="AF79" s="65"/>
      <c r="AG79" s="242"/>
    </row>
    <row r="80" spans="1:33" ht="29.25" customHeight="1" x14ac:dyDescent="0.25">
      <c r="A80" s="69"/>
      <c r="B80" s="77"/>
      <c r="C80" s="44"/>
      <c r="D80" s="326" t="s">
        <v>3291</v>
      </c>
      <c r="E80" s="74" t="s">
        <v>4324</v>
      </c>
      <c r="F80" s="64"/>
      <c r="G80" s="65"/>
      <c r="H80" s="324"/>
      <c r="I80" s="65"/>
      <c r="J80" s="65"/>
      <c r="K80" s="65"/>
      <c r="L80" s="65"/>
      <c r="M80" s="65"/>
      <c r="N80" s="65"/>
      <c r="O80" s="65"/>
      <c r="P80" s="65"/>
      <c r="Q80" s="65"/>
      <c r="R80" s="65"/>
      <c r="S80" s="65"/>
      <c r="T80" s="65"/>
      <c r="U80" s="65"/>
      <c r="V80" s="65"/>
      <c r="W80" s="65"/>
      <c r="X80" s="65"/>
      <c r="Y80" s="65"/>
      <c r="Z80" s="65"/>
      <c r="AA80" s="65"/>
      <c r="AB80" s="65"/>
      <c r="AC80" s="324">
        <v>2500</v>
      </c>
      <c r="AD80" s="324"/>
      <c r="AE80" s="65"/>
      <c r="AF80" s="65"/>
      <c r="AG80" s="242"/>
    </row>
    <row r="81" spans="1:33" ht="29.25" customHeight="1" x14ac:dyDescent="0.25">
      <c r="A81" s="69"/>
      <c r="B81" s="77"/>
      <c r="C81" s="44"/>
      <c r="D81" s="326" t="s">
        <v>3317</v>
      </c>
      <c r="E81" s="74" t="s">
        <v>3318</v>
      </c>
      <c r="F81" s="64"/>
      <c r="G81" s="65"/>
      <c r="H81" s="324"/>
      <c r="I81" s="65"/>
      <c r="J81" s="65"/>
      <c r="K81" s="65"/>
      <c r="L81" s="65"/>
      <c r="M81" s="65"/>
      <c r="N81" s="65"/>
      <c r="O81" s="65"/>
      <c r="P81" s="65"/>
      <c r="Q81" s="65"/>
      <c r="R81" s="65"/>
      <c r="S81" s="65"/>
      <c r="T81" s="65"/>
      <c r="U81" s="65"/>
      <c r="V81" s="65"/>
      <c r="W81" s="65"/>
      <c r="X81" s="65"/>
      <c r="Y81" s="65"/>
      <c r="Z81" s="65"/>
      <c r="AA81" s="65"/>
      <c r="AB81" s="65"/>
      <c r="AC81" s="324">
        <v>5000</v>
      </c>
      <c r="AD81" s="325"/>
      <c r="AE81" s="65"/>
      <c r="AF81" s="65"/>
      <c r="AG81" s="242"/>
    </row>
    <row r="82" spans="1:33" ht="29.25" customHeight="1" x14ac:dyDescent="0.25">
      <c r="A82" s="69"/>
      <c r="B82" s="77"/>
      <c r="C82" s="44"/>
      <c r="D82" s="326" t="s">
        <v>3453</v>
      </c>
      <c r="E82" s="74" t="s">
        <v>3454</v>
      </c>
      <c r="F82" s="64"/>
      <c r="G82" s="65"/>
      <c r="H82" s="324"/>
      <c r="I82" s="65"/>
      <c r="J82" s="65"/>
      <c r="K82" s="65"/>
      <c r="L82" s="65"/>
      <c r="M82" s="65"/>
      <c r="N82" s="65"/>
      <c r="O82" s="65"/>
      <c r="P82" s="65"/>
      <c r="Q82" s="65"/>
      <c r="R82" s="65"/>
      <c r="S82" s="65"/>
      <c r="T82" s="65"/>
      <c r="U82" s="65"/>
      <c r="V82" s="65"/>
      <c r="W82" s="65"/>
      <c r="X82" s="65"/>
      <c r="Y82" s="65"/>
      <c r="Z82" s="65"/>
      <c r="AA82" s="65"/>
      <c r="AB82" s="65"/>
      <c r="AC82" s="324">
        <v>5000</v>
      </c>
      <c r="AD82" s="65"/>
      <c r="AE82" s="65"/>
      <c r="AF82" s="65"/>
      <c r="AG82" s="242"/>
    </row>
    <row r="83" spans="1:33" ht="29.25" customHeight="1" x14ac:dyDescent="0.25">
      <c r="A83" s="69"/>
      <c r="B83" s="77"/>
      <c r="C83" s="44"/>
      <c r="D83" s="326" t="s">
        <v>3459</v>
      </c>
      <c r="E83" s="74" t="s">
        <v>3460</v>
      </c>
      <c r="F83" s="64"/>
      <c r="G83" s="65"/>
      <c r="H83" s="324"/>
      <c r="I83" s="65"/>
      <c r="J83" s="65"/>
      <c r="K83" s="65"/>
      <c r="L83" s="65"/>
      <c r="M83" s="65"/>
      <c r="N83" s="65"/>
      <c r="O83" s="65"/>
      <c r="P83" s="65"/>
      <c r="Q83" s="65"/>
      <c r="R83" s="65"/>
      <c r="S83" s="65"/>
      <c r="T83" s="65"/>
      <c r="U83" s="65"/>
      <c r="V83" s="65"/>
      <c r="W83" s="65"/>
      <c r="X83" s="65"/>
      <c r="Y83" s="65"/>
      <c r="Z83" s="65"/>
      <c r="AA83" s="65"/>
      <c r="AB83" s="65"/>
      <c r="AC83" s="324">
        <v>3000</v>
      </c>
      <c r="AD83" s="65"/>
      <c r="AE83" s="65"/>
      <c r="AF83" s="65"/>
      <c r="AG83" s="242"/>
    </row>
    <row r="84" spans="1:33" s="82" customFormat="1" ht="30.2" customHeight="1" x14ac:dyDescent="0.2">
      <c r="A84" s="78"/>
      <c r="B84" s="79"/>
      <c r="C84" s="79"/>
      <c r="D84" s="79"/>
      <c r="E84" s="80" t="s">
        <v>3825</v>
      </c>
      <c r="F84" s="81">
        <f>SUM(F13:F54)+2000000</f>
        <v>2000000</v>
      </c>
      <c r="G84" s="81">
        <f t="shared" ref="G84:Q84" si="0">SUM(G13:G54)</f>
        <v>10000</v>
      </c>
      <c r="H84" s="327">
        <v>5000</v>
      </c>
      <c r="I84" s="81">
        <f t="shared" si="0"/>
        <v>8480.1</v>
      </c>
      <c r="J84" s="81">
        <f t="shared" si="0"/>
        <v>600118.30000000005</v>
      </c>
      <c r="K84" s="466">
        <v>41916440.700000003</v>
      </c>
      <c r="L84" s="81">
        <f t="shared" si="0"/>
        <v>18414219.300000001</v>
      </c>
      <c r="M84" s="81">
        <f t="shared" si="0"/>
        <v>806377.29999999993</v>
      </c>
      <c r="N84" s="81">
        <f t="shared" si="0"/>
        <v>1917833.1999999997</v>
      </c>
      <c r="O84" s="81">
        <f t="shared" si="0"/>
        <v>18972.600000000006</v>
      </c>
      <c r="P84" s="81">
        <f t="shared" si="0"/>
        <v>137992.29999999996</v>
      </c>
      <c r="Q84" s="81">
        <f t="shared" si="0"/>
        <v>23950</v>
      </c>
      <c r="R84" s="81">
        <f>SUM(R13:R54)+'[1]Регулювання 2015'!S772</f>
        <v>1180300</v>
      </c>
      <c r="S84" s="81">
        <v>6008126.2000000002</v>
      </c>
      <c r="T84" s="81">
        <f>SUM(T13:T54)</f>
        <v>291600</v>
      </c>
      <c r="U84" s="81">
        <f>SUM(U13:U54)+108709</f>
        <v>108709</v>
      </c>
      <c r="V84" s="81"/>
      <c r="W84" s="81">
        <f>SUM(W13:W54)</f>
        <v>100000.00000000001</v>
      </c>
      <c r="X84" s="81">
        <v>100000</v>
      </c>
      <c r="Y84" s="81">
        <f>SUM(Y13:Y54)</f>
        <v>29000</v>
      </c>
      <c r="Z84" s="81">
        <f>SUM(Z13:Z54)</f>
        <v>45000</v>
      </c>
      <c r="AA84" s="342">
        <v>19000</v>
      </c>
      <c r="AB84" s="81">
        <v>300000</v>
      </c>
      <c r="AC84" s="325">
        <f>SUM(AC16:AC83)</f>
        <v>275000</v>
      </c>
      <c r="AD84" s="325">
        <v>4800000</v>
      </c>
      <c r="AE84" s="81">
        <f>SUM(AE13:AE54)</f>
        <v>129738.8</v>
      </c>
      <c r="AF84" s="81">
        <f>SUM(AF13:AF54)</f>
        <v>672000</v>
      </c>
      <c r="AG84" s="270">
        <v>800000</v>
      </c>
    </row>
    <row r="85" spans="1:33" ht="15.75" x14ac:dyDescent="0.25">
      <c r="A85" s="83"/>
      <c r="B85" s="84"/>
      <c r="C85" s="84"/>
      <c r="D85" s="84"/>
      <c r="E85" s="85"/>
      <c r="F85" s="85"/>
      <c r="G85" s="85"/>
      <c r="N85" s="50"/>
      <c r="P85" s="47"/>
    </row>
    <row r="86" spans="1:33" ht="16.5" x14ac:dyDescent="0.25">
      <c r="A86" s="83"/>
      <c r="B86" s="84"/>
      <c r="C86" s="84"/>
      <c r="D86" s="84"/>
      <c r="E86" s="86"/>
      <c r="F86" s="86"/>
      <c r="G86" s="86"/>
      <c r="H86" s="87"/>
      <c r="I86" s="84"/>
      <c r="J86" s="84"/>
      <c r="K86" s="84"/>
      <c r="L86" s="84"/>
      <c r="M86" s="84"/>
      <c r="N86" s="50"/>
      <c r="P86" s="47"/>
      <c r="R86" s="88"/>
      <c r="S86" s="88"/>
    </row>
    <row r="87" spans="1:33" ht="15.75" x14ac:dyDescent="0.25">
      <c r="A87" s="83"/>
      <c r="B87" s="84"/>
      <c r="C87" s="84"/>
      <c r="D87" s="84"/>
      <c r="E87" s="85"/>
      <c r="F87" s="85"/>
      <c r="G87" s="85"/>
      <c r="H87" s="89"/>
      <c r="N87" s="50"/>
      <c r="P87" s="90"/>
    </row>
    <row r="88" spans="1:33" ht="15.75" x14ac:dyDescent="0.25">
      <c r="A88" s="83"/>
      <c r="B88" s="84"/>
      <c r="C88" s="84"/>
      <c r="D88" s="84"/>
      <c r="E88" s="85"/>
      <c r="F88" s="85"/>
      <c r="G88" s="85"/>
      <c r="H88" s="89"/>
      <c r="N88" s="50"/>
      <c r="P88" s="47"/>
    </row>
    <row r="89" spans="1:33" ht="15.75" x14ac:dyDescent="0.25">
      <c r="A89" s="83"/>
      <c r="B89" s="84"/>
      <c r="C89" s="84"/>
      <c r="D89" s="84"/>
      <c r="E89" s="85"/>
      <c r="F89" s="85"/>
      <c r="G89" s="85"/>
      <c r="N89" s="50"/>
      <c r="P89" s="47"/>
    </row>
    <row r="90" spans="1:33" ht="15.75" x14ac:dyDescent="0.25">
      <c r="A90" s="83"/>
      <c r="B90" s="84"/>
      <c r="C90" s="84"/>
      <c r="D90" s="84"/>
      <c r="E90" s="85"/>
      <c r="F90" s="85"/>
      <c r="G90" s="85"/>
      <c r="N90" s="50"/>
      <c r="P90" s="47"/>
    </row>
    <row r="91" spans="1:33" ht="15.75" x14ac:dyDescent="0.25">
      <c r="A91" s="83"/>
      <c r="B91" s="84"/>
      <c r="C91" s="84"/>
      <c r="D91" s="84"/>
      <c r="E91" s="85"/>
      <c r="F91" s="85"/>
      <c r="G91" s="85"/>
      <c r="N91" s="50"/>
      <c r="P91" s="47"/>
    </row>
    <row r="92" spans="1:33" ht="15.75" x14ac:dyDescent="0.25">
      <c r="A92" s="83"/>
      <c r="B92" s="84"/>
      <c r="C92" s="84"/>
      <c r="D92" s="84"/>
      <c r="E92" s="85"/>
      <c r="F92" s="85"/>
      <c r="G92" s="85"/>
      <c r="N92" s="50"/>
      <c r="P92" s="47"/>
    </row>
    <row r="93" spans="1:33" ht="15.75" x14ac:dyDescent="0.25">
      <c r="A93" s="83"/>
      <c r="B93" s="84"/>
      <c r="C93" s="84"/>
      <c r="D93" s="84"/>
      <c r="E93" s="85"/>
      <c r="F93" s="85"/>
      <c r="G93" s="85"/>
      <c r="H93" s="89"/>
      <c r="N93" s="50"/>
      <c r="P93" s="47"/>
    </row>
    <row r="94" spans="1:33" ht="15.75" x14ac:dyDescent="0.25">
      <c r="A94" s="83"/>
      <c r="B94" s="84"/>
      <c r="C94" s="84"/>
      <c r="D94" s="84"/>
      <c r="E94" s="85"/>
      <c r="F94" s="85"/>
      <c r="G94" s="85"/>
      <c r="N94" s="50"/>
      <c r="P94" s="47"/>
    </row>
    <row r="95" spans="1:33" ht="15.75" x14ac:dyDescent="0.25">
      <c r="A95" s="83"/>
      <c r="B95" s="84"/>
      <c r="C95" s="84"/>
      <c r="D95" s="84"/>
      <c r="E95" s="85"/>
      <c r="F95" s="85"/>
      <c r="G95" s="85"/>
      <c r="N95" s="50"/>
      <c r="P95" s="47"/>
    </row>
    <row r="96" spans="1:33" ht="15.75" x14ac:dyDescent="0.25">
      <c r="A96" s="83"/>
      <c r="B96" s="84"/>
      <c r="C96" s="84"/>
      <c r="D96" s="84"/>
      <c r="E96" s="85"/>
      <c r="F96" s="85"/>
      <c r="G96" s="85"/>
      <c r="H96" s="89"/>
      <c r="N96" s="50"/>
      <c r="P96" s="47"/>
    </row>
    <row r="97" spans="1:16" ht="15.75" x14ac:dyDescent="0.25">
      <c r="A97" s="83"/>
      <c r="B97" s="84"/>
      <c r="C97" s="84"/>
      <c r="D97" s="84"/>
      <c r="E97" s="85"/>
      <c r="F97" s="85"/>
      <c r="G97" s="85"/>
      <c r="H97" s="89"/>
      <c r="N97" s="50"/>
      <c r="P97" s="47"/>
    </row>
    <row r="98" spans="1:16" ht="15.75" x14ac:dyDescent="0.25">
      <c r="A98" s="83"/>
      <c r="B98" s="84"/>
      <c r="C98" s="84"/>
      <c r="D98" s="84"/>
      <c r="E98" s="85"/>
      <c r="F98" s="85"/>
      <c r="G98" s="85"/>
      <c r="N98" s="50"/>
      <c r="P98" s="47"/>
    </row>
    <row r="99" spans="1:16" ht="15.75" x14ac:dyDescent="0.25">
      <c r="A99" s="83"/>
      <c r="B99" s="84"/>
      <c r="C99" s="84"/>
      <c r="D99" s="84"/>
      <c r="E99" s="85"/>
      <c r="F99" s="85"/>
      <c r="G99" s="85"/>
      <c r="N99" s="50"/>
      <c r="P99" s="47"/>
    </row>
    <row r="100" spans="1:16" ht="15.75" x14ac:dyDescent="0.25">
      <c r="A100" s="83"/>
      <c r="B100" s="84"/>
      <c r="C100" s="84"/>
      <c r="D100" s="84"/>
      <c r="E100" s="85"/>
      <c r="F100" s="85"/>
      <c r="G100" s="85"/>
      <c r="N100" s="50"/>
      <c r="P100" s="47"/>
    </row>
    <row r="101" spans="1:16" ht="15.75" x14ac:dyDescent="0.25">
      <c r="A101" s="83"/>
      <c r="B101" s="84"/>
      <c r="C101" s="84"/>
      <c r="D101" s="84"/>
      <c r="E101" s="85"/>
      <c r="F101" s="85"/>
      <c r="G101" s="85"/>
      <c r="N101" s="50"/>
      <c r="P101" s="47"/>
    </row>
    <row r="102" spans="1:16" ht="15.75" x14ac:dyDescent="0.25">
      <c r="A102" s="83"/>
      <c r="B102" s="84"/>
      <c r="C102" s="84"/>
      <c r="D102" s="84"/>
      <c r="E102" s="85"/>
      <c r="F102" s="85"/>
      <c r="G102" s="85"/>
      <c r="N102" s="50"/>
      <c r="P102" s="47"/>
    </row>
    <row r="103" spans="1:16" ht="15.75" x14ac:dyDescent="0.25">
      <c r="A103" s="83"/>
      <c r="B103" s="84"/>
      <c r="C103" s="84"/>
      <c r="D103" s="84"/>
      <c r="E103" s="85"/>
      <c r="F103" s="85"/>
      <c r="G103" s="85"/>
      <c r="N103" s="50"/>
      <c r="P103" s="47"/>
    </row>
    <row r="104" spans="1:16" ht="15.75" x14ac:dyDescent="0.25">
      <c r="A104" s="83"/>
      <c r="B104" s="84"/>
      <c r="C104" s="84"/>
      <c r="D104" s="84"/>
      <c r="E104" s="85"/>
      <c r="F104" s="85"/>
      <c r="G104" s="85"/>
      <c r="N104" s="50"/>
      <c r="P104" s="47"/>
    </row>
    <row r="105" spans="1:16" ht="15.75" x14ac:dyDescent="0.25">
      <c r="A105" s="83"/>
      <c r="B105" s="84"/>
      <c r="C105" s="84"/>
      <c r="D105" s="84"/>
      <c r="E105" s="85"/>
      <c r="F105" s="85"/>
      <c r="G105" s="85"/>
      <c r="N105" s="50"/>
      <c r="P105" s="47"/>
    </row>
    <row r="106" spans="1:16" ht="15.75" x14ac:dyDescent="0.25">
      <c r="A106" s="83"/>
      <c r="B106" s="84"/>
      <c r="C106" s="84"/>
      <c r="D106" s="84"/>
      <c r="E106" s="85"/>
      <c r="F106" s="85"/>
      <c r="G106" s="85"/>
      <c r="N106" s="50"/>
      <c r="P106" s="47"/>
    </row>
    <row r="107" spans="1:16" ht="15.75" x14ac:dyDescent="0.25">
      <c r="A107" s="83"/>
      <c r="B107" s="84"/>
      <c r="C107" s="84"/>
      <c r="D107" s="84"/>
      <c r="E107" s="85"/>
      <c r="F107" s="85"/>
      <c r="G107" s="85"/>
      <c r="N107" s="50"/>
      <c r="P107" s="47"/>
    </row>
    <row r="108" spans="1:16" ht="15.75" x14ac:dyDescent="0.25">
      <c r="A108" s="83"/>
      <c r="B108" s="84"/>
      <c r="C108" s="84"/>
      <c r="D108" s="84"/>
      <c r="E108" s="86"/>
      <c r="F108" s="86"/>
      <c r="G108" s="86"/>
      <c r="N108" s="50"/>
      <c r="P108" s="47"/>
    </row>
    <row r="109" spans="1:16" ht="15.75" x14ac:dyDescent="0.25">
      <c r="A109" s="83"/>
      <c r="B109" s="84"/>
      <c r="C109" s="84"/>
      <c r="D109" s="84"/>
      <c r="E109" s="85"/>
      <c r="F109" s="85"/>
      <c r="G109" s="85"/>
      <c r="N109" s="50"/>
      <c r="P109" s="47"/>
    </row>
    <row r="110" spans="1:16" ht="15.75" x14ac:dyDescent="0.25">
      <c r="A110" s="83"/>
      <c r="B110" s="84"/>
      <c r="C110" s="84"/>
      <c r="D110" s="84"/>
      <c r="E110" s="85"/>
      <c r="F110" s="85"/>
      <c r="G110" s="85"/>
      <c r="N110" s="50"/>
      <c r="P110" s="47"/>
    </row>
    <row r="111" spans="1:16" ht="15.75" x14ac:dyDescent="0.25">
      <c r="A111" s="83"/>
      <c r="B111" s="84"/>
      <c r="C111" s="84"/>
      <c r="D111" s="84"/>
      <c r="E111" s="91"/>
      <c r="F111" s="91"/>
      <c r="G111" s="91"/>
      <c r="N111" s="50"/>
      <c r="P111" s="47"/>
    </row>
    <row r="112" spans="1:16" ht="15.75" x14ac:dyDescent="0.25">
      <c r="A112" s="83"/>
      <c r="B112" s="84"/>
      <c r="C112" s="84"/>
      <c r="D112" s="84"/>
      <c r="E112" s="85"/>
      <c r="F112" s="85"/>
      <c r="G112" s="85"/>
      <c r="N112" s="50"/>
      <c r="P112" s="47"/>
    </row>
    <row r="113" spans="1:16" ht="44.45" customHeight="1" x14ac:dyDescent="0.25">
      <c r="A113" s="83"/>
      <c r="E113" s="85"/>
      <c r="F113" s="85"/>
      <c r="G113" s="85"/>
      <c r="N113" s="50"/>
      <c r="P113" s="47"/>
    </row>
    <row r="114" spans="1:16" ht="15.75" x14ac:dyDescent="0.25">
      <c r="A114" s="83"/>
      <c r="E114" s="85"/>
      <c r="F114" s="85"/>
      <c r="G114" s="85"/>
      <c r="N114" s="50"/>
      <c r="P114" s="47"/>
    </row>
    <row r="115" spans="1:16" ht="16.5" thickBot="1" x14ac:dyDescent="0.3">
      <c r="A115" s="83"/>
      <c r="E115" s="85"/>
      <c r="F115" s="85"/>
      <c r="G115" s="85"/>
      <c r="N115" s="50"/>
      <c r="P115" s="47"/>
    </row>
    <row r="116" spans="1:16" ht="16.5" thickBot="1" x14ac:dyDescent="0.3">
      <c r="C116" s="92"/>
      <c r="D116" s="93"/>
      <c r="E116" s="94"/>
      <c r="F116" s="85"/>
      <c r="G116" s="85"/>
      <c r="N116" s="50"/>
      <c r="P116" s="47"/>
    </row>
    <row r="117" spans="1:16" x14ac:dyDescent="0.2">
      <c r="N117" s="50"/>
      <c r="P117" s="47"/>
    </row>
    <row r="118" spans="1:16" x14ac:dyDescent="0.2">
      <c r="N118" s="50"/>
      <c r="P118" s="47"/>
    </row>
    <row r="119" spans="1:16" x14ac:dyDescent="0.2">
      <c r="N119" s="50"/>
      <c r="P119" s="47"/>
    </row>
    <row r="120" spans="1:16" x14ac:dyDescent="0.2">
      <c r="E120" s="95"/>
      <c r="F120" s="95"/>
      <c r="G120" s="95"/>
      <c r="N120" s="50"/>
      <c r="P120" s="47"/>
    </row>
    <row r="121" spans="1:16" x14ac:dyDescent="0.2">
      <c r="N121" s="50"/>
      <c r="P121" s="47"/>
    </row>
    <row r="122" spans="1:16" x14ac:dyDescent="0.2">
      <c r="N122" s="50"/>
      <c r="P122" s="47"/>
    </row>
    <row r="126" spans="1:16" ht="45.75" customHeight="1" x14ac:dyDescent="0.2">
      <c r="E126" s="96"/>
      <c r="F126" s="96"/>
      <c r="G126" s="96"/>
      <c r="H126" s="96"/>
    </row>
  </sheetData>
  <mergeCells count="16">
    <mergeCell ref="E10:E12"/>
    <mergeCell ref="F10:F12"/>
    <mergeCell ref="A10:B10"/>
    <mergeCell ref="C10:C12"/>
    <mergeCell ref="D10:D12"/>
    <mergeCell ref="A11:A12"/>
    <mergeCell ref="B11:B12"/>
    <mergeCell ref="G10:G12"/>
    <mergeCell ref="K3:L3"/>
    <mergeCell ref="H10:H12"/>
    <mergeCell ref="K4:L4"/>
    <mergeCell ref="K5:L5"/>
    <mergeCell ref="F8:L8"/>
    <mergeCell ref="I10:AG10"/>
    <mergeCell ref="AE11:AG11"/>
    <mergeCell ref="I11:AD11"/>
  </mergeCells>
  <phoneticPr fontId="2" type="noConversion"/>
  <pageMargins left="0.62992125984251968" right="0.19685039370078741" top="0.78740157480314965" bottom="0.55118110236220474" header="0.23622047244094491" footer="0.15748031496062992"/>
  <pageSetup paperSize="9" scale="47" orientation="portrait" r:id="rId1"/>
  <headerFooter alignWithMargins="0">
    <oddFooter>&amp;R&amp;P</oddFooter>
  </headerFooter>
  <colBreaks count="2" manualBreakCount="2">
    <brk id="12" min="2" max="50" man="1"/>
    <brk id="17" min="2"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1"/>
  <sheetViews>
    <sheetView workbookViewId="0">
      <selection sqref="A1:IV1"/>
    </sheetView>
  </sheetViews>
  <sheetFormatPr defaultRowHeight="12.75" x14ac:dyDescent="0.2"/>
  <cols>
    <col min="3" max="3" width="24.83203125" customWidth="1"/>
    <col min="4" max="4" width="15.6640625" customWidth="1"/>
    <col min="5" max="5" width="16" customWidth="1"/>
    <col min="6" max="6" width="17.5" customWidth="1"/>
    <col min="7" max="7" width="15.1640625" customWidth="1"/>
    <col min="8" max="8" width="13.1640625" customWidth="1"/>
    <col min="9" max="9" width="15.5" customWidth="1"/>
    <col min="10" max="10" width="14.1640625" customWidth="1"/>
    <col min="11" max="11" width="14.6640625" customWidth="1"/>
    <col min="12" max="12" width="12.1640625" customWidth="1"/>
    <col min="14" max="14" width="14.33203125" customWidth="1"/>
  </cols>
  <sheetData>
    <row r="1" spans="1:17" s="299" customFormat="1" ht="23.25" customHeight="1" x14ac:dyDescent="0.25">
      <c r="A1" s="545" t="s">
        <v>4326</v>
      </c>
      <c r="B1" s="545"/>
      <c r="C1" s="545"/>
      <c r="D1" s="545"/>
      <c r="E1" s="545"/>
      <c r="F1" s="545"/>
      <c r="G1" s="545"/>
      <c r="H1" s="545"/>
      <c r="I1" s="545"/>
      <c r="J1" s="545"/>
      <c r="K1" s="545"/>
      <c r="L1" s="545"/>
      <c r="M1" s="545"/>
      <c r="N1" s="545"/>
    </row>
    <row r="2" spans="1:17" s="299" customFormat="1" ht="15" x14ac:dyDescent="0.25">
      <c r="A2" s="295"/>
      <c r="B2" s="295"/>
      <c r="C2" s="296"/>
      <c r="D2" s="297"/>
      <c r="E2" s="297"/>
      <c r="F2" s="298"/>
      <c r="G2" s="298"/>
      <c r="H2" s="298"/>
      <c r="I2" s="297"/>
      <c r="J2" s="300"/>
      <c r="K2" s="298"/>
      <c r="L2" s="298"/>
      <c r="M2" s="301"/>
      <c r="N2" s="297"/>
    </row>
    <row r="3" spans="1:17" s="299" customFormat="1" ht="27" customHeight="1" x14ac:dyDescent="0.25">
      <c r="A3" s="545"/>
      <c r="B3" s="546"/>
      <c r="C3" s="546"/>
      <c r="D3" s="546"/>
      <c r="E3" s="546"/>
      <c r="F3" s="546"/>
      <c r="G3" s="298"/>
      <c r="H3" s="298"/>
      <c r="I3" s="547" t="s">
        <v>4067</v>
      </c>
      <c r="J3" s="547"/>
      <c r="K3" s="547"/>
      <c r="L3" s="547"/>
      <c r="M3" s="547"/>
      <c r="N3" s="547"/>
    </row>
    <row r="4" spans="1:17" s="299" customFormat="1" ht="15" x14ac:dyDescent="0.25">
      <c r="A4" s="295"/>
      <c r="B4" s="295"/>
      <c r="C4" s="296"/>
      <c r="D4" s="297"/>
      <c r="E4" s="297"/>
      <c r="F4" s="298"/>
      <c r="G4" s="298"/>
      <c r="H4" s="298"/>
      <c r="I4" s="547"/>
      <c r="J4" s="547"/>
      <c r="K4" s="547"/>
      <c r="L4" s="547"/>
      <c r="M4" s="547"/>
      <c r="N4" s="547"/>
    </row>
    <row r="5" spans="1:17" s="299" customFormat="1" ht="49.9" customHeight="1" x14ac:dyDescent="0.25">
      <c r="A5" s="295"/>
      <c r="B5" s="295"/>
      <c r="C5" s="296"/>
      <c r="D5" s="297"/>
      <c r="E5" s="297"/>
      <c r="F5" s="298"/>
      <c r="G5" s="298"/>
      <c r="H5" s="298"/>
      <c r="I5" s="547"/>
      <c r="J5" s="547"/>
      <c r="K5" s="547"/>
      <c r="L5" s="547"/>
      <c r="M5" s="547"/>
      <c r="N5" s="547"/>
    </row>
    <row r="6" spans="1:17" s="299" customFormat="1" ht="49.9" customHeight="1" x14ac:dyDescent="0.3">
      <c r="A6" s="295"/>
      <c r="B6" s="295"/>
      <c r="C6" s="534" t="s">
        <v>4460</v>
      </c>
      <c r="D6" s="534"/>
      <c r="E6" s="534"/>
      <c r="F6" s="534"/>
      <c r="G6" s="534"/>
      <c r="H6" s="534"/>
      <c r="I6" s="534"/>
      <c r="J6" s="534"/>
      <c r="K6" s="534"/>
      <c r="L6" s="459"/>
      <c r="M6" s="459"/>
      <c r="N6" s="459"/>
      <c r="O6" s="459"/>
      <c r="P6" s="459"/>
      <c r="Q6" s="459"/>
    </row>
    <row r="7" spans="1:17" ht="18" customHeight="1" x14ac:dyDescent="0.3">
      <c r="A7" s="534"/>
      <c r="B7" s="534"/>
      <c r="C7" s="534"/>
      <c r="D7" s="534"/>
      <c r="E7" s="534"/>
      <c r="F7" s="534"/>
      <c r="G7" s="534"/>
      <c r="H7" s="534"/>
      <c r="I7" s="534"/>
      <c r="J7" s="534"/>
      <c r="K7" s="534"/>
      <c r="L7" s="534"/>
      <c r="M7" s="534"/>
      <c r="N7" s="534"/>
    </row>
    <row r="8" spans="1:17" ht="15.75" thickBot="1" x14ac:dyDescent="0.3">
      <c r="A8" s="345"/>
      <c r="B8" s="345"/>
      <c r="C8" s="346"/>
      <c r="D8" s="347"/>
      <c r="E8" s="348"/>
      <c r="F8" s="349"/>
      <c r="G8" s="349"/>
      <c r="H8" s="349"/>
      <c r="I8" s="347"/>
      <c r="J8" s="350"/>
      <c r="K8" s="349"/>
      <c r="L8" s="349"/>
      <c r="M8" s="351"/>
      <c r="N8" s="352" t="s">
        <v>517</v>
      </c>
    </row>
    <row r="9" spans="1:17" ht="15.75" x14ac:dyDescent="0.2">
      <c r="A9" s="550" t="s">
        <v>3150</v>
      </c>
      <c r="B9" s="553" t="s">
        <v>804</v>
      </c>
      <c r="C9" s="542" t="s">
        <v>519</v>
      </c>
      <c r="D9" s="542" t="s">
        <v>806</v>
      </c>
      <c r="E9" s="542"/>
      <c r="F9" s="542"/>
      <c r="G9" s="542"/>
      <c r="H9" s="542"/>
      <c r="I9" s="542" t="s">
        <v>807</v>
      </c>
      <c r="J9" s="542"/>
      <c r="K9" s="542"/>
      <c r="L9" s="542"/>
      <c r="M9" s="542"/>
      <c r="N9" s="535" t="s">
        <v>808</v>
      </c>
    </row>
    <row r="10" spans="1:17" x14ac:dyDescent="0.2">
      <c r="A10" s="551"/>
      <c r="B10" s="540"/>
      <c r="C10" s="543"/>
      <c r="D10" s="538" t="s">
        <v>809</v>
      </c>
      <c r="E10" s="540" t="s">
        <v>810</v>
      </c>
      <c r="F10" s="540" t="s">
        <v>811</v>
      </c>
      <c r="G10" s="540"/>
      <c r="H10" s="540" t="s">
        <v>812</v>
      </c>
      <c r="I10" s="538" t="s">
        <v>809</v>
      </c>
      <c r="J10" s="548" t="s">
        <v>810</v>
      </c>
      <c r="K10" s="540" t="s">
        <v>811</v>
      </c>
      <c r="L10" s="540"/>
      <c r="M10" s="548" t="s">
        <v>812</v>
      </c>
      <c r="N10" s="536"/>
    </row>
    <row r="11" spans="1:17" ht="36.75" thickBot="1" x14ac:dyDescent="0.25">
      <c r="A11" s="552"/>
      <c r="B11" s="541"/>
      <c r="C11" s="544"/>
      <c r="D11" s="539"/>
      <c r="E11" s="541"/>
      <c r="F11" s="343" t="s">
        <v>813</v>
      </c>
      <c r="G11" s="343" t="s">
        <v>814</v>
      </c>
      <c r="H11" s="541"/>
      <c r="I11" s="539"/>
      <c r="J11" s="549"/>
      <c r="K11" s="343" t="s">
        <v>813</v>
      </c>
      <c r="L11" s="343" t="s">
        <v>814</v>
      </c>
      <c r="M11" s="549"/>
      <c r="N11" s="537"/>
    </row>
    <row r="12" spans="1:17" x14ac:dyDescent="0.2">
      <c r="A12" s="353"/>
      <c r="B12" s="353"/>
      <c r="C12" s="353" t="s">
        <v>475</v>
      </c>
      <c r="D12" s="344">
        <f>D13+D40+D67+D706+D715+D725</f>
        <v>2731392.7</v>
      </c>
      <c r="E12" s="344">
        <f>E13+E40+E67+E706+E715+E725</f>
        <v>2701392.7</v>
      </c>
      <c r="F12" s="344">
        <f>F13+F40+F67+F706+F715+F725</f>
        <v>2019993.6000000008</v>
      </c>
      <c r="G12" s="344">
        <f>G13+G40+G67+G706+G715+G725</f>
        <v>23935.800000000017</v>
      </c>
      <c r="H12" s="344">
        <f>H13+H40+H67+H706+H715+H725</f>
        <v>30000</v>
      </c>
      <c r="I12" s="344">
        <f t="shared" ref="I12:N12" si="0">I13+I40+I67+I706+I715+I725</f>
        <v>866284.1091199998</v>
      </c>
      <c r="J12" s="344">
        <f t="shared" si="0"/>
        <v>807951.79999999993</v>
      </c>
      <c r="K12" s="344">
        <f t="shared" si="0"/>
        <v>169117.60000000003</v>
      </c>
      <c r="L12" s="344">
        <f t="shared" si="0"/>
        <v>116794.1</v>
      </c>
      <c r="M12" s="344">
        <f t="shared" si="0"/>
        <v>58332.309119999998</v>
      </c>
      <c r="N12" s="344">
        <f t="shared" si="0"/>
        <v>3597676.8091199999</v>
      </c>
      <c r="O12" s="360"/>
    </row>
    <row r="13" spans="1:17" ht="38.25" x14ac:dyDescent="0.2">
      <c r="A13" s="354" t="s">
        <v>1437</v>
      </c>
      <c r="B13" s="354" t="s">
        <v>1435</v>
      </c>
      <c r="C13" s="355" t="s">
        <v>1438</v>
      </c>
      <c r="D13" s="356">
        <f>SUM(D15:D39)</f>
        <v>234839.3</v>
      </c>
      <c r="E13" s="356">
        <f>SUM(E15:E39)</f>
        <v>229839.3</v>
      </c>
      <c r="F13" s="356">
        <f>SUM(F15:F39)</f>
        <v>172415.60000000003</v>
      </c>
      <c r="G13" s="356">
        <f>SUM(G15:G39)</f>
        <v>1154.3000000000002</v>
      </c>
      <c r="H13" s="356">
        <f>SUM(H15:H39)</f>
        <v>5000</v>
      </c>
      <c r="I13" s="356">
        <f t="shared" ref="I13:N13" si="1">SUM(I15:I39)</f>
        <v>70052.700000000012</v>
      </c>
      <c r="J13" s="356">
        <f t="shared" si="1"/>
        <v>65341.400000000009</v>
      </c>
      <c r="K13" s="356">
        <f t="shared" si="1"/>
        <v>14104.999999999998</v>
      </c>
      <c r="L13" s="356">
        <f t="shared" si="1"/>
        <v>6780.6000000000013</v>
      </c>
      <c r="M13" s="356">
        <f t="shared" si="1"/>
        <v>4711.3</v>
      </c>
      <c r="N13" s="356">
        <f t="shared" si="1"/>
        <v>304892.00000000012</v>
      </c>
      <c r="O13" s="360"/>
    </row>
    <row r="14" spans="1:17" x14ac:dyDescent="0.2">
      <c r="A14" s="354"/>
      <c r="B14" s="354"/>
      <c r="C14" s="355"/>
      <c r="D14" s="356"/>
      <c r="E14" s="356"/>
      <c r="F14" s="356"/>
      <c r="G14" s="356"/>
      <c r="H14" s="356"/>
      <c r="I14" s="356"/>
      <c r="J14" s="356"/>
      <c r="K14" s="356"/>
      <c r="L14" s="356"/>
      <c r="M14" s="356"/>
      <c r="N14" s="356"/>
      <c r="O14" s="360"/>
    </row>
    <row r="15" spans="1:17" ht="25.5" x14ac:dyDescent="0.2">
      <c r="A15" s="354"/>
      <c r="B15" s="354" t="s">
        <v>1435</v>
      </c>
      <c r="C15" s="357" t="s">
        <v>476</v>
      </c>
      <c r="D15" s="356">
        <f t="shared" ref="D15:D39" si="2">E15+H15</f>
        <v>11399</v>
      </c>
      <c r="E15" s="358">
        <v>6399.0000000000009</v>
      </c>
      <c r="F15" s="359">
        <v>4776</v>
      </c>
      <c r="G15" s="358">
        <v>65.3</v>
      </c>
      <c r="H15" s="359">
        <v>5000</v>
      </c>
      <c r="I15" s="356">
        <f t="shared" ref="I15:I39" si="3">J15+M15</f>
        <v>2003.8</v>
      </c>
      <c r="J15" s="359">
        <v>1872.8</v>
      </c>
      <c r="K15" s="359">
        <v>390.7</v>
      </c>
      <c r="L15" s="359">
        <v>426.9</v>
      </c>
      <c r="M15" s="359">
        <v>131</v>
      </c>
      <c r="N15" s="356">
        <f t="shared" ref="N15:N39" si="4">D15+I15</f>
        <v>13402.8</v>
      </c>
      <c r="O15" s="360"/>
    </row>
    <row r="16" spans="1:17" ht="25.5" x14ac:dyDescent="0.2">
      <c r="A16" s="354"/>
      <c r="B16" s="354" t="s">
        <v>1435</v>
      </c>
      <c r="C16" s="357" t="s">
        <v>477</v>
      </c>
      <c r="D16" s="356">
        <f t="shared" si="2"/>
        <v>6324.7000000000007</v>
      </c>
      <c r="E16" s="358">
        <v>6324.7000000000007</v>
      </c>
      <c r="F16" s="359">
        <v>4738.7</v>
      </c>
      <c r="G16" s="358">
        <v>39.4</v>
      </c>
      <c r="H16" s="359"/>
      <c r="I16" s="356">
        <f t="shared" si="3"/>
        <v>1409.1</v>
      </c>
      <c r="J16" s="359">
        <v>1409.1</v>
      </c>
      <c r="K16" s="359">
        <v>387</v>
      </c>
      <c r="L16" s="359">
        <v>261.3</v>
      </c>
      <c r="M16" s="359"/>
      <c r="N16" s="356">
        <f t="shared" si="4"/>
        <v>7733.8000000000011</v>
      </c>
      <c r="O16" s="360"/>
    </row>
    <row r="17" spans="1:15" ht="38.25" x14ac:dyDescent="0.2">
      <c r="A17" s="354"/>
      <c r="B17" s="354" t="s">
        <v>1435</v>
      </c>
      <c r="C17" s="357" t="s">
        <v>478</v>
      </c>
      <c r="D17" s="356">
        <f t="shared" si="2"/>
        <v>13687.700000000004</v>
      </c>
      <c r="E17" s="358">
        <v>13687.700000000004</v>
      </c>
      <c r="F17" s="359">
        <v>10214.800000000001</v>
      </c>
      <c r="G17" s="358">
        <v>140.79999999999998</v>
      </c>
      <c r="H17" s="359"/>
      <c r="I17" s="356">
        <f t="shared" si="3"/>
        <v>5047.4000000000005</v>
      </c>
      <c r="J17" s="359">
        <v>4940.3</v>
      </c>
      <c r="K17" s="359">
        <v>836.2</v>
      </c>
      <c r="L17" s="359">
        <v>932.3</v>
      </c>
      <c r="M17" s="359">
        <v>107.1</v>
      </c>
      <c r="N17" s="356">
        <f t="shared" si="4"/>
        <v>18735.100000000006</v>
      </c>
      <c r="O17" s="360"/>
    </row>
    <row r="18" spans="1:15" ht="25.5" x14ac:dyDescent="0.2">
      <c r="A18" s="354"/>
      <c r="B18" s="354" t="s">
        <v>1435</v>
      </c>
      <c r="C18" s="357" t="s">
        <v>479</v>
      </c>
      <c r="D18" s="356">
        <f t="shared" si="2"/>
        <v>14358.5</v>
      </c>
      <c r="E18" s="358">
        <v>14358.5</v>
      </c>
      <c r="F18" s="359">
        <v>10763.9</v>
      </c>
      <c r="G18" s="358">
        <v>81.8</v>
      </c>
      <c r="H18" s="359"/>
      <c r="I18" s="356">
        <f t="shared" si="3"/>
        <v>5592.9</v>
      </c>
      <c r="J18" s="359">
        <v>3849.1</v>
      </c>
      <c r="K18" s="359">
        <v>881.3</v>
      </c>
      <c r="L18" s="359">
        <v>471.9</v>
      </c>
      <c r="M18" s="359">
        <v>1743.8</v>
      </c>
      <c r="N18" s="356">
        <f t="shared" si="4"/>
        <v>19951.400000000001</v>
      </c>
      <c r="O18" s="360"/>
    </row>
    <row r="19" spans="1:15" ht="25.5" x14ac:dyDescent="0.2">
      <c r="A19" s="354"/>
      <c r="B19" s="354" t="s">
        <v>1435</v>
      </c>
      <c r="C19" s="357" t="s">
        <v>480</v>
      </c>
      <c r="D19" s="356">
        <f t="shared" si="2"/>
        <v>7348.7000000000016</v>
      </c>
      <c r="E19" s="358">
        <v>7348.7000000000016</v>
      </c>
      <c r="F19" s="359">
        <v>5515.9000000000005</v>
      </c>
      <c r="G19" s="358">
        <v>32.5</v>
      </c>
      <c r="H19" s="359"/>
      <c r="I19" s="356">
        <f t="shared" si="3"/>
        <v>1591.1999999999998</v>
      </c>
      <c r="J19" s="359">
        <v>1591.1999999999998</v>
      </c>
      <c r="K19" s="359">
        <v>450.6</v>
      </c>
      <c r="L19" s="359">
        <v>169.9</v>
      </c>
      <c r="M19" s="359"/>
      <c r="N19" s="356">
        <f t="shared" si="4"/>
        <v>8939.9000000000015</v>
      </c>
      <c r="O19" s="360"/>
    </row>
    <row r="20" spans="1:15" ht="25.5" x14ac:dyDescent="0.2">
      <c r="A20" s="354"/>
      <c r="B20" s="354" t="s">
        <v>1435</v>
      </c>
      <c r="C20" s="357" t="s">
        <v>481</v>
      </c>
      <c r="D20" s="356">
        <f t="shared" si="2"/>
        <v>6109.4000000000005</v>
      </c>
      <c r="E20" s="358">
        <v>6109.4000000000005</v>
      </c>
      <c r="F20" s="359">
        <v>4586.6000000000004</v>
      </c>
      <c r="G20" s="358">
        <v>24.9</v>
      </c>
      <c r="H20" s="359"/>
      <c r="I20" s="356">
        <f t="shared" si="3"/>
        <v>1388.8000000000002</v>
      </c>
      <c r="J20" s="359">
        <v>1388.8000000000002</v>
      </c>
      <c r="K20" s="359">
        <v>374.6</v>
      </c>
      <c r="L20" s="359">
        <v>162.30000000000001</v>
      </c>
      <c r="M20" s="359"/>
      <c r="N20" s="356">
        <f t="shared" si="4"/>
        <v>7498.2000000000007</v>
      </c>
      <c r="O20" s="360"/>
    </row>
    <row r="21" spans="1:15" ht="25.5" x14ac:dyDescent="0.2">
      <c r="A21" s="354"/>
      <c r="B21" s="354" t="s">
        <v>1435</v>
      </c>
      <c r="C21" s="357" t="s">
        <v>482</v>
      </c>
      <c r="D21" s="356">
        <f t="shared" si="2"/>
        <v>11886.5</v>
      </c>
      <c r="E21" s="358">
        <v>11886.5</v>
      </c>
      <c r="F21" s="359">
        <v>8917.2000000000007</v>
      </c>
      <c r="G21" s="358">
        <v>59.3</v>
      </c>
      <c r="H21" s="359"/>
      <c r="I21" s="356">
        <f t="shared" si="3"/>
        <v>2843.7000000000003</v>
      </c>
      <c r="J21" s="359">
        <v>2800.8</v>
      </c>
      <c r="K21" s="359">
        <v>729.8</v>
      </c>
      <c r="L21" s="359">
        <v>346.8</v>
      </c>
      <c r="M21" s="359">
        <v>42.9</v>
      </c>
      <c r="N21" s="356">
        <f t="shared" si="4"/>
        <v>14730.2</v>
      </c>
      <c r="O21" s="360"/>
    </row>
    <row r="22" spans="1:15" ht="38.25" x14ac:dyDescent="0.2">
      <c r="A22" s="354"/>
      <c r="B22" s="354" t="s">
        <v>1435</v>
      </c>
      <c r="C22" s="357" t="s">
        <v>483</v>
      </c>
      <c r="D22" s="356">
        <f t="shared" si="2"/>
        <v>9068.2999999999993</v>
      </c>
      <c r="E22" s="358">
        <v>9068.2999999999993</v>
      </c>
      <c r="F22" s="359">
        <v>6806.1</v>
      </c>
      <c r="G22" s="358">
        <v>40.799999999999997</v>
      </c>
      <c r="H22" s="359"/>
      <c r="I22" s="356">
        <f t="shared" si="3"/>
        <v>1803.1</v>
      </c>
      <c r="J22" s="359">
        <v>1803.1</v>
      </c>
      <c r="K22" s="359">
        <v>556</v>
      </c>
      <c r="L22" s="359">
        <v>213.3</v>
      </c>
      <c r="M22" s="359"/>
      <c r="N22" s="356">
        <f t="shared" si="4"/>
        <v>10871.4</v>
      </c>
      <c r="O22" s="360"/>
    </row>
    <row r="23" spans="1:15" ht="25.5" x14ac:dyDescent="0.2">
      <c r="A23" s="354"/>
      <c r="B23" s="354" t="s">
        <v>1435</v>
      </c>
      <c r="C23" s="357" t="s">
        <v>484</v>
      </c>
      <c r="D23" s="356">
        <f t="shared" si="2"/>
        <v>9632.3000000000029</v>
      </c>
      <c r="E23" s="358">
        <v>9632.3000000000029</v>
      </c>
      <c r="F23" s="359">
        <v>7237.4999999999991</v>
      </c>
      <c r="G23" s="358">
        <v>32.5</v>
      </c>
      <c r="H23" s="359"/>
      <c r="I23" s="356">
        <f t="shared" si="3"/>
        <v>2475.5</v>
      </c>
      <c r="J23" s="359">
        <v>2475.5</v>
      </c>
      <c r="K23" s="359">
        <v>592.70000000000005</v>
      </c>
      <c r="L23" s="359">
        <v>170.2</v>
      </c>
      <c r="M23" s="359"/>
      <c r="N23" s="356">
        <f t="shared" si="4"/>
        <v>12107.800000000003</v>
      </c>
      <c r="O23" s="360"/>
    </row>
    <row r="24" spans="1:15" ht="25.5" x14ac:dyDescent="0.2">
      <c r="A24" s="354"/>
      <c r="B24" s="354" t="s">
        <v>1435</v>
      </c>
      <c r="C24" s="357" t="s">
        <v>485</v>
      </c>
      <c r="D24" s="356">
        <f t="shared" si="2"/>
        <v>5019.5000000000009</v>
      </c>
      <c r="E24" s="358">
        <v>5019.5000000000009</v>
      </c>
      <c r="F24" s="359">
        <v>3766.7000000000003</v>
      </c>
      <c r="G24" s="358">
        <v>23.6</v>
      </c>
      <c r="H24" s="359"/>
      <c r="I24" s="356">
        <f t="shared" si="3"/>
        <v>1507.2000000000003</v>
      </c>
      <c r="J24" s="359">
        <v>1464.3000000000002</v>
      </c>
      <c r="K24" s="359">
        <v>308.2</v>
      </c>
      <c r="L24" s="359">
        <v>123.7</v>
      </c>
      <c r="M24" s="359">
        <v>42.9</v>
      </c>
      <c r="N24" s="356">
        <f t="shared" si="4"/>
        <v>6526.7000000000007</v>
      </c>
      <c r="O24" s="360"/>
    </row>
    <row r="25" spans="1:15" ht="25.5" x14ac:dyDescent="0.2">
      <c r="A25" s="354"/>
      <c r="B25" s="354" t="s">
        <v>1435</v>
      </c>
      <c r="C25" s="357" t="s">
        <v>486</v>
      </c>
      <c r="D25" s="356">
        <f t="shared" si="2"/>
        <v>10856.399999999998</v>
      </c>
      <c r="E25" s="358">
        <v>10856.399999999998</v>
      </c>
      <c r="F25" s="359">
        <v>8150.0000000000009</v>
      </c>
      <c r="G25" s="358">
        <v>46.699999999999996</v>
      </c>
      <c r="H25" s="359"/>
      <c r="I25" s="356">
        <f t="shared" si="3"/>
        <v>4484.2999999999993</v>
      </c>
      <c r="J25" s="359">
        <v>2849.2</v>
      </c>
      <c r="K25" s="359">
        <v>667</v>
      </c>
      <c r="L25" s="359">
        <v>270.8</v>
      </c>
      <c r="M25" s="359">
        <v>1635.1</v>
      </c>
      <c r="N25" s="356">
        <f t="shared" si="4"/>
        <v>15340.699999999997</v>
      </c>
      <c r="O25" s="360"/>
    </row>
    <row r="26" spans="1:15" ht="25.5" x14ac:dyDescent="0.2">
      <c r="A26" s="354"/>
      <c r="B26" s="354" t="s">
        <v>1435</v>
      </c>
      <c r="C26" s="357" t="s">
        <v>487</v>
      </c>
      <c r="D26" s="356">
        <f t="shared" si="2"/>
        <v>12480.5</v>
      </c>
      <c r="E26" s="358">
        <v>12480.5</v>
      </c>
      <c r="F26" s="359">
        <v>9372.7999999999993</v>
      </c>
      <c r="G26" s="358">
        <v>48.9</v>
      </c>
      <c r="H26" s="359"/>
      <c r="I26" s="356">
        <f t="shared" si="3"/>
        <v>2786</v>
      </c>
      <c r="J26" s="359">
        <v>2786</v>
      </c>
      <c r="K26" s="359">
        <v>766.9</v>
      </c>
      <c r="L26" s="359">
        <v>281.7</v>
      </c>
      <c r="M26" s="359"/>
      <c r="N26" s="356">
        <f t="shared" si="4"/>
        <v>15266.5</v>
      </c>
      <c r="O26" s="360"/>
    </row>
    <row r="27" spans="1:15" ht="25.5" x14ac:dyDescent="0.2">
      <c r="A27" s="354"/>
      <c r="B27" s="354" t="s">
        <v>1435</v>
      </c>
      <c r="C27" s="357" t="s">
        <v>488</v>
      </c>
      <c r="D27" s="356">
        <f t="shared" si="2"/>
        <v>7076.2000000000007</v>
      </c>
      <c r="E27" s="358">
        <v>7076.2000000000007</v>
      </c>
      <c r="F27" s="359">
        <v>5315.9</v>
      </c>
      <c r="G27" s="358">
        <v>25.4</v>
      </c>
      <c r="H27" s="359"/>
      <c r="I27" s="356">
        <f t="shared" si="3"/>
        <v>1804.3999999999999</v>
      </c>
      <c r="J27" s="359">
        <v>1740.1</v>
      </c>
      <c r="K27" s="359">
        <v>434.1</v>
      </c>
      <c r="L27" s="359">
        <v>133</v>
      </c>
      <c r="M27" s="359">
        <v>64.3</v>
      </c>
      <c r="N27" s="356">
        <f t="shared" si="4"/>
        <v>8880.6</v>
      </c>
      <c r="O27" s="360"/>
    </row>
    <row r="28" spans="1:15" ht="25.5" x14ac:dyDescent="0.2">
      <c r="A28" s="354"/>
      <c r="B28" s="354" t="s">
        <v>1435</v>
      </c>
      <c r="C28" s="357" t="s">
        <v>489</v>
      </c>
      <c r="D28" s="356">
        <f t="shared" si="2"/>
        <v>11818.400000000003</v>
      </c>
      <c r="E28" s="358">
        <v>11818.400000000003</v>
      </c>
      <c r="F28" s="359">
        <v>8862.4</v>
      </c>
      <c r="G28" s="358">
        <v>63.6</v>
      </c>
      <c r="H28" s="359"/>
      <c r="I28" s="356">
        <f t="shared" si="3"/>
        <v>3542.9</v>
      </c>
      <c r="J28" s="359">
        <v>3435.8</v>
      </c>
      <c r="K28" s="359">
        <v>725.5</v>
      </c>
      <c r="L28" s="359">
        <v>332.6</v>
      </c>
      <c r="M28" s="359">
        <v>107.1</v>
      </c>
      <c r="N28" s="356">
        <f t="shared" si="4"/>
        <v>15361.300000000003</v>
      </c>
      <c r="O28" s="360"/>
    </row>
    <row r="29" spans="1:15" ht="25.5" x14ac:dyDescent="0.2">
      <c r="A29" s="354"/>
      <c r="B29" s="354" t="s">
        <v>1435</v>
      </c>
      <c r="C29" s="357" t="s">
        <v>490</v>
      </c>
      <c r="D29" s="356">
        <f t="shared" si="2"/>
        <v>7622.300000000002</v>
      </c>
      <c r="E29" s="358">
        <v>7622.300000000002</v>
      </c>
      <c r="F29" s="359">
        <v>5711.8</v>
      </c>
      <c r="G29" s="358">
        <v>46.4</v>
      </c>
      <c r="H29" s="359"/>
      <c r="I29" s="356">
        <f t="shared" si="3"/>
        <v>1954.9000000000003</v>
      </c>
      <c r="J29" s="359">
        <v>1942.7000000000003</v>
      </c>
      <c r="K29" s="359">
        <v>467.6</v>
      </c>
      <c r="L29" s="359">
        <v>242.8</v>
      </c>
      <c r="M29" s="359">
        <v>12.2</v>
      </c>
      <c r="N29" s="356">
        <f t="shared" si="4"/>
        <v>9577.2000000000025</v>
      </c>
      <c r="O29" s="360"/>
    </row>
    <row r="30" spans="1:15" ht="25.5" x14ac:dyDescent="0.2">
      <c r="A30" s="354"/>
      <c r="B30" s="354" t="s">
        <v>1435</v>
      </c>
      <c r="C30" s="357" t="s">
        <v>491</v>
      </c>
      <c r="D30" s="356">
        <f t="shared" si="2"/>
        <v>5598.2999999999984</v>
      </c>
      <c r="E30" s="358">
        <v>5598.2999999999984</v>
      </c>
      <c r="F30" s="359">
        <v>4171.7999999999993</v>
      </c>
      <c r="G30" s="358">
        <v>65.100000000000009</v>
      </c>
      <c r="H30" s="359"/>
      <c r="I30" s="356">
        <f t="shared" si="3"/>
        <v>2007.8</v>
      </c>
      <c r="J30" s="359">
        <v>2007.8</v>
      </c>
      <c r="K30" s="359">
        <v>341.8</v>
      </c>
      <c r="L30" s="359">
        <v>372.3</v>
      </c>
      <c r="M30" s="359"/>
      <c r="N30" s="356">
        <f t="shared" si="4"/>
        <v>7606.0999999999985</v>
      </c>
      <c r="O30" s="360"/>
    </row>
    <row r="31" spans="1:15" ht="25.5" x14ac:dyDescent="0.2">
      <c r="A31" s="354"/>
      <c r="B31" s="354" t="s">
        <v>1435</v>
      </c>
      <c r="C31" s="357" t="s">
        <v>492</v>
      </c>
      <c r="D31" s="356">
        <f t="shared" si="2"/>
        <v>7502.8999999999987</v>
      </c>
      <c r="E31" s="358">
        <v>7502.8999999999987</v>
      </c>
      <c r="F31" s="359">
        <v>5614.7999999999993</v>
      </c>
      <c r="G31" s="358">
        <v>55.5</v>
      </c>
      <c r="H31" s="359"/>
      <c r="I31" s="356">
        <f t="shared" si="3"/>
        <v>2133.8000000000002</v>
      </c>
      <c r="J31" s="359">
        <v>2057</v>
      </c>
      <c r="K31" s="359">
        <v>458.8</v>
      </c>
      <c r="L31" s="359">
        <v>290.5</v>
      </c>
      <c r="M31" s="359">
        <v>76.8</v>
      </c>
      <c r="N31" s="356">
        <f t="shared" si="4"/>
        <v>9636.6999999999989</v>
      </c>
      <c r="O31" s="360"/>
    </row>
    <row r="32" spans="1:15" ht="25.5" x14ac:dyDescent="0.2">
      <c r="A32" s="354"/>
      <c r="B32" s="354" t="s">
        <v>1435</v>
      </c>
      <c r="C32" s="357" t="s">
        <v>493</v>
      </c>
      <c r="D32" s="356">
        <f t="shared" si="2"/>
        <v>6274.1</v>
      </c>
      <c r="E32" s="358">
        <v>6274.1</v>
      </c>
      <c r="F32" s="359">
        <v>4716.9000000000005</v>
      </c>
      <c r="G32" s="358">
        <v>17.899999999999999</v>
      </c>
      <c r="H32" s="359"/>
      <c r="I32" s="356">
        <f t="shared" si="3"/>
        <v>1264.4000000000001</v>
      </c>
      <c r="J32" s="359">
        <v>1264.4000000000001</v>
      </c>
      <c r="K32" s="359">
        <v>386.1</v>
      </c>
      <c r="L32" s="359">
        <v>118.7</v>
      </c>
      <c r="M32" s="359"/>
      <c r="N32" s="356">
        <f t="shared" si="4"/>
        <v>7538.5</v>
      </c>
      <c r="O32" s="360"/>
    </row>
    <row r="33" spans="1:15" ht="25.5" x14ac:dyDescent="0.2">
      <c r="A33" s="354"/>
      <c r="B33" s="354" t="s">
        <v>1435</v>
      </c>
      <c r="C33" s="357" t="s">
        <v>494</v>
      </c>
      <c r="D33" s="356">
        <f t="shared" si="2"/>
        <v>14310.699999999999</v>
      </c>
      <c r="E33" s="358">
        <v>14310.699999999999</v>
      </c>
      <c r="F33" s="359">
        <v>10789.3</v>
      </c>
      <c r="G33" s="358">
        <v>0</v>
      </c>
      <c r="H33" s="359"/>
      <c r="I33" s="356">
        <f t="shared" si="3"/>
        <v>8872</v>
      </c>
      <c r="J33" s="359">
        <v>8872</v>
      </c>
      <c r="K33" s="359">
        <v>883.3</v>
      </c>
      <c r="L33" s="359">
        <v>0</v>
      </c>
      <c r="M33" s="359"/>
      <c r="N33" s="356">
        <f t="shared" si="4"/>
        <v>23182.699999999997</v>
      </c>
      <c r="O33" s="360"/>
    </row>
    <row r="34" spans="1:15" ht="25.5" x14ac:dyDescent="0.2">
      <c r="A34" s="354"/>
      <c r="B34" s="354" t="s">
        <v>1435</v>
      </c>
      <c r="C34" s="357" t="s">
        <v>495</v>
      </c>
      <c r="D34" s="356">
        <f t="shared" si="2"/>
        <v>5038.2999999999984</v>
      </c>
      <c r="E34" s="358">
        <v>5038.2999999999984</v>
      </c>
      <c r="F34" s="359">
        <v>3786.7</v>
      </c>
      <c r="G34" s="358">
        <v>15.7</v>
      </c>
      <c r="H34" s="359"/>
      <c r="I34" s="356">
        <f t="shared" si="3"/>
        <v>1193.3</v>
      </c>
      <c r="J34" s="359">
        <v>1193.3</v>
      </c>
      <c r="K34" s="359">
        <v>309.8</v>
      </c>
      <c r="L34" s="359">
        <v>82.2</v>
      </c>
      <c r="M34" s="359"/>
      <c r="N34" s="356">
        <f t="shared" si="4"/>
        <v>6231.5999999999985</v>
      </c>
      <c r="O34" s="360"/>
    </row>
    <row r="35" spans="1:15" ht="25.5" x14ac:dyDescent="0.2">
      <c r="A35" s="354"/>
      <c r="B35" s="354" t="s">
        <v>1435</v>
      </c>
      <c r="C35" s="357" t="s">
        <v>496</v>
      </c>
      <c r="D35" s="356">
        <f t="shared" si="2"/>
        <v>7416.9000000000015</v>
      </c>
      <c r="E35" s="358">
        <v>7416.9000000000015</v>
      </c>
      <c r="F35" s="359">
        <v>5561.6</v>
      </c>
      <c r="G35" s="358">
        <v>39.6</v>
      </c>
      <c r="H35" s="359"/>
      <c r="I35" s="356">
        <f t="shared" si="3"/>
        <v>1739.6</v>
      </c>
      <c r="J35" s="359">
        <v>1739.6</v>
      </c>
      <c r="K35" s="359">
        <v>455.2</v>
      </c>
      <c r="L35" s="359">
        <v>207</v>
      </c>
      <c r="M35" s="359"/>
      <c r="N35" s="356">
        <f t="shared" si="4"/>
        <v>9156.5000000000018</v>
      </c>
      <c r="O35" s="360"/>
    </row>
    <row r="36" spans="1:15" ht="25.5" x14ac:dyDescent="0.2">
      <c r="A36" s="354"/>
      <c r="B36" s="354" t="s">
        <v>1435</v>
      </c>
      <c r="C36" s="357" t="s">
        <v>497</v>
      </c>
      <c r="D36" s="356">
        <f t="shared" si="2"/>
        <v>6434.4</v>
      </c>
      <c r="E36" s="358">
        <v>6434.4</v>
      </c>
      <c r="F36" s="359">
        <v>4840.2</v>
      </c>
      <c r="G36" s="358">
        <v>14.4</v>
      </c>
      <c r="H36" s="359"/>
      <c r="I36" s="356">
        <f t="shared" si="3"/>
        <v>1398.8000000000002</v>
      </c>
      <c r="J36" s="359">
        <v>1398.8000000000002</v>
      </c>
      <c r="K36" s="359">
        <v>395.2</v>
      </c>
      <c r="L36" s="359">
        <v>75.5</v>
      </c>
      <c r="M36" s="359"/>
      <c r="N36" s="356">
        <f t="shared" si="4"/>
        <v>7833.2</v>
      </c>
      <c r="O36" s="360"/>
    </row>
    <row r="37" spans="1:15" ht="25.5" x14ac:dyDescent="0.2">
      <c r="A37" s="354"/>
      <c r="B37" s="354" t="s">
        <v>1435</v>
      </c>
      <c r="C37" s="357" t="s">
        <v>498</v>
      </c>
      <c r="D37" s="356">
        <f t="shared" si="2"/>
        <v>5465.7000000000007</v>
      </c>
      <c r="E37" s="358">
        <v>5465.7000000000007</v>
      </c>
      <c r="F37" s="359">
        <v>4101.3999999999996</v>
      </c>
      <c r="G37" s="358">
        <v>25.7</v>
      </c>
      <c r="H37" s="359"/>
      <c r="I37" s="356">
        <f t="shared" si="3"/>
        <v>1155.8</v>
      </c>
      <c r="J37" s="359">
        <v>1155.8</v>
      </c>
      <c r="K37" s="359">
        <v>335.7</v>
      </c>
      <c r="L37" s="359">
        <v>134.5</v>
      </c>
      <c r="M37" s="359"/>
      <c r="N37" s="356">
        <f t="shared" si="4"/>
        <v>6621.5000000000009</v>
      </c>
      <c r="O37" s="360"/>
    </row>
    <row r="38" spans="1:15" ht="25.5" x14ac:dyDescent="0.2">
      <c r="A38" s="354"/>
      <c r="B38" s="354" t="s">
        <v>1435</v>
      </c>
      <c r="C38" s="357" t="s">
        <v>1735</v>
      </c>
      <c r="D38" s="356">
        <f t="shared" si="2"/>
        <v>8215.2000000000007</v>
      </c>
      <c r="E38" s="358">
        <v>8215.2000000000007</v>
      </c>
      <c r="F38" s="359">
        <v>6172.0999999999995</v>
      </c>
      <c r="G38" s="358">
        <v>27.099999999999998</v>
      </c>
      <c r="H38" s="359"/>
      <c r="I38" s="356">
        <f t="shared" si="3"/>
        <v>1868.5</v>
      </c>
      <c r="J38" s="359">
        <v>1868.5</v>
      </c>
      <c r="K38" s="359">
        <v>504</v>
      </c>
      <c r="L38" s="359">
        <v>172.1</v>
      </c>
      <c r="M38" s="359"/>
      <c r="N38" s="356">
        <f t="shared" si="4"/>
        <v>10083.700000000001</v>
      </c>
      <c r="O38" s="360"/>
    </row>
    <row r="39" spans="1:15" ht="25.5" x14ac:dyDescent="0.2">
      <c r="A39" s="354"/>
      <c r="B39" s="354" t="s">
        <v>1435</v>
      </c>
      <c r="C39" s="357" t="s">
        <v>1736</v>
      </c>
      <c r="D39" s="356">
        <f t="shared" si="2"/>
        <v>23894.400000000005</v>
      </c>
      <c r="E39" s="358">
        <v>23894.400000000005</v>
      </c>
      <c r="F39" s="359">
        <v>17924.500000000004</v>
      </c>
      <c r="G39" s="358">
        <v>121.39999999999999</v>
      </c>
      <c r="H39" s="359"/>
      <c r="I39" s="356">
        <f t="shared" si="3"/>
        <v>8183.5</v>
      </c>
      <c r="J39" s="359">
        <v>7435.4</v>
      </c>
      <c r="K39" s="359">
        <v>1466.9</v>
      </c>
      <c r="L39" s="359">
        <v>788.3</v>
      </c>
      <c r="M39" s="359">
        <v>748.1</v>
      </c>
      <c r="N39" s="356">
        <f t="shared" si="4"/>
        <v>32077.900000000005</v>
      </c>
      <c r="O39" s="360"/>
    </row>
    <row r="40" spans="1:15" ht="38.25" x14ac:dyDescent="0.2">
      <c r="A40" s="361" t="s">
        <v>1439</v>
      </c>
      <c r="B40" s="361" t="s">
        <v>1435</v>
      </c>
      <c r="C40" s="362" t="s">
        <v>1440</v>
      </c>
      <c r="D40" s="363">
        <f>SUM(D42:D66)</f>
        <v>460465.59999999992</v>
      </c>
      <c r="E40" s="363">
        <f>SUM(E42:E66)</f>
        <v>460465.59999999992</v>
      </c>
      <c r="F40" s="363">
        <f>SUM(F42:F66)</f>
        <v>344989.8000000001</v>
      </c>
      <c r="G40" s="363">
        <f>SUM(G42:G66)</f>
        <v>2785.4000000000005</v>
      </c>
      <c r="H40" s="363"/>
      <c r="I40" s="363">
        <f t="shared" ref="I40:N40" si="5">SUM(I42:I66)</f>
        <v>128016.30912000002</v>
      </c>
      <c r="J40" s="363">
        <f t="shared" si="5"/>
        <v>119255.20000000001</v>
      </c>
      <c r="K40" s="363">
        <f t="shared" si="5"/>
        <v>28799.9</v>
      </c>
      <c r="L40" s="363">
        <f t="shared" si="5"/>
        <v>16238.599999999997</v>
      </c>
      <c r="M40" s="363">
        <f t="shared" si="5"/>
        <v>8761.1091199999992</v>
      </c>
      <c r="N40" s="363">
        <f t="shared" si="5"/>
        <v>588481.90912000008</v>
      </c>
      <c r="O40" s="360"/>
    </row>
    <row r="41" spans="1:15" x14ac:dyDescent="0.2">
      <c r="A41" s="361"/>
      <c r="B41" s="361"/>
      <c r="C41" s="362"/>
      <c r="D41" s="363"/>
      <c r="E41" s="363"/>
      <c r="F41" s="363"/>
      <c r="G41" s="363"/>
      <c r="H41" s="363"/>
      <c r="I41" s="363"/>
      <c r="J41" s="363"/>
      <c r="K41" s="363"/>
      <c r="L41" s="363"/>
      <c r="M41" s="363"/>
      <c r="N41" s="363"/>
      <c r="O41" s="360"/>
    </row>
    <row r="42" spans="1:15" ht="25.5" x14ac:dyDescent="0.2">
      <c r="A42" s="361"/>
      <c r="B42" s="361" t="s">
        <v>1435</v>
      </c>
      <c r="C42" s="364" t="s">
        <v>1737</v>
      </c>
      <c r="D42" s="363">
        <f t="shared" ref="D42:D66" si="6">E42+H42</f>
        <v>17387.100000000002</v>
      </c>
      <c r="E42" s="358">
        <v>17387.100000000002</v>
      </c>
      <c r="F42" s="359">
        <v>13074.599999999999</v>
      </c>
      <c r="G42" s="358">
        <v>42.3</v>
      </c>
      <c r="H42" s="365"/>
      <c r="I42" s="356">
        <f t="shared" ref="I42:I66" si="7">J42+M42</f>
        <v>2966.2</v>
      </c>
      <c r="J42" s="359">
        <v>2920.5</v>
      </c>
      <c r="K42" s="365">
        <v>1091.4000000000001</v>
      </c>
      <c r="L42" s="365">
        <v>232.5</v>
      </c>
      <c r="M42" s="366">
        <v>45.7</v>
      </c>
      <c r="N42" s="363">
        <f t="shared" ref="N42:N66" si="8">D42+I42</f>
        <v>20353.300000000003</v>
      </c>
      <c r="O42" s="360"/>
    </row>
    <row r="43" spans="1:15" ht="25.5" x14ac:dyDescent="0.2">
      <c r="A43" s="361"/>
      <c r="B43" s="361" t="s">
        <v>1435</v>
      </c>
      <c r="C43" s="364" t="s">
        <v>1738</v>
      </c>
      <c r="D43" s="363">
        <f t="shared" si="6"/>
        <v>12092.2</v>
      </c>
      <c r="E43" s="358">
        <v>12092.2</v>
      </c>
      <c r="F43" s="359">
        <v>9068.9</v>
      </c>
      <c r="G43" s="358">
        <v>64.599999999999994</v>
      </c>
      <c r="H43" s="365"/>
      <c r="I43" s="356">
        <f t="shared" si="7"/>
        <v>2354.5</v>
      </c>
      <c r="J43" s="359">
        <v>2354.5</v>
      </c>
      <c r="K43" s="365">
        <v>757.1</v>
      </c>
      <c r="L43" s="365">
        <v>344.2</v>
      </c>
      <c r="M43" s="366"/>
      <c r="N43" s="363">
        <f t="shared" si="8"/>
        <v>14446.7</v>
      </c>
      <c r="O43" s="360"/>
    </row>
    <row r="44" spans="1:15" ht="38.25" x14ac:dyDescent="0.2">
      <c r="A44" s="361"/>
      <c r="B44" s="361" t="s">
        <v>1435</v>
      </c>
      <c r="C44" s="364" t="s">
        <v>1739</v>
      </c>
      <c r="D44" s="363">
        <f t="shared" si="6"/>
        <v>30347.300000000003</v>
      </c>
      <c r="E44" s="358">
        <v>30347.300000000003</v>
      </c>
      <c r="F44" s="359">
        <v>22766.899999999998</v>
      </c>
      <c r="G44" s="358">
        <v>151.19999999999999</v>
      </c>
      <c r="H44" s="365"/>
      <c r="I44" s="356">
        <f t="shared" si="7"/>
        <v>6683</v>
      </c>
      <c r="J44" s="359">
        <v>6603.1</v>
      </c>
      <c r="K44" s="365">
        <v>1900.6</v>
      </c>
      <c r="L44" s="365">
        <v>908.2</v>
      </c>
      <c r="M44" s="366">
        <v>79.900000000000006</v>
      </c>
      <c r="N44" s="363">
        <f t="shared" si="8"/>
        <v>37030.300000000003</v>
      </c>
      <c r="O44" s="360"/>
    </row>
    <row r="45" spans="1:15" ht="25.5" x14ac:dyDescent="0.2">
      <c r="A45" s="361"/>
      <c r="B45" s="361" t="s">
        <v>1435</v>
      </c>
      <c r="C45" s="364" t="s">
        <v>1740</v>
      </c>
      <c r="D45" s="363">
        <f t="shared" si="6"/>
        <v>39986.9</v>
      </c>
      <c r="E45" s="358">
        <v>39986.9</v>
      </c>
      <c r="F45" s="359">
        <v>30031.600000000002</v>
      </c>
      <c r="G45" s="358">
        <v>157.80000000000001</v>
      </c>
      <c r="H45" s="365"/>
      <c r="I45" s="356">
        <f t="shared" si="7"/>
        <v>13096.7</v>
      </c>
      <c r="J45" s="359">
        <v>9465.5</v>
      </c>
      <c r="K45" s="365">
        <v>2507.1</v>
      </c>
      <c r="L45" s="365">
        <v>1077.3</v>
      </c>
      <c r="M45" s="366">
        <v>3631.2</v>
      </c>
      <c r="N45" s="363">
        <f t="shared" si="8"/>
        <v>53083.600000000006</v>
      </c>
      <c r="O45" s="360"/>
    </row>
    <row r="46" spans="1:15" ht="25.5" x14ac:dyDescent="0.2">
      <c r="A46" s="361"/>
      <c r="B46" s="361" t="s">
        <v>1435</v>
      </c>
      <c r="C46" s="364" t="s">
        <v>1741</v>
      </c>
      <c r="D46" s="363">
        <f t="shared" si="6"/>
        <v>13437.5</v>
      </c>
      <c r="E46" s="358">
        <v>13437.5</v>
      </c>
      <c r="F46" s="359">
        <v>10058.1</v>
      </c>
      <c r="G46" s="358">
        <v>99.3</v>
      </c>
      <c r="H46" s="365"/>
      <c r="I46" s="356">
        <f t="shared" si="7"/>
        <v>3239.9</v>
      </c>
      <c r="J46" s="359">
        <v>3239.9</v>
      </c>
      <c r="K46" s="365">
        <v>839.6</v>
      </c>
      <c r="L46" s="365">
        <v>660.9</v>
      </c>
      <c r="M46" s="366"/>
      <c r="N46" s="363">
        <f t="shared" si="8"/>
        <v>16677.400000000001</v>
      </c>
      <c r="O46" s="360"/>
    </row>
    <row r="47" spans="1:15" ht="25.5" x14ac:dyDescent="0.2">
      <c r="A47" s="361"/>
      <c r="B47" s="361" t="s">
        <v>1435</v>
      </c>
      <c r="C47" s="364" t="s">
        <v>1742</v>
      </c>
      <c r="D47" s="363">
        <f t="shared" si="6"/>
        <v>10741.699999999999</v>
      </c>
      <c r="E47" s="358">
        <v>10741.699999999999</v>
      </c>
      <c r="F47" s="359">
        <v>8059.0999999999995</v>
      </c>
      <c r="G47" s="358">
        <v>53.5</v>
      </c>
      <c r="H47" s="365"/>
      <c r="I47" s="356">
        <f t="shared" si="7"/>
        <v>2588.38</v>
      </c>
      <c r="J47" s="359">
        <v>2405</v>
      </c>
      <c r="K47" s="365">
        <v>672.7</v>
      </c>
      <c r="L47" s="365">
        <v>284.2</v>
      </c>
      <c r="M47" s="366">
        <v>183.38</v>
      </c>
      <c r="N47" s="363">
        <f t="shared" si="8"/>
        <v>13330.079999999998</v>
      </c>
      <c r="O47" s="360"/>
    </row>
    <row r="48" spans="1:15" ht="25.5" x14ac:dyDescent="0.2">
      <c r="A48" s="361"/>
      <c r="B48" s="361" t="s">
        <v>1435</v>
      </c>
      <c r="C48" s="364" t="s">
        <v>1743</v>
      </c>
      <c r="D48" s="363">
        <f t="shared" si="6"/>
        <v>19554.5</v>
      </c>
      <c r="E48" s="358">
        <v>19554.5</v>
      </c>
      <c r="F48" s="359">
        <v>14627.599999999999</v>
      </c>
      <c r="G48" s="358">
        <v>155.1</v>
      </c>
      <c r="H48" s="365"/>
      <c r="I48" s="356">
        <f t="shared" si="7"/>
        <v>5089.7000000000007</v>
      </c>
      <c r="J48" s="359">
        <v>5089.7000000000007</v>
      </c>
      <c r="K48" s="365">
        <v>1221.0999999999999</v>
      </c>
      <c r="L48" s="365">
        <v>879.2</v>
      </c>
      <c r="M48" s="366"/>
      <c r="N48" s="363">
        <f t="shared" si="8"/>
        <v>24644.2</v>
      </c>
      <c r="O48" s="360"/>
    </row>
    <row r="49" spans="1:15" ht="25.5" x14ac:dyDescent="0.2">
      <c r="A49" s="361"/>
      <c r="B49" s="361" t="s">
        <v>1435</v>
      </c>
      <c r="C49" s="364" t="s">
        <v>1744</v>
      </c>
      <c r="D49" s="363">
        <f t="shared" si="6"/>
        <v>12329.3</v>
      </c>
      <c r="E49" s="358">
        <v>12329.3</v>
      </c>
      <c r="F49" s="359">
        <v>9234.1</v>
      </c>
      <c r="G49" s="358">
        <v>69.599999999999994</v>
      </c>
      <c r="H49" s="365"/>
      <c r="I49" s="356">
        <f t="shared" si="7"/>
        <v>3004.8</v>
      </c>
      <c r="J49" s="359">
        <v>2883.6000000000004</v>
      </c>
      <c r="K49" s="365">
        <v>770.9</v>
      </c>
      <c r="L49" s="365">
        <v>370.5</v>
      </c>
      <c r="M49" s="366">
        <v>121.2</v>
      </c>
      <c r="N49" s="363">
        <f t="shared" si="8"/>
        <v>15334.099999999999</v>
      </c>
      <c r="O49" s="360"/>
    </row>
    <row r="50" spans="1:15" ht="25.5" x14ac:dyDescent="0.2">
      <c r="A50" s="361"/>
      <c r="B50" s="361" t="s">
        <v>1435</v>
      </c>
      <c r="C50" s="364" t="s">
        <v>1745</v>
      </c>
      <c r="D50" s="363">
        <f t="shared" si="6"/>
        <v>20281.599999999999</v>
      </c>
      <c r="E50" s="358">
        <v>20281.599999999999</v>
      </c>
      <c r="F50" s="359">
        <v>15226.1</v>
      </c>
      <c r="G50" s="358">
        <v>89.4</v>
      </c>
      <c r="H50" s="365"/>
      <c r="I50" s="356">
        <f t="shared" si="7"/>
        <v>4606.7</v>
      </c>
      <c r="J50" s="359">
        <v>4542.5</v>
      </c>
      <c r="K50" s="365">
        <v>1271.0999999999999</v>
      </c>
      <c r="L50" s="365">
        <v>595.4</v>
      </c>
      <c r="M50" s="366">
        <v>64.2</v>
      </c>
      <c r="N50" s="363">
        <f t="shared" si="8"/>
        <v>24888.3</v>
      </c>
      <c r="O50" s="360"/>
    </row>
    <row r="51" spans="1:15" ht="25.5" x14ac:dyDescent="0.2">
      <c r="A51" s="361"/>
      <c r="B51" s="361" t="s">
        <v>1435</v>
      </c>
      <c r="C51" s="364" t="s">
        <v>1746</v>
      </c>
      <c r="D51" s="363">
        <f t="shared" si="6"/>
        <v>15070.5</v>
      </c>
      <c r="E51" s="358">
        <v>15070.5</v>
      </c>
      <c r="F51" s="359">
        <v>11312.599999999999</v>
      </c>
      <c r="G51" s="358">
        <v>66.900000000000006</v>
      </c>
      <c r="H51" s="365"/>
      <c r="I51" s="356">
        <f t="shared" si="7"/>
        <v>3165.4</v>
      </c>
      <c r="J51" s="359">
        <v>3165.4</v>
      </c>
      <c r="K51" s="365">
        <v>944.4</v>
      </c>
      <c r="L51" s="365">
        <v>445.3</v>
      </c>
      <c r="M51" s="366"/>
      <c r="N51" s="363">
        <f t="shared" si="8"/>
        <v>18235.900000000001</v>
      </c>
      <c r="O51" s="360"/>
    </row>
    <row r="52" spans="1:15" ht="25.5" x14ac:dyDescent="0.2">
      <c r="A52" s="361"/>
      <c r="B52" s="361" t="s">
        <v>1435</v>
      </c>
      <c r="C52" s="364" t="s">
        <v>1747</v>
      </c>
      <c r="D52" s="363">
        <f t="shared" si="6"/>
        <v>23502.2</v>
      </c>
      <c r="E52" s="358">
        <v>23502.2</v>
      </c>
      <c r="F52" s="359">
        <v>17649.5</v>
      </c>
      <c r="G52" s="358">
        <v>94.3</v>
      </c>
      <c r="H52" s="365"/>
      <c r="I52" s="356">
        <f t="shared" si="7"/>
        <v>7553.9000000000005</v>
      </c>
      <c r="J52" s="359">
        <v>4934.2000000000007</v>
      </c>
      <c r="K52" s="365">
        <v>1473.4</v>
      </c>
      <c r="L52" s="365">
        <v>581.20000000000005</v>
      </c>
      <c r="M52" s="366">
        <v>2619.6999999999998</v>
      </c>
      <c r="N52" s="363">
        <f t="shared" si="8"/>
        <v>31056.100000000002</v>
      </c>
      <c r="O52" s="360"/>
    </row>
    <row r="53" spans="1:15" ht="25.5" x14ac:dyDescent="0.2">
      <c r="A53" s="361"/>
      <c r="B53" s="361" t="s">
        <v>1435</v>
      </c>
      <c r="C53" s="364" t="s">
        <v>1748</v>
      </c>
      <c r="D53" s="363">
        <f t="shared" si="6"/>
        <v>21014.9</v>
      </c>
      <c r="E53" s="358">
        <v>21014.9</v>
      </c>
      <c r="F53" s="359">
        <v>15762.2</v>
      </c>
      <c r="G53" s="358">
        <v>75.5</v>
      </c>
      <c r="H53" s="365"/>
      <c r="I53" s="356">
        <f t="shared" si="7"/>
        <v>4868.3</v>
      </c>
      <c r="J53" s="359">
        <v>4538.3</v>
      </c>
      <c r="K53" s="365">
        <v>1315.8</v>
      </c>
      <c r="L53" s="365">
        <v>502.6</v>
      </c>
      <c r="M53" s="366">
        <v>330</v>
      </c>
      <c r="N53" s="363">
        <f t="shared" si="8"/>
        <v>25883.200000000001</v>
      </c>
      <c r="O53" s="360"/>
    </row>
    <row r="54" spans="1:15" ht="25.5" x14ac:dyDescent="0.2">
      <c r="A54" s="361"/>
      <c r="B54" s="361" t="s">
        <v>1435</v>
      </c>
      <c r="C54" s="364" t="s">
        <v>1749</v>
      </c>
      <c r="D54" s="363">
        <f t="shared" si="6"/>
        <v>15230.8</v>
      </c>
      <c r="E54" s="358">
        <v>15230.8</v>
      </c>
      <c r="F54" s="359">
        <v>11400.1</v>
      </c>
      <c r="G54" s="358">
        <v>77.2</v>
      </c>
      <c r="H54" s="365"/>
      <c r="I54" s="356">
        <f t="shared" si="7"/>
        <v>3384.6000000000004</v>
      </c>
      <c r="J54" s="359">
        <v>3161.6000000000004</v>
      </c>
      <c r="K54" s="365">
        <v>951.7</v>
      </c>
      <c r="L54" s="365">
        <v>416.7</v>
      </c>
      <c r="M54" s="366">
        <v>223</v>
      </c>
      <c r="N54" s="363">
        <f t="shared" si="8"/>
        <v>18615.400000000001</v>
      </c>
      <c r="O54" s="360"/>
    </row>
    <row r="55" spans="1:15" ht="25.5" x14ac:dyDescent="0.2">
      <c r="A55" s="361"/>
      <c r="B55" s="361" t="s">
        <v>1435</v>
      </c>
      <c r="C55" s="364" t="s">
        <v>1750</v>
      </c>
      <c r="D55" s="363">
        <f t="shared" si="6"/>
        <v>25720</v>
      </c>
      <c r="E55" s="358">
        <v>25720</v>
      </c>
      <c r="F55" s="359">
        <v>19252.5</v>
      </c>
      <c r="G55" s="358">
        <v>187.4</v>
      </c>
      <c r="H55" s="365"/>
      <c r="I55" s="356">
        <f t="shared" si="7"/>
        <v>6537.8</v>
      </c>
      <c r="J55" s="359">
        <v>6537.8</v>
      </c>
      <c r="K55" s="365">
        <v>1607.2</v>
      </c>
      <c r="L55" s="365">
        <v>1101.4000000000001</v>
      </c>
      <c r="M55" s="366"/>
      <c r="N55" s="363">
        <f t="shared" si="8"/>
        <v>32257.8</v>
      </c>
      <c r="O55" s="360"/>
    </row>
    <row r="56" spans="1:15" ht="25.5" x14ac:dyDescent="0.2">
      <c r="A56" s="361"/>
      <c r="B56" s="361" t="s">
        <v>1435</v>
      </c>
      <c r="C56" s="364" t="s">
        <v>1751</v>
      </c>
      <c r="D56" s="363">
        <f t="shared" si="6"/>
        <v>17415.5</v>
      </c>
      <c r="E56" s="358">
        <v>17415.5</v>
      </c>
      <c r="F56" s="359">
        <v>13068.6</v>
      </c>
      <c r="G56" s="358">
        <v>83.3</v>
      </c>
      <c r="H56" s="365"/>
      <c r="I56" s="356">
        <f t="shared" si="7"/>
        <v>3681.1000000000004</v>
      </c>
      <c r="J56" s="359">
        <v>3681.1000000000004</v>
      </c>
      <c r="K56" s="365">
        <v>1091</v>
      </c>
      <c r="L56" s="365">
        <v>453.4</v>
      </c>
      <c r="M56" s="366"/>
      <c r="N56" s="363">
        <f t="shared" si="8"/>
        <v>21096.6</v>
      </c>
      <c r="O56" s="360"/>
    </row>
    <row r="57" spans="1:15" ht="25.5" x14ac:dyDescent="0.2">
      <c r="A57" s="361"/>
      <c r="B57" s="361" t="s">
        <v>1435</v>
      </c>
      <c r="C57" s="364" t="s">
        <v>1752</v>
      </c>
      <c r="D57" s="363">
        <f t="shared" si="6"/>
        <v>9658.0999999999985</v>
      </c>
      <c r="E57" s="358">
        <v>9658.0999999999985</v>
      </c>
      <c r="F57" s="359">
        <v>7210.7</v>
      </c>
      <c r="G57" s="358">
        <v>91.8</v>
      </c>
      <c r="H57" s="365"/>
      <c r="I57" s="356">
        <f t="shared" si="7"/>
        <v>2218.2999999999997</v>
      </c>
      <c r="J57" s="359">
        <v>2218.2999999999997</v>
      </c>
      <c r="K57" s="365">
        <v>601.9</v>
      </c>
      <c r="L57" s="365">
        <v>611.29999999999995</v>
      </c>
      <c r="M57" s="366"/>
      <c r="N57" s="363">
        <f t="shared" si="8"/>
        <v>11876.399999999998</v>
      </c>
      <c r="O57" s="360"/>
    </row>
    <row r="58" spans="1:15" ht="25.5" x14ac:dyDescent="0.2">
      <c r="A58" s="361"/>
      <c r="B58" s="361" t="s">
        <v>1435</v>
      </c>
      <c r="C58" s="364" t="s">
        <v>1753</v>
      </c>
      <c r="D58" s="363">
        <f t="shared" si="6"/>
        <v>11504.4</v>
      </c>
      <c r="E58" s="358">
        <v>11504.4</v>
      </c>
      <c r="F58" s="359">
        <v>8649.8999999999978</v>
      </c>
      <c r="G58" s="358">
        <v>31.4</v>
      </c>
      <c r="H58" s="365"/>
      <c r="I58" s="356">
        <f t="shared" si="7"/>
        <v>2677.5</v>
      </c>
      <c r="J58" s="359">
        <v>2533.4</v>
      </c>
      <c r="K58" s="365">
        <v>722.1</v>
      </c>
      <c r="L58" s="365">
        <v>167.4</v>
      </c>
      <c r="M58" s="366">
        <v>144.1</v>
      </c>
      <c r="N58" s="363">
        <f t="shared" si="8"/>
        <v>14181.9</v>
      </c>
      <c r="O58" s="360"/>
    </row>
    <row r="59" spans="1:15" ht="25.5" x14ac:dyDescent="0.2">
      <c r="A59" s="361"/>
      <c r="B59" s="361" t="s">
        <v>1435</v>
      </c>
      <c r="C59" s="364" t="s">
        <v>1754</v>
      </c>
      <c r="D59" s="363">
        <f t="shared" si="6"/>
        <v>13112.6</v>
      </c>
      <c r="E59" s="358">
        <v>13112.6</v>
      </c>
      <c r="F59" s="359">
        <v>9819.4</v>
      </c>
      <c r="G59" s="358">
        <v>89.7</v>
      </c>
      <c r="H59" s="365"/>
      <c r="I59" s="356">
        <f t="shared" si="7"/>
        <v>2823.3</v>
      </c>
      <c r="J59" s="359">
        <v>2823.3</v>
      </c>
      <c r="K59" s="365">
        <v>819.7</v>
      </c>
      <c r="L59" s="365">
        <v>477.8</v>
      </c>
      <c r="M59" s="366"/>
      <c r="N59" s="363">
        <f t="shared" si="8"/>
        <v>15935.900000000001</v>
      </c>
      <c r="O59" s="360"/>
    </row>
    <row r="60" spans="1:15" ht="25.5" x14ac:dyDescent="0.2">
      <c r="A60" s="361"/>
      <c r="B60" s="361" t="s">
        <v>1435</v>
      </c>
      <c r="C60" s="364" t="s">
        <v>532</v>
      </c>
      <c r="D60" s="363">
        <f t="shared" si="6"/>
        <v>28455.800000000003</v>
      </c>
      <c r="E60" s="358">
        <v>28455.800000000003</v>
      </c>
      <c r="F60" s="359">
        <v>21199.7</v>
      </c>
      <c r="G60" s="358">
        <v>339.7</v>
      </c>
      <c r="H60" s="365"/>
      <c r="I60" s="356">
        <f t="shared" si="7"/>
        <v>7607.2999999999993</v>
      </c>
      <c r="J60" s="359">
        <v>7607.2999999999993</v>
      </c>
      <c r="K60" s="365">
        <v>1769.8</v>
      </c>
      <c r="L60" s="365">
        <v>1808.9</v>
      </c>
      <c r="M60" s="366"/>
      <c r="N60" s="363">
        <f t="shared" si="8"/>
        <v>36063.100000000006</v>
      </c>
      <c r="O60" s="360"/>
    </row>
    <row r="61" spans="1:15" ht="25.5" x14ac:dyDescent="0.2">
      <c r="A61" s="361"/>
      <c r="B61" s="361" t="s">
        <v>1435</v>
      </c>
      <c r="C61" s="364" t="s">
        <v>533</v>
      </c>
      <c r="D61" s="363">
        <f t="shared" si="6"/>
        <v>16776.400000000001</v>
      </c>
      <c r="E61" s="358">
        <v>16776.400000000001</v>
      </c>
      <c r="F61" s="359">
        <v>12612.2</v>
      </c>
      <c r="G61" s="358">
        <v>49.7</v>
      </c>
      <c r="H61" s="365"/>
      <c r="I61" s="356">
        <f t="shared" si="7"/>
        <v>3145.1</v>
      </c>
      <c r="J61" s="359">
        <v>3059.4</v>
      </c>
      <c r="K61" s="365">
        <v>1052.9000000000001</v>
      </c>
      <c r="L61" s="365">
        <v>296.8</v>
      </c>
      <c r="M61" s="366">
        <v>85.7</v>
      </c>
      <c r="N61" s="363">
        <f t="shared" si="8"/>
        <v>19921.5</v>
      </c>
      <c r="O61" s="360"/>
    </row>
    <row r="62" spans="1:15" ht="25.5" x14ac:dyDescent="0.2">
      <c r="A62" s="361"/>
      <c r="B62" s="361" t="s">
        <v>1435</v>
      </c>
      <c r="C62" s="364" t="s">
        <v>1148</v>
      </c>
      <c r="D62" s="363">
        <f t="shared" si="6"/>
        <v>13061.099999999999</v>
      </c>
      <c r="E62" s="358">
        <v>13061.099999999999</v>
      </c>
      <c r="F62" s="359">
        <v>9791.9</v>
      </c>
      <c r="G62" s="358">
        <v>55.3</v>
      </c>
      <c r="H62" s="365"/>
      <c r="I62" s="356">
        <f t="shared" si="7"/>
        <v>3457.3</v>
      </c>
      <c r="J62" s="359">
        <v>2705.3</v>
      </c>
      <c r="K62" s="365">
        <v>817.4</v>
      </c>
      <c r="L62" s="365">
        <v>353.5</v>
      </c>
      <c r="M62" s="366">
        <v>752</v>
      </c>
      <c r="N62" s="363">
        <f t="shared" si="8"/>
        <v>16518.399999999998</v>
      </c>
      <c r="O62" s="360"/>
    </row>
    <row r="63" spans="1:15" ht="25.5" x14ac:dyDescent="0.2">
      <c r="A63" s="361"/>
      <c r="B63" s="361" t="s">
        <v>1435</v>
      </c>
      <c r="C63" s="364" t="s">
        <v>1149</v>
      </c>
      <c r="D63" s="363">
        <f t="shared" si="6"/>
        <v>14119</v>
      </c>
      <c r="E63" s="358">
        <v>14119</v>
      </c>
      <c r="F63" s="359">
        <v>10592.5</v>
      </c>
      <c r="G63" s="358">
        <v>70.7</v>
      </c>
      <c r="H63" s="365"/>
      <c r="I63" s="356">
        <f t="shared" si="7"/>
        <v>3553.3999999999996</v>
      </c>
      <c r="J63" s="359">
        <v>3553.3999999999996</v>
      </c>
      <c r="K63" s="365">
        <v>884.3</v>
      </c>
      <c r="L63" s="365">
        <v>376.5</v>
      </c>
      <c r="M63" s="366"/>
      <c r="N63" s="363">
        <f t="shared" si="8"/>
        <v>17672.400000000001</v>
      </c>
      <c r="O63" s="360"/>
    </row>
    <row r="64" spans="1:15" ht="25.5" x14ac:dyDescent="0.2">
      <c r="A64" s="361"/>
      <c r="B64" s="361" t="s">
        <v>1435</v>
      </c>
      <c r="C64" s="364" t="s">
        <v>1150</v>
      </c>
      <c r="D64" s="363">
        <f t="shared" si="6"/>
        <v>11910.3</v>
      </c>
      <c r="E64" s="358">
        <v>11910.3</v>
      </c>
      <c r="F64" s="359">
        <v>8936.1</v>
      </c>
      <c r="G64" s="358">
        <v>58.9</v>
      </c>
      <c r="H64" s="365"/>
      <c r="I64" s="356">
        <f t="shared" si="7"/>
        <v>2275.4</v>
      </c>
      <c r="J64" s="359">
        <v>2234.5</v>
      </c>
      <c r="K64" s="365">
        <v>746</v>
      </c>
      <c r="L64" s="365">
        <v>313.39999999999998</v>
      </c>
      <c r="M64" s="366">
        <v>40.9</v>
      </c>
      <c r="N64" s="363">
        <f t="shared" si="8"/>
        <v>14185.699999999999</v>
      </c>
      <c r="O64" s="360"/>
    </row>
    <row r="65" spans="1:15" ht="25.5" x14ac:dyDescent="0.2">
      <c r="A65" s="361"/>
      <c r="B65" s="361" t="s">
        <v>1435</v>
      </c>
      <c r="C65" s="364" t="s">
        <v>3491</v>
      </c>
      <c r="D65" s="363">
        <f t="shared" si="6"/>
        <v>15208.3</v>
      </c>
      <c r="E65" s="358">
        <v>15208.3</v>
      </c>
      <c r="F65" s="359">
        <v>11414.000000000002</v>
      </c>
      <c r="G65" s="358">
        <v>65.3</v>
      </c>
      <c r="H65" s="365"/>
      <c r="I65" s="356">
        <f t="shared" si="7"/>
        <v>3309.6000000000004</v>
      </c>
      <c r="J65" s="359">
        <v>3309.6000000000004</v>
      </c>
      <c r="K65" s="365">
        <v>952.9</v>
      </c>
      <c r="L65" s="365">
        <v>348</v>
      </c>
      <c r="M65" s="366"/>
      <c r="N65" s="363">
        <f t="shared" si="8"/>
        <v>18517.900000000001</v>
      </c>
      <c r="O65" s="360"/>
    </row>
    <row r="66" spans="1:15" ht="25.5" x14ac:dyDescent="0.2">
      <c r="A66" s="361"/>
      <c r="B66" s="361" t="s">
        <v>1435</v>
      </c>
      <c r="C66" s="364" t="s">
        <v>3492</v>
      </c>
      <c r="D66" s="363">
        <f t="shared" si="6"/>
        <v>32547.599999999999</v>
      </c>
      <c r="E66" s="358">
        <v>32547.599999999999</v>
      </c>
      <c r="F66" s="359">
        <v>24170.899999999998</v>
      </c>
      <c r="G66" s="358">
        <v>465.5</v>
      </c>
      <c r="H66" s="365"/>
      <c r="I66" s="356">
        <f t="shared" si="7"/>
        <v>24128.129120000001</v>
      </c>
      <c r="J66" s="359">
        <v>23688</v>
      </c>
      <c r="K66" s="365">
        <v>2017.8</v>
      </c>
      <c r="L66" s="365">
        <v>2632</v>
      </c>
      <c r="M66" s="366">
        <v>440.12912</v>
      </c>
      <c r="N66" s="363">
        <f t="shared" si="8"/>
        <v>56675.729120000004</v>
      </c>
      <c r="O66" s="360"/>
    </row>
    <row r="67" spans="1:15" ht="38.25" x14ac:dyDescent="0.2">
      <c r="A67" s="367" t="s">
        <v>1441</v>
      </c>
      <c r="B67" s="367" t="s">
        <v>1435</v>
      </c>
      <c r="C67" s="368" t="s">
        <v>1442</v>
      </c>
      <c r="D67" s="344">
        <f>SUM(D69:D705)</f>
        <v>1602509.8999999997</v>
      </c>
      <c r="E67" s="344">
        <f>SUM(E69:E705)</f>
        <v>1597509.8999999997</v>
      </c>
      <c r="F67" s="344">
        <f>SUM(F69:F705)</f>
        <v>1193519.9000000006</v>
      </c>
      <c r="G67" s="344">
        <f>SUM(G69:G705)</f>
        <v>16398.60000000002</v>
      </c>
      <c r="H67" s="344">
        <f>SUM(H69:H705)</f>
        <v>5000</v>
      </c>
      <c r="I67" s="344">
        <f t="shared" ref="I67:N67" si="9">SUM(I69:I705)</f>
        <v>525450.09999999974</v>
      </c>
      <c r="J67" s="344">
        <f t="shared" si="9"/>
        <v>500441.29999999987</v>
      </c>
      <c r="K67" s="344">
        <f t="shared" si="9"/>
        <v>101527.70000000003</v>
      </c>
      <c r="L67" s="344">
        <f t="shared" si="9"/>
        <v>73221.8</v>
      </c>
      <c r="M67" s="344">
        <f t="shared" si="9"/>
        <v>25008.799999999999</v>
      </c>
      <c r="N67" s="344">
        <f t="shared" si="9"/>
        <v>2127960</v>
      </c>
      <c r="O67" s="360"/>
    </row>
    <row r="68" spans="1:15" x14ac:dyDescent="0.2">
      <c r="A68" s="367"/>
      <c r="B68" s="367"/>
      <c r="C68" s="368"/>
      <c r="D68" s="344"/>
      <c r="E68" s="344"/>
      <c r="F68" s="344"/>
      <c r="G68" s="344"/>
      <c r="H68" s="344"/>
      <c r="I68" s="344"/>
      <c r="J68" s="344"/>
      <c r="K68" s="344"/>
      <c r="L68" s="344"/>
      <c r="M68" s="344"/>
      <c r="N68" s="344"/>
      <c r="O68" s="360"/>
    </row>
    <row r="69" spans="1:15" ht="25.5" x14ac:dyDescent="0.2">
      <c r="A69" s="367"/>
      <c r="B69" s="367" t="s">
        <v>1435</v>
      </c>
      <c r="C69" s="369" t="s">
        <v>2111</v>
      </c>
      <c r="D69" s="356">
        <f t="shared" ref="D69:D132" si="10">E69+H69</f>
        <v>1586</v>
      </c>
      <c r="E69" s="358">
        <v>1586</v>
      </c>
      <c r="F69" s="370">
        <v>1188.1000000000001</v>
      </c>
      <c r="G69" s="358">
        <v>12.3</v>
      </c>
      <c r="H69" s="371"/>
      <c r="I69" s="356">
        <f t="shared" ref="I69:I132" si="11">J69+M69</f>
        <v>502</v>
      </c>
      <c r="J69" s="371">
        <v>502</v>
      </c>
      <c r="K69" s="371">
        <v>101.1</v>
      </c>
      <c r="L69" s="371">
        <v>49.4</v>
      </c>
      <c r="M69" s="371"/>
      <c r="N69" s="356">
        <f t="shared" ref="N69:N132" si="12">D69+I69</f>
        <v>2088</v>
      </c>
      <c r="O69" s="360"/>
    </row>
    <row r="70" spans="1:15" ht="25.5" x14ac:dyDescent="0.2">
      <c r="A70" s="367"/>
      <c r="B70" s="367" t="s">
        <v>1435</v>
      </c>
      <c r="C70" s="369" t="s">
        <v>2112</v>
      </c>
      <c r="D70" s="356">
        <f t="shared" si="10"/>
        <v>2160.1</v>
      </c>
      <c r="E70" s="358">
        <v>2160.1</v>
      </c>
      <c r="F70" s="370">
        <v>1616.3999999999999</v>
      </c>
      <c r="G70" s="358">
        <v>19.2</v>
      </c>
      <c r="H70" s="371"/>
      <c r="I70" s="356">
        <f t="shared" si="11"/>
        <v>633.4</v>
      </c>
      <c r="J70" s="371">
        <v>633.4</v>
      </c>
      <c r="K70" s="371">
        <v>137.5</v>
      </c>
      <c r="L70" s="371">
        <v>77.400000000000006</v>
      </c>
      <c r="M70" s="371"/>
      <c r="N70" s="356">
        <f t="shared" si="12"/>
        <v>2793.5</v>
      </c>
      <c r="O70" s="360"/>
    </row>
    <row r="71" spans="1:15" ht="25.5" x14ac:dyDescent="0.2">
      <c r="A71" s="367"/>
      <c r="B71" s="367" t="s">
        <v>1435</v>
      </c>
      <c r="C71" s="369" t="s">
        <v>2113</v>
      </c>
      <c r="D71" s="356">
        <f t="shared" si="10"/>
        <v>14095.400000000001</v>
      </c>
      <c r="E71" s="358">
        <v>14095.400000000001</v>
      </c>
      <c r="F71" s="371">
        <v>10565.9</v>
      </c>
      <c r="G71" s="358">
        <v>100.7</v>
      </c>
      <c r="H71" s="371"/>
      <c r="I71" s="356">
        <f t="shared" si="11"/>
        <v>3547</v>
      </c>
      <c r="J71" s="371">
        <v>3547</v>
      </c>
      <c r="K71" s="371">
        <v>898.8</v>
      </c>
      <c r="L71" s="371">
        <v>403.1</v>
      </c>
      <c r="M71" s="371"/>
      <c r="N71" s="356">
        <f t="shared" si="12"/>
        <v>17642.400000000001</v>
      </c>
      <c r="O71" s="360"/>
    </row>
    <row r="72" spans="1:15" ht="25.5" x14ac:dyDescent="0.2">
      <c r="A72" s="367"/>
      <c r="B72" s="367" t="s">
        <v>1435</v>
      </c>
      <c r="C72" s="369" t="s">
        <v>2114</v>
      </c>
      <c r="D72" s="356">
        <f t="shared" si="10"/>
        <v>2638.2999999999997</v>
      </c>
      <c r="E72" s="358">
        <v>2638.2999999999997</v>
      </c>
      <c r="F72" s="370">
        <v>1965.6999999999998</v>
      </c>
      <c r="G72" s="358">
        <v>34.9</v>
      </c>
      <c r="H72" s="371"/>
      <c r="I72" s="356">
        <f t="shared" si="11"/>
        <v>854.1</v>
      </c>
      <c r="J72" s="371">
        <v>846.9</v>
      </c>
      <c r="K72" s="371">
        <v>167.3</v>
      </c>
      <c r="L72" s="371">
        <v>139.69999999999999</v>
      </c>
      <c r="M72" s="371">
        <v>7.2</v>
      </c>
      <c r="N72" s="356">
        <f t="shared" si="12"/>
        <v>3492.3999999999996</v>
      </c>
      <c r="O72" s="360"/>
    </row>
    <row r="73" spans="1:15" ht="25.5" x14ac:dyDescent="0.2">
      <c r="A73" s="367"/>
      <c r="B73" s="367" t="s">
        <v>1435</v>
      </c>
      <c r="C73" s="369" t="s">
        <v>1727</v>
      </c>
      <c r="D73" s="356">
        <f t="shared" si="10"/>
        <v>1941</v>
      </c>
      <c r="E73" s="358">
        <v>1941</v>
      </c>
      <c r="F73" s="370">
        <v>1452.9</v>
      </c>
      <c r="G73" s="358">
        <v>16.600000000000001</v>
      </c>
      <c r="H73" s="371"/>
      <c r="I73" s="356">
        <f t="shared" si="11"/>
        <v>617.70000000000005</v>
      </c>
      <c r="J73" s="371">
        <v>617.70000000000005</v>
      </c>
      <c r="K73" s="371">
        <v>123.7</v>
      </c>
      <c r="L73" s="371">
        <v>66.5</v>
      </c>
      <c r="M73" s="371"/>
      <c r="N73" s="356">
        <f t="shared" si="12"/>
        <v>2558.6999999999998</v>
      </c>
      <c r="O73" s="360"/>
    </row>
    <row r="74" spans="1:15" ht="38.25" x14ac:dyDescent="0.2">
      <c r="A74" s="367"/>
      <c r="B74" s="367" t="s">
        <v>1435</v>
      </c>
      <c r="C74" s="369" t="s">
        <v>1728</v>
      </c>
      <c r="D74" s="356">
        <f t="shared" si="10"/>
        <v>2977.3999999999996</v>
      </c>
      <c r="E74" s="358">
        <v>2977.3999999999996</v>
      </c>
      <c r="F74" s="370">
        <v>2235.6000000000004</v>
      </c>
      <c r="G74" s="358">
        <v>16.600000000000001</v>
      </c>
      <c r="H74" s="371"/>
      <c r="I74" s="356">
        <f t="shared" si="11"/>
        <v>718.5</v>
      </c>
      <c r="J74" s="371">
        <v>711.3</v>
      </c>
      <c r="K74" s="371">
        <v>190.2</v>
      </c>
      <c r="L74" s="371">
        <v>66.599999999999994</v>
      </c>
      <c r="M74" s="371">
        <v>7.2</v>
      </c>
      <c r="N74" s="356">
        <f t="shared" si="12"/>
        <v>3695.8999999999996</v>
      </c>
      <c r="O74" s="360"/>
    </row>
    <row r="75" spans="1:15" ht="25.5" x14ac:dyDescent="0.2">
      <c r="A75" s="367"/>
      <c r="B75" s="367" t="s">
        <v>1435</v>
      </c>
      <c r="C75" s="369" t="s">
        <v>1729</v>
      </c>
      <c r="D75" s="356">
        <f t="shared" si="10"/>
        <v>1566.1999999999998</v>
      </c>
      <c r="E75" s="358">
        <v>1566.1999999999998</v>
      </c>
      <c r="F75" s="371">
        <v>1174.3999999999999</v>
      </c>
      <c r="G75" s="358">
        <v>10.7</v>
      </c>
      <c r="H75" s="371"/>
      <c r="I75" s="356">
        <f t="shared" si="11"/>
        <v>432.09999999999997</v>
      </c>
      <c r="J75" s="371">
        <v>424.9</v>
      </c>
      <c r="K75" s="371">
        <v>99.9</v>
      </c>
      <c r="L75" s="371">
        <v>42.6</v>
      </c>
      <c r="M75" s="371">
        <v>7.2</v>
      </c>
      <c r="N75" s="356">
        <f t="shared" si="12"/>
        <v>1998.2999999999997</v>
      </c>
      <c r="O75" s="360"/>
    </row>
    <row r="76" spans="1:15" ht="25.5" x14ac:dyDescent="0.2">
      <c r="A76" s="367"/>
      <c r="B76" s="367" t="s">
        <v>1435</v>
      </c>
      <c r="C76" s="369" t="s">
        <v>1730</v>
      </c>
      <c r="D76" s="356">
        <f t="shared" si="10"/>
        <v>2411.9</v>
      </c>
      <c r="E76" s="358">
        <v>2411.9</v>
      </c>
      <c r="F76" s="370">
        <v>1810.7999999999997</v>
      </c>
      <c r="G76" s="358">
        <v>13.7</v>
      </c>
      <c r="H76" s="371"/>
      <c r="I76" s="356">
        <f t="shared" si="11"/>
        <v>617.80000000000007</v>
      </c>
      <c r="J76" s="371">
        <v>610.6</v>
      </c>
      <c r="K76" s="371">
        <v>154</v>
      </c>
      <c r="L76" s="371">
        <v>54.7</v>
      </c>
      <c r="M76" s="371">
        <v>7.2</v>
      </c>
      <c r="N76" s="356">
        <f t="shared" si="12"/>
        <v>3029.7000000000003</v>
      </c>
      <c r="O76" s="360"/>
    </row>
    <row r="77" spans="1:15" ht="38.25" x14ac:dyDescent="0.2">
      <c r="A77" s="367"/>
      <c r="B77" s="367" t="s">
        <v>1435</v>
      </c>
      <c r="C77" s="369" t="s">
        <v>1731</v>
      </c>
      <c r="D77" s="356">
        <f t="shared" si="10"/>
        <v>3216</v>
      </c>
      <c r="E77" s="358">
        <v>3216</v>
      </c>
      <c r="F77" s="370">
        <v>2414.1</v>
      </c>
      <c r="G77" s="358">
        <v>18.8</v>
      </c>
      <c r="H77" s="371"/>
      <c r="I77" s="356">
        <f t="shared" si="11"/>
        <v>801.2</v>
      </c>
      <c r="J77" s="371">
        <v>786.6</v>
      </c>
      <c r="K77" s="371">
        <v>205.4</v>
      </c>
      <c r="L77" s="371">
        <v>75.400000000000006</v>
      </c>
      <c r="M77" s="371">
        <v>14.6</v>
      </c>
      <c r="N77" s="356">
        <f t="shared" si="12"/>
        <v>4017.2</v>
      </c>
      <c r="O77" s="360"/>
    </row>
    <row r="78" spans="1:15" ht="38.25" x14ac:dyDescent="0.2">
      <c r="A78" s="367"/>
      <c r="B78" s="367" t="s">
        <v>1435</v>
      </c>
      <c r="C78" s="369" t="s">
        <v>1732</v>
      </c>
      <c r="D78" s="356">
        <f t="shared" si="10"/>
        <v>1316</v>
      </c>
      <c r="E78" s="358">
        <v>1316</v>
      </c>
      <c r="F78" s="370">
        <v>986.69999999999993</v>
      </c>
      <c r="G78" s="358">
        <v>9.1</v>
      </c>
      <c r="H78" s="371"/>
      <c r="I78" s="356">
        <f t="shared" si="11"/>
        <v>406.7</v>
      </c>
      <c r="J78" s="371">
        <v>399.5</v>
      </c>
      <c r="K78" s="371">
        <v>83.9</v>
      </c>
      <c r="L78" s="371">
        <v>36.299999999999997</v>
      </c>
      <c r="M78" s="371">
        <v>7.2</v>
      </c>
      <c r="N78" s="356">
        <f t="shared" si="12"/>
        <v>1722.7</v>
      </c>
      <c r="O78" s="360"/>
    </row>
    <row r="79" spans="1:15" ht="25.5" x14ac:dyDescent="0.2">
      <c r="A79" s="367"/>
      <c r="B79" s="367" t="s">
        <v>1435</v>
      </c>
      <c r="C79" s="369" t="s">
        <v>1755</v>
      </c>
      <c r="D79" s="356">
        <f t="shared" si="10"/>
        <v>1148.2</v>
      </c>
      <c r="E79" s="358">
        <v>1148.2</v>
      </c>
      <c r="F79" s="370">
        <v>862.90000000000009</v>
      </c>
      <c r="G79" s="358">
        <v>5.3</v>
      </c>
      <c r="H79" s="371"/>
      <c r="I79" s="356">
        <f t="shared" si="11"/>
        <v>366.7</v>
      </c>
      <c r="J79" s="371">
        <v>366.7</v>
      </c>
      <c r="K79" s="371">
        <v>73.400000000000006</v>
      </c>
      <c r="L79" s="371">
        <v>21.2</v>
      </c>
      <c r="M79" s="371"/>
      <c r="N79" s="356">
        <f t="shared" si="12"/>
        <v>1514.9</v>
      </c>
      <c r="O79" s="360"/>
    </row>
    <row r="80" spans="1:15" ht="25.5" x14ac:dyDescent="0.2">
      <c r="A80" s="367"/>
      <c r="B80" s="367" t="s">
        <v>1435</v>
      </c>
      <c r="C80" s="369" t="s">
        <v>1756</v>
      </c>
      <c r="D80" s="356">
        <f t="shared" si="10"/>
        <v>1359.5</v>
      </c>
      <c r="E80" s="358">
        <v>1359.5</v>
      </c>
      <c r="F80" s="370">
        <v>1012.1000000000001</v>
      </c>
      <c r="G80" s="358">
        <v>19.2</v>
      </c>
      <c r="H80" s="371"/>
      <c r="I80" s="356">
        <f t="shared" si="11"/>
        <v>434.4</v>
      </c>
      <c r="J80" s="371">
        <v>434.4</v>
      </c>
      <c r="K80" s="371">
        <v>86.1</v>
      </c>
      <c r="L80" s="371">
        <v>76.7</v>
      </c>
      <c r="M80" s="371"/>
      <c r="N80" s="356">
        <f t="shared" si="12"/>
        <v>1793.9</v>
      </c>
      <c r="O80" s="360"/>
    </row>
    <row r="81" spans="1:15" ht="25.5" x14ac:dyDescent="0.2">
      <c r="A81" s="367"/>
      <c r="B81" s="367" t="s">
        <v>1435</v>
      </c>
      <c r="C81" s="369" t="s">
        <v>3750</v>
      </c>
      <c r="D81" s="356">
        <f t="shared" si="10"/>
        <v>1372.3000000000002</v>
      </c>
      <c r="E81" s="358">
        <v>1372.3000000000002</v>
      </c>
      <c r="F81" s="371">
        <v>1022.1</v>
      </c>
      <c r="G81" s="358">
        <v>18.600000000000001</v>
      </c>
      <c r="H81" s="371"/>
      <c r="I81" s="356">
        <f t="shared" si="11"/>
        <v>473.4</v>
      </c>
      <c r="J81" s="371">
        <v>466.2</v>
      </c>
      <c r="K81" s="371">
        <v>86.9</v>
      </c>
      <c r="L81" s="371">
        <v>74.5</v>
      </c>
      <c r="M81" s="371">
        <v>7.2</v>
      </c>
      <c r="N81" s="356">
        <f t="shared" si="12"/>
        <v>1845.7000000000003</v>
      </c>
      <c r="O81" s="360"/>
    </row>
    <row r="82" spans="1:15" ht="38.25" x14ac:dyDescent="0.2">
      <c r="A82" s="367"/>
      <c r="B82" s="367" t="s">
        <v>1435</v>
      </c>
      <c r="C82" s="369" t="s">
        <v>3751</v>
      </c>
      <c r="D82" s="356">
        <f t="shared" si="10"/>
        <v>3343</v>
      </c>
      <c r="E82" s="358">
        <v>3343</v>
      </c>
      <c r="F82" s="370">
        <v>2511.1999999999998</v>
      </c>
      <c r="G82" s="358">
        <v>17.100000000000001</v>
      </c>
      <c r="H82" s="371"/>
      <c r="I82" s="356">
        <f t="shared" si="11"/>
        <v>765.9</v>
      </c>
      <c r="J82" s="371">
        <v>751.4</v>
      </c>
      <c r="K82" s="371">
        <v>213.6</v>
      </c>
      <c r="L82" s="371">
        <v>68.3</v>
      </c>
      <c r="M82" s="371">
        <v>14.5</v>
      </c>
      <c r="N82" s="356">
        <f t="shared" si="12"/>
        <v>4108.8999999999996</v>
      </c>
      <c r="O82" s="360"/>
    </row>
    <row r="83" spans="1:15" ht="38.25" x14ac:dyDescent="0.2">
      <c r="A83" s="367"/>
      <c r="B83" s="367" t="s">
        <v>1435</v>
      </c>
      <c r="C83" s="369" t="s">
        <v>3752</v>
      </c>
      <c r="D83" s="356">
        <f t="shared" si="10"/>
        <v>1171.4000000000001</v>
      </c>
      <c r="E83" s="358">
        <v>1171.4000000000001</v>
      </c>
      <c r="F83" s="370">
        <v>875.80000000000007</v>
      </c>
      <c r="G83" s="358">
        <v>11.5</v>
      </c>
      <c r="H83" s="371"/>
      <c r="I83" s="356">
        <f t="shared" si="11"/>
        <v>331</v>
      </c>
      <c r="J83" s="371">
        <v>331</v>
      </c>
      <c r="K83" s="371">
        <v>74.5</v>
      </c>
      <c r="L83" s="371">
        <v>46.2</v>
      </c>
      <c r="M83" s="371"/>
      <c r="N83" s="356">
        <f t="shared" si="12"/>
        <v>1502.4</v>
      </c>
      <c r="O83" s="360"/>
    </row>
    <row r="84" spans="1:15" ht="25.5" x14ac:dyDescent="0.2">
      <c r="A84" s="367"/>
      <c r="B84" s="367" t="s">
        <v>1435</v>
      </c>
      <c r="C84" s="369" t="s">
        <v>3753</v>
      </c>
      <c r="D84" s="356">
        <f t="shared" si="10"/>
        <v>2200.9</v>
      </c>
      <c r="E84" s="358">
        <v>2200.9</v>
      </c>
      <c r="F84" s="370">
        <v>1650.2</v>
      </c>
      <c r="G84" s="358">
        <v>15.5</v>
      </c>
      <c r="H84" s="371"/>
      <c r="I84" s="356">
        <f t="shared" si="11"/>
        <v>572.90000000000009</v>
      </c>
      <c r="J84" s="371">
        <v>565.70000000000005</v>
      </c>
      <c r="K84" s="371">
        <v>140.4</v>
      </c>
      <c r="L84" s="371">
        <v>61.9</v>
      </c>
      <c r="M84" s="371">
        <v>7.2</v>
      </c>
      <c r="N84" s="356">
        <f t="shared" si="12"/>
        <v>2773.8</v>
      </c>
      <c r="O84" s="360"/>
    </row>
    <row r="85" spans="1:15" ht="25.5" x14ac:dyDescent="0.2">
      <c r="A85" s="367"/>
      <c r="B85" s="367" t="s">
        <v>1435</v>
      </c>
      <c r="C85" s="369" t="s">
        <v>3754</v>
      </c>
      <c r="D85" s="356">
        <f t="shared" si="10"/>
        <v>845.5</v>
      </c>
      <c r="E85" s="358">
        <v>845.5</v>
      </c>
      <c r="F85" s="370">
        <v>633.10000000000014</v>
      </c>
      <c r="G85" s="358">
        <v>7.1</v>
      </c>
      <c r="H85" s="371"/>
      <c r="I85" s="356">
        <f t="shared" si="11"/>
        <v>276.60000000000002</v>
      </c>
      <c r="J85" s="371">
        <v>276.60000000000002</v>
      </c>
      <c r="K85" s="371">
        <v>53.9</v>
      </c>
      <c r="L85" s="371">
        <v>28.3</v>
      </c>
      <c r="M85" s="371"/>
      <c r="N85" s="356">
        <f t="shared" si="12"/>
        <v>1122.0999999999999</v>
      </c>
      <c r="O85" s="360"/>
    </row>
    <row r="86" spans="1:15" ht="25.5" x14ac:dyDescent="0.2">
      <c r="A86" s="367"/>
      <c r="B86" s="367" t="s">
        <v>1435</v>
      </c>
      <c r="C86" s="369" t="s">
        <v>3755</v>
      </c>
      <c r="D86" s="356">
        <f t="shared" si="10"/>
        <v>1466.2</v>
      </c>
      <c r="E86" s="358">
        <v>1466.2</v>
      </c>
      <c r="F86" s="370">
        <v>1092.5</v>
      </c>
      <c r="G86" s="358">
        <v>19.3</v>
      </c>
      <c r="H86" s="371"/>
      <c r="I86" s="356">
        <f t="shared" si="11"/>
        <v>452.2</v>
      </c>
      <c r="J86" s="371">
        <v>452.2</v>
      </c>
      <c r="K86" s="371">
        <v>92.9</v>
      </c>
      <c r="L86" s="371">
        <v>77.3</v>
      </c>
      <c r="M86" s="371"/>
      <c r="N86" s="356">
        <f t="shared" si="12"/>
        <v>1918.4</v>
      </c>
      <c r="O86" s="360"/>
    </row>
    <row r="87" spans="1:15" ht="38.25" x14ac:dyDescent="0.2">
      <c r="A87" s="367"/>
      <c r="B87" s="367" t="s">
        <v>1435</v>
      </c>
      <c r="C87" s="369" t="s">
        <v>2078</v>
      </c>
      <c r="D87" s="356">
        <f t="shared" si="10"/>
        <v>1553.1999999999998</v>
      </c>
      <c r="E87" s="358">
        <v>1553.1999999999998</v>
      </c>
      <c r="F87" s="370">
        <v>1163</v>
      </c>
      <c r="G87" s="358">
        <v>12.8</v>
      </c>
      <c r="H87" s="371"/>
      <c r="I87" s="356">
        <f t="shared" si="11"/>
        <v>402.2</v>
      </c>
      <c r="J87" s="371">
        <v>402.2</v>
      </c>
      <c r="K87" s="371">
        <v>98.9</v>
      </c>
      <c r="L87" s="371">
        <v>51.1</v>
      </c>
      <c r="M87" s="371"/>
      <c r="N87" s="356">
        <f t="shared" si="12"/>
        <v>1955.3999999999999</v>
      </c>
      <c r="O87" s="360"/>
    </row>
    <row r="88" spans="1:15" ht="25.5" x14ac:dyDescent="0.2">
      <c r="A88" s="367"/>
      <c r="B88" s="367" t="s">
        <v>1435</v>
      </c>
      <c r="C88" s="369" t="s">
        <v>2079</v>
      </c>
      <c r="D88" s="356">
        <f t="shared" si="10"/>
        <v>1473.9</v>
      </c>
      <c r="E88" s="358">
        <v>1473.9</v>
      </c>
      <c r="F88" s="370">
        <v>1104.7</v>
      </c>
      <c r="G88" s="358">
        <v>10.9</v>
      </c>
      <c r="H88" s="371"/>
      <c r="I88" s="356">
        <f t="shared" si="11"/>
        <v>372.9</v>
      </c>
      <c r="J88" s="371">
        <v>372.9</v>
      </c>
      <c r="K88" s="371">
        <v>94</v>
      </c>
      <c r="L88" s="371">
        <v>43.5</v>
      </c>
      <c r="M88" s="371"/>
      <c r="N88" s="356">
        <f t="shared" si="12"/>
        <v>1846.8000000000002</v>
      </c>
      <c r="O88" s="360"/>
    </row>
    <row r="89" spans="1:15" ht="25.5" x14ac:dyDescent="0.2">
      <c r="A89" s="367"/>
      <c r="B89" s="367" t="s">
        <v>1435</v>
      </c>
      <c r="C89" s="369" t="s">
        <v>2080</v>
      </c>
      <c r="D89" s="356">
        <f t="shared" si="10"/>
        <v>1245.2</v>
      </c>
      <c r="E89" s="358">
        <v>1245.2</v>
      </c>
      <c r="F89" s="370">
        <v>928.9</v>
      </c>
      <c r="G89" s="358">
        <v>15</v>
      </c>
      <c r="H89" s="371"/>
      <c r="I89" s="356">
        <f t="shared" si="11"/>
        <v>478.3</v>
      </c>
      <c r="J89" s="371">
        <v>478.3</v>
      </c>
      <c r="K89" s="371">
        <v>79</v>
      </c>
      <c r="L89" s="371">
        <v>59.9</v>
      </c>
      <c r="M89" s="371"/>
      <c r="N89" s="356">
        <f t="shared" si="12"/>
        <v>1723.5</v>
      </c>
      <c r="O89" s="360"/>
    </row>
    <row r="90" spans="1:15" ht="38.25" x14ac:dyDescent="0.2">
      <c r="A90" s="367"/>
      <c r="B90" s="367" t="s">
        <v>1435</v>
      </c>
      <c r="C90" s="369" t="s">
        <v>2081</v>
      </c>
      <c r="D90" s="356">
        <f t="shared" si="10"/>
        <v>1487.5</v>
      </c>
      <c r="E90" s="358">
        <v>1487.5</v>
      </c>
      <c r="F90" s="371">
        <v>1112.7</v>
      </c>
      <c r="G90" s="358">
        <v>13.9</v>
      </c>
      <c r="H90" s="371"/>
      <c r="I90" s="356">
        <f t="shared" si="11"/>
        <v>396.8</v>
      </c>
      <c r="J90" s="371">
        <v>396.8</v>
      </c>
      <c r="K90" s="371">
        <v>94.6</v>
      </c>
      <c r="L90" s="371">
        <v>55.8</v>
      </c>
      <c r="M90" s="371"/>
      <c r="N90" s="356">
        <f t="shared" si="12"/>
        <v>1884.3</v>
      </c>
      <c r="O90" s="360"/>
    </row>
    <row r="91" spans="1:15" ht="38.25" x14ac:dyDescent="0.2">
      <c r="A91" s="367"/>
      <c r="B91" s="367" t="s">
        <v>1435</v>
      </c>
      <c r="C91" s="369" t="s">
        <v>2082</v>
      </c>
      <c r="D91" s="356">
        <f t="shared" si="10"/>
        <v>1289.3999999999999</v>
      </c>
      <c r="E91" s="358">
        <v>1289.3999999999999</v>
      </c>
      <c r="F91" s="370">
        <v>963.99999999999989</v>
      </c>
      <c r="G91" s="358">
        <v>12.7</v>
      </c>
      <c r="H91" s="371"/>
      <c r="I91" s="356">
        <f t="shared" si="11"/>
        <v>385.6</v>
      </c>
      <c r="J91" s="371">
        <v>385.6</v>
      </c>
      <c r="K91" s="371">
        <v>82</v>
      </c>
      <c r="L91" s="371">
        <v>50.8</v>
      </c>
      <c r="M91" s="371"/>
      <c r="N91" s="356">
        <f t="shared" si="12"/>
        <v>1675</v>
      </c>
      <c r="O91" s="360"/>
    </row>
    <row r="92" spans="1:15" ht="25.5" x14ac:dyDescent="0.2">
      <c r="A92" s="367"/>
      <c r="B92" s="367" t="s">
        <v>1435</v>
      </c>
      <c r="C92" s="369" t="s">
        <v>2083</v>
      </c>
      <c r="D92" s="356">
        <f t="shared" si="10"/>
        <v>1615.3999999999999</v>
      </c>
      <c r="E92" s="358">
        <v>1615.3999999999999</v>
      </c>
      <c r="F92" s="370">
        <v>1210.3999999999999</v>
      </c>
      <c r="G92" s="358">
        <v>12.4</v>
      </c>
      <c r="H92" s="371"/>
      <c r="I92" s="356">
        <f t="shared" si="11"/>
        <v>644.6</v>
      </c>
      <c r="J92" s="371">
        <v>644.6</v>
      </c>
      <c r="K92" s="371">
        <v>103</v>
      </c>
      <c r="L92" s="371">
        <v>49.6</v>
      </c>
      <c r="M92" s="371"/>
      <c r="N92" s="356">
        <f t="shared" si="12"/>
        <v>2260</v>
      </c>
      <c r="O92" s="360"/>
    </row>
    <row r="93" spans="1:15" ht="38.25" x14ac:dyDescent="0.2">
      <c r="A93" s="367"/>
      <c r="B93" s="367" t="s">
        <v>1435</v>
      </c>
      <c r="C93" s="369" t="s">
        <v>2084</v>
      </c>
      <c r="D93" s="356">
        <f t="shared" si="10"/>
        <v>2972.6</v>
      </c>
      <c r="E93" s="358">
        <v>2972.6</v>
      </c>
      <c r="F93" s="370">
        <v>2231</v>
      </c>
      <c r="G93" s="358">
        <v>18.600000000000001</v>
      </c>
      <c r="H93" s="371"/>
      <c r="I93" s="356">
        <f t="shared" si="11"/>
        <v>715</v>
      </c>
      <c r="J93" s="371">
        <v>707.8</v>
      </c>
      <c r="K93" s="371">
        <v>189.8</v>
      </c>
      <c r="L93" s="371">
        <v>74.599999999999994</v>
      </c>
      <c r="M93" s="371">
        <v>7.2</v>
      </c>
      <c r="N93" s="356">
        <f t="shared" si="12"/>
        <v>3687.6</v>
      </c>
      <c r="O93" s="360"/>
    </row>
    <row r="94" spans="1:15" ht="25.5" x14ac:dyDescent="0.2">
      <c r="A94" s="367"/>
      <c r="B94" s="367" t="s">
        <v>1435</v>
      </c>
      <c r="C94" s="369" t="s">
        <v>2085</v>
      </c>
      <c r="D94" s="356">
        <f t="shared" si="10"/>
        <v>1188.3</v>
      </c>
      <c r="E94" s="358">
        <v>1188.3</v>
      </c>
      <c r="F94" s="370">
        <v>891.2</v>
      </c>
      <c r="G94" s="358">
        <v>8</v>
      </c>
      <c r="H94" s="371"/>
      <c r="I94" s="356">
        <f t="shared" si="11"/>
        <v>394.3</v>
      </c>
      <c r="J94" s="371">
        <v>394.3</v>
      </c>
      <c r="K94" s="371">
        <v>75.8</v>
      </c>
      <c r="L94" s="371">
        <v>32</v>
      </c>
      <c r="M94" s="371"/>
      <c r="N94" s="356">
        <f t="shared" si="12"/>
        <v>1582.6</v>
      </c>
      <c r="O94" s="360"/>
    </row>
    <row r="95" spans="1:15" ht="38.25" x14ac:dyDescent="0.2">
      <c r="A95" s="367"/>
      <c r="B95" s="367" t="s">
        <v>1435</v>
      </c>
      <c r="C95" s="369" t="s">
        <v>2086</v>
      </c>
      <c r="D95" s="356">
        <f t="shared" si="10"/>
        <v>1304.5</v>
      </c>
      <c r="E95" s="358">
        <v>1304.5</v>
      </c>
      <c r="F95" s="370">
        <v>978.0999999999998</v>
      </c>
      <c r="G95" s="358">
        <v>9.1999999999999993</v>
      </c>
      <c r="H95" s="371"/>
      <c r="I95" s="356">
        <f t="shared" si="11"/>
        <v>351.3</v>
      </c>
      <c r="J95" s="371">
        <v>349.1</v>
      </c>
      <c r="K95" s="371">
        <v>83.2</v>
      </c>
      <c r="L95" s="371">
        <v>36.9</v>
      </c>
      <c r="M95" s="371">
        <v>2.2000000000000002</v>
      </c>
      <c r="N95" s="356">
        <f t="shared" si="12"/>
        <v>1655.8</v>
      </c>
      <c r="O95" s="360"/>
    </row>
    <row r="96" spans="1:15" ht="38.25" x14ac:dyDescent="0.2">
      <c r="A96" s="367"/>
      <c r="B96" s="367" t="s">
        <v>1435</v>
      </c>
      <c r="C96" s="369" t="s">
        <v>2087</v>
      </c>
      <c r="D96" s="356">
        <f t="shared" si="10"/>
        <v>1565.1000000000001</v>
      </c>
      <c r="E96" s="358">
        <v>1565.1000000000001</v>
      </c>
      <c r="F96" s="370">
        <v>1174.6999999999998</v>
      </c>
      <c r="G96" s="358">
        <v>9.3000000000000007</v>
      </c>
      <c r="H96" s="371"/>
      <c r="I96" s="356">
        <f t="shared" si="11"/>
        <v>994.7</v>
      </c>
      <c r="J96" s="371">
        <v>403.6</v>
      </c>
      <c r="K96" s="371">
        <v>99.9</v>
      </c>
      <c r="L96" s="371">
        <v>37.1</v>
      </c>
      <c r="M96" s="371">
        <v>591.1</v>
      </c>
      <c r="N96" s="356">
        <f t="shared" si="12"/>
        <v>2559.8000000000002</v>
      </c>
      <c r="O96" s="360"/>
    </row>
    <row r="97" spans="1:15" ht="25.5" x14ac:dyDescent="0.2">
      <c r="A97" s="367"/>
      <c r="B97" s="367" t="s">
        <v>1435</v>
      </c>
      <c r="C97" s="369" t="s">
        <v>2088</v>
      </c>
      <c r="D97" s="356">
        <f t="shared" si="10"/>
        <v>1560.6</v>
      </c>
      <c r="E97" s="358">
        <v>1560.6</v>
      </c>
      <c r="F97" s="370">
        <v>1171.8999999999999</v>
      </c>
      <c r="G97" s="358">
        <v>8.5</v>
      </c>
      <c r="H97" s="371"/>
      <c r="I97" s="356">
        <f t="shared" si="11"/>
        <v>437.5</v>
      </c>
      <c r="J97" s="371">
        <v>437.5</v>
      </c>
      <c r="K97" s="371">
        <v>99.7</v>
      </c>
      <c r="L97" s="371">
        <v>34.200000000000003</v>
      </c>
      <c r="M97" s="371"/>
      <c r="N97" s="356">
        <f t="shared" si="12"/>
        <v>1998.1</v>
      </c>
      <c r="O97" s="360"/>
    </row>
    <row r="98" spans="1:15" ht="38.25" x14ac:dyDescent="0.2">
      <c r="A98" s="367"/>
      <c r="B98" s="367" t="s">
        <v>1435</v>
      </c>
      <c r="C98" s="369" t="s">
        <v>2089</v>
      </c>
      <c r="D98" s="356">
        <f t="shared" si="10"/>
        <v>2506.2000000000003</v>
      </c>
      <c r="E98" s="358">
        <v>2506.2000000000003</v>
      </c>
      <c r="F98" s="370">
        <v>1868.8</v>
      </c>
      <c r="G98" s="358">
        <v>31.2</v>
      </c>
      <c r="H98" s="371"/>
      <c r="I98" s="356">
        <f t="shared" si="11"/>
        <v>783.9</v>
      </c>
      <c r="J98" s="371">
        <v>783.9</v>
      </c>
      <c r="K98" s="371">
        <v>159</v>
      </c>
      <c r="L98" s="371">
        <v>128.5</v>
      </c>
      <c r="M98" s="371"/>
      <c r="N98" s="356">
        <f t="shared" si="12"/>
        <v>3290.1000000000004</v>
      </c>
      <c r="O98" s="360"/>
    </row>
    <row r="99" spans="1:15" ht="25.5" x14ac:dyDescent="0.2">
      <c r="A99" s="367"/>
      <c r="B99" s="367" t="s">
        <v>1435</v>
      </c>
      <c r="C99" s="369" t="s">
        <v>2090</v>
      </c>
      <c r="D99" s="356">
        <f t="shared" si="10"/>
        <v>1431.3000000000002</v>
      </c>
      <c r="E99" s="358">
        <v>1431.3000000000002</v>
      </c>
      <c r="F99" s="370">
        <v>1067.9000000000001</v>
      </c>
      <c r="G99" s="358">
        <v>17</v>
      </c>
      <c r="H99" s="371"/>
      <c r="I99" s="356">
        <f t="shared" si="11"/>
        <v>444.4</v>
      </c>
      <c r="J99" s="371">
        <v>444.4</v>
      </c>
      <c r="K99" s="371">
        <v>90.9</v>
      </c>
      <c r="L99" s="371">
        <v>69.900000000000006</v>
      </c>
      <c r="M99" s="371"/>
      <c r="N99" s="356">
        <f t="shared" si="12"/>
        <v>1875.7000000000003</v>
      </c>
      <c r="O99" s="360"/>
    </row>
    <row r="100" spans="1:15" ht="25.5" x14ac:dyDescent="0.2">
      <c r="A100" s="367"/>
      <c r="B100" s="367" t="s">
        <v>1435</v>
      </c>
      <c r="C100" s="369" t="s">
        <v>2091</v>
      </c>
      <c r="D100" s="356">
        <f t="shared" si="10"/>
        <v>1074.7</v>
      </c>
      <c r="E100" s="358">
        <v>1074.7</v>
      </c>
      <c r="F100" s="370">
        <v>800.90000000000009</v>
      </c>
      <c r="G100" s="358">
        <v>13.9</v>
      </c>
      <c r="H100" s="371"/>
      <c r="I100" s="356">
        <f t="shared" si="11"/>
        <v>338.3</v>
      </c>
      <c r="J100" s="371">
        <v>338.3</v>
      </c>
      <c r="K100" s="371">
        <v>68.2</v>
      </c>
      <c r="L100" s="371">
        <v>57.1</v>
      </c>
      <c r="M100" s="371"/>
      <c r="N100" s="356">
        <f t="shared" si="12"/>
        <v>1413</v>
      </c>
      <c r="O100" s="360"/>
    </row>
    <row r="101" spans="1:15" ht="38.25" x14ac:dyDescent="0.2">
      <c r="A101" s="367"/>
      <c r="B101" s="367" t="s">
        <v>1435</v>
      </c>
      <c r="C101" s="372" t="s">
        <v>3373</v>
      </c>
      <c r="D101" s="356">
        <f t="shared" si="10"/>
        <v>1434.1000000000001</v>
      </c>
      <c r="E101" s="358">
        <v>1434.1000000000001</v>
      </c>
      <c r="F101" s="371">
        <v>1067.9000000000001</v>
      </c>
      <c r="G101" s="358">
        <v>19.8</v>
      </c>
      <c r="H101" s="371"/>
      <c r="I101" s="356">
        <f t="shared" si="11"/>
        <v>456</v>
      </c>
      <c r="J101" s="371">
        <v>456</v>
      </c>
      <c r="K101" s="371">
        <v>90.9</v>
      </c>
      <c r="L101" s="371">
        <v>81.400000000000006</v>
      </c>
      <c r="M101" s="371"/>
      <c r="N101" s="356">
        <f t="shared" si="12"/>
        <v>1890.1000000000001</v>
      </c>
      <c r="O101" s="360"/>
    </row>
    <row r="102" spans="1:15" ht="25.5" x14ac:dyDescent="0.2">
      <c r="A102" s="367"/>
      <c r="B102" s="367" t="s">
        <v>1435</v>
      </c>
      <c r="C102" s="372" t="s">
        <v>3374</v>
      </c>
      <c r="D102" s="356">
        <f t="shared" si="10"/>
        <v>1774.7</v>
      </c>
      <c r="E102" s="358">
        <v>1774.7</v>
      </c>
      <c r="F102" s="371">
        <v>1334.7999999999997</v>
      </c>
      <c r="G102" s="358">
        <v>7</v>
      </c>
      <c r="H102" s="371"/>
      <c r="I102" s="356">
        <f t="shared" si="11"/>
        <v>497.1</v>
      </c>
      <c r="J102" s="371">
        <v>497.1</v>
      </c>
      <c r="K102" s="371">
        <v>113.5</v>
      </c>
      <c r="L102" s="371">
        <v>28.7</v>
      </c>
      <c r="M102" s="371"/>
      <c r="N102" s="356">
        <f t="shared" si="12"/>
        <v>2271.8000000000002</v>
      </c>
      <c r="O102" s="360"/>
    </row>
    <row r="103" spans="1:15" ht="38.25" x14ac:dyDescent="0.2">
      <c r="A103" s="367"/>
      <c r="B103" s="367" t="s">
        <v>1435</v>
      </c>
      <c r="C103" s="372" t="s">
        <v>3375</v>
      </c>
      <c r="D103" s="356">
        <f t="shared" si="10"/>
        <v>4627.0999999999995</v>
      </c>
      <c r="E103" s="358">
        <v>4627.0999999999995</v>
      </c>
      <c r="F103" s="371">
        <v>3470.7</v>
      </c>
      <c r="G103" s="358">
        <v>30.6</v>
      </c>
      <c r="H103" s="371"/>
      <c r="I103" s="356">
        <f t="shared" si="11"/>
        <v>1346.6000000000001</v>
      </c>
      <c r="J103" s="371">
        <v>1342.9</v>
      </c>
      <c r="K103" s="371">
        <v>295.2</v>
      </c>
      <c r="L103" s="371">
        <v>125.6</v>
      </c>
      <c r="M103" s="371">
        <v>3.7</v>
      </c>
      <c r="N103" s="356">
        <f t="shared" si="12"/>
        <v>5973.7</v>
      </c>
      <c r="O103" s="360"/>
    </row>
    <row r="104" spans="1:15" ht="25.5" x14ac:dyDescent="0.2">
      <c r="A104" s="367"/>
      <c r="B104" s="367" t="s">
        <v>1435</v>
      </c>
      <c r="C104" s="372" t="s">
        <v>3376</v>
      </c>
      <c r="D104" s="356">
        <f t="shared" si="10"/>
        <v>1072.2</v>
      </c>
      <c r="E104" s="358">
        <v>1072.2</v>
      </c>
      <c r="F104" s="371">
        <v>800.90000000000009</v>
      </c>
      <c r="G104" s="358">
        <v>11.5</v>
      </c>
      <c r="H104" s="371"/>
      <c r="I104" s="356">
        <f t="shared" si="11"/>
        <v>328</v>
      </c>
      <c r="J104" s="371">
        <v>328</v>
      </c>
      <c r="K104" s="371">
        <v>68.2</v>
      </c>
      <c r="L104" s="371">
        <v>47</v>
      </c>
      <c r="M104" s="371"/>
      <c r="N104" s="356">
        <f t="shared" si="12"/>
        <v>1400.2</v>
      </c>
      <c r="O104" s="360"/>
    </row>
    <row r="105" spans="1:15" ht="25.5" x14ac:dyDescent="0.2">
      <c r="A105" s="367"/>
      <c r="B105" s="367" t="s">
        <v>1435</v>
      </c>
      <c r="C105" s="372" t="s">
        <v>3377</v>
      </c>
      <c r="D105" s="356">
        <f t="shared" si="10"/>
        <v>8544.2999999999993</v>
      </c>
      <c r="E105" s="358">
        <v>8544.2999999999993</v>
      </c>
      <c r="F105" s="371">
        <v>6407.3</v>
      </c>
      <c r="G105" s="358">
        <v>58.7</v>
      </c>
      <c r="H105" s="371"/>
      <c r="I105" s="356">
        <f t="shared" si="11"/>
        <v>2488.6999999999998</v>
      </c>
      <c r="J105" s="371">
        <v>2488.6999999999998</v>
      </c>
      <c r="K105" s="371">
        <v>545</v>
      </c>
      <c r="L105" s="371">
        <v>241.4</v>
      </c>
      <c r="M105" s="371"/>
      <c r="N105" s="356">
        <f t="shared" si="12"/>
        <v>11033</v>
      </c>
      <c r="O105" s="360"/>
    </row>
    <row r="106" spans="1:15" ht="38.25" x14ac:dyDescent="0.2">
      <c r="A106" s="367"/>
      <c r="B106" s="367" t="s">
        <v>1435</v>
      </c>
      <c r="C106" s="372" t="s">
        <v>3378</v>
      </c>
      <c r="D106" s="356">
        <f t="shared" si="10"/>
        <v>1422.7</v>
      </c>
      <c r="E106" s="358">
        <v>1422.7</v>
      </c>
      <c r="F106" s="371">
        <v>1067.9000000000001</v>
      </c>
      <c r="G106" s="358">
        <v>8.4</v>
      </c>
      <c r="H106" s="371"/>
      <c r="I106" s="356">
        <f t="shared" si="11"/>
        <v>487.3</v>
      </c>
      <c r="J106" s="371">
        <v>409</v>
      </c>
      <c r="K106" s="371">
        <v>90.8</v>
      </c>
      <c r="L106" s="371">
        <v>34.6</v>
      </c>
      <c r="M106" s="371">
        <v>78.3</v>
      </c>
      <c r="N106" s="356">
        <f t="shared" si="12"/>
        <v>1910</v>
      </c>
      <c r="O106" s="360"/>
    </row>
    <row r="107" spans="1:15" ht="38.25" x14ac:dyDescent="0.2">
      <c r="A107" s="367"/>
      <c r="B107" s="367" t="s">
        <v>1435</v>
      </c>
      <c r="C107" s="372" t="s">
        <v>3379</v>
      </c>
      <c r="D107" s="356">
        <f t="shared" si="10"/>
        <v>1780.5</v>
      </c>
      <c r="E107" s="358">
        <v>1780.5</v>
      </c>
      <c r="F107" s="371">
        <v>1334.7999999999997</v>
      </c>
      <c r="G107" s="358">
        <v>12.8</v>
      </c>
      <c r="H107" s="371"/>
      <c r="I107" s="356">
        <f t="shared" si="11"/>
        <v>521.1</v>
      </c>
      <c r="J107" s="371">
        <v>521.1</v>
      </c>
      <c r="K107" s="371">
        <v>113.5</v>
      </c>
      <c r="L107" s="371">
        <v>52.9</v>
      </c>
      <c r="M107" s="371"/>
      <c r="N107" s="356">
        <f t="shared" si="12"/>
        <v>2301.6</v>
      </c>
      <c r="O107" s="360"/>
    </row>
    <row r="108" spans="1:15" ht="25.5" x14ac:dyDescent="0.2">
      <c r="A108" s="367"/>
      <c r="B108" s="367" t="s">
        <v>1435</v>
      </c>
      <c r="C108" s="372" t="s">
        <v>3380</v>
      </c>
      <c r="D108" s="356">
        <f t="shared" si="10"/>
        <v>1068.4000000000001</v>
      </c>
      <c r="E108" s="358">
        <v>1068.4000000000001</v>
      </c>
      <c r="F108" s="371">
        <v>800.90000000000009</v>
      </c>
      <c r="G108" s="358">
        <v>7.7</v>
      </c>
      <c r="H108" s="371"/>
      <c r="I108" s="356">
        <f t="shared" si="11"/>
        <v>316.2</v>
      </c>
      <c r="J108" s="371">
        <v>312.5</v>
      </c>
      <c r="K108" s="371">
        <v>68.2</v>
      </c>
      <c r="L108" s="371">
        <v>31.5</v>
      </c>
      <c r="M108" s="371">
        <v>3.7</v>
      </c>
      <c r="N108" s="356">
        <f t="shared" si="12"/>
        <v>1384.6000000000001</v>
      </c>
      <c r="O108" s="360"/>
    </row>
    <row r="109" spans="1:15" ht="38.25" x14ac:dyDescent="0.2">
      <c r="A109" s="367"/>
      <c r="B109" s="367" t="s">
        <v>1435</v>
      </c>
      <c r="C109" s="372" t="s">
        <v>3381</v>
      </c>
      <c r="D109" s="356">
        <f t="shared" si="10"/>
        <v>2152.7000000000003</v>
      </c>
      <c r="E109" s="358">
        <v>2152.7000000000003</v>
      </c>
      <c r="F109" s="371">
        <v>1601.8999999999999</v>
      </c>
      <c r="G109" s="358">
        <v>31</v>
      </c>
      <c r="H109" s="371"/>
      <c r="I109" s="356">
        <f t="shared" si="11"/>
        <v>689.9</v>
      </c>
      <c r="J109" s="371">
        <v>689.9</v>
      </c>
      <c r="K109" s="371">
        <v>136.30000000000001</v>
      </c>
      <c r="L109" s="371">
        <v>127.8</v>
      </c>
      <c r="M109" s="371"/>
      <c r="N109" s="356">
        <f t="shared" si="12"/>
        <v>2842.6000000000004</v>
      </c>
      <c r="O109" s="360"/>
    </row>
    <row r="110" spans="1:15" ht="25.5" x14ac:dyDescent="0.2">
      <c r="A110" s="367"/>
      <c r="B110" s="367" t="s">
        <v>1435</v>
      </c>
      <c r="C110" s="372" t="s">
        <v>3382</v>
      </c>
      <c r="D110" s="356">
        <f t="shared" si="10"/>
        <v>1431.5</v>
      </c>
      <c r="E110" s="358">
        <v>1431.5</v>
      </c>
      <c r="F110" s="371">
        <v>1067.9000000000001</v>
      </c>
      <c r="G110" s="358">
        <v>17.3</v>
      </c>
      <c r="H110" s="371"/>
      <c r="I110" s="356">
        <f t="shared" si="11"/>
        <v>445.6</v>
      </c>
      <c r="J110" s="371">
        <v>445.6</v>
      </c>
      <c r="K110" s="371">
        <v>90.8</v>
      </c>
      <c r="L110" s="371">
        <v>71.2</v>
      </c>
      <c r="M110" s="371"/>
      <c r="N110" s="356">
        <f t="shared" si="12"/>
        <v>1877.1</v>
      </c>
      <c r="O110" s="360"/>
    </row>
    <row r="111" spans="1:15" ht="38.25" x14ac:dyDescent="0.2">
      <c r="A111" s="367"/>
      <c r="B111" s="367" t="s">
        <v>1435</v>
      </c>
      <c r="C111" s="372" t="s">
        <v>3383</v>
      </c>
      <c r="D111" s="356">
        <f t="shared" si="10"/>
        <v>1430.3000000000002</v>
      </c>
      <c r="E111" s="358">
        <v>1430.3000000000002</v>
      </c>
      <c r="F111" s="371">
        <v>1067.9000000000001</v>
      </c>
      <c r="G111" s="358">
        <v>16.100000000000001</v>
      </c>
      <c r="H111" s="371"/>
      <c r="I111" s="356">
        <f t="shared" si="11"/>
        <v>440.6</v>
      </c>
      <c r="J111" s="371">
        <v>440.6</v>
      </c>
      <c r="K111" s="371">
        <v>90.8</v>
      </c>
      <c r="L111" s="371">
        <v>66.2</v>
      </c>
      <c r="M111" s="371"/>
      <c r="N111" s="356">
        <f t="shared" si="12"/>
        <v>1870.9</v>
      </c>
      <c r="O111" s="360"/>
    </row>
    <row r="112" spans="1:15" ht="38.25" x14ac:dyDescent="0.2">
      <c r="A112" s="367"/>
      <c r="B112" s="367" t="s">
        <v>1435</v>
      </c>
      <c r="C112" s="372" t="s">
        <v>3384</v>
      </c>
      <c r="D112" s="356">
        <f t="shared" si="10"/>
        <v>1074.1000000000001</v>
      </c>
      <c r="E112" s="358">
        <v>1074.1000000000001</v>
      </c>
      <c r="F112" s="371">
        <v>800.90000000000009</v>
      </c>
      <c r="G112" s="358">
        <v>13.4</v>
      </c>
      <c r="H112" s="371"/>
      <c r="I112" s="356">
        <f t="shared" si="11"/>
        <v>336.3</v>
      </c>
      <c r="J112" s="371">
        <v>336.3</v>
      </c>
      <c r="K112" s="371">
        <v>68.099999999999994</v>
      </c>
      <c r="L112" s="371">
        <v>55.4</v>
      </c>
      <c r="M112" s="371"/>
      <c r="N112" s="356">
        <f t="shared" si="12"/>
        <v>1410.4</v>
      </c>
      <c r="O112" s="360"/>
    </row>
    <row r="113" spans="1:15" ht="25.5" x14ac:dyDescent="0.2">
      <c r="A113" s="367"/>
      <c r="B113" s="367" t="s">
        <v>1435</v>
      </c>
      <c r="C113" s="372" t="s">
        <v>3385</v>
      </c>
      <c r="D113" s="356">
        <f t="shared" si="10"/>
        <v>1419.9</v>
      </c>
      <c r="E113" s="358">
        <v>1419.9</v>
      </c>
      <c r="F113" s="371">
        <v>1067.9000000000001</v>
      </c>
      <c r="G113" s="358">
        <v>5.6</v>
      </c>
      <c r="H113" s="371"/>
      <c r="I113" s="356">
        <f t="shared" si="11"/>
        <v>397.5</v>
      </c>
      <c r="J113" s="371">
        <v>397.5</v>
      </c>
      <c r="K113" s="371">
        <v>90.8</v>
      </c>
      <c r="L113" s="371">
        <v>23.1</v>
      </c>
      <c r="M113" s="371"/>
      <c r="N113" s="356">
        <f t="shared" si="12"/>
        <v>1817.4</v>
      </c>
      <c r="O113" s="360"/>
    </row>
    <row r="114" spans="1:15" ht="25.5" x14ac:dyDescent="0.2">
      <c r="A114" s="367"/>
      <c r="B114" s="367" t="s">
        <v>1435</v>
      </c>
      <c r="C114" s="372" t="s">
        <v>3386</v>
      </c>
      <c r="D114" s="356">
        <f t="shared" si="10"/>
        <v>1066.2</v>
      </c>
      <c r="E114" s="358">
        <v>1066.2</v>
      </c>
      <c r="F114" s="371">
        <v>800.90000000000009</v>
      </c>
      <c r="G114" s="358">
        <v>5.5</v>
      </c>
      <c r="H114" s="371"/>
      <c r="I114" s="356">
        <f t="shared" si="11"/>
        <v>303.89999999999998</v>
      </c>
      <c r="J114" s="371">
        <v>303.89999999999998</v>
      </c>
      <c r="K114" s="371">
        <v>68.099999999999994</v>
      </c>
      <c r="L114" s="371">
        <v>22.9</v>
      </c>
      <c r="M114" s="371"/>
      <c r="N114" s="356">
        <f t="shared" si="12"/>
        <v>1370.1</v>
      </c>
      <c r="O114" s="360"/>
    </row>
    <row r="115" spans="1:15" ht="51" x14ac:dyDescent="0.2">
      <c r="A115" s="367"/>
      <c r="B115" s="367" t="s">
        <v>1435</v>
      </c>
      <c r="C115" s="372" t="s">
        <v>4327</v>
      </c>
      <c r="D115" s="356">
        <f t="shared" si="10"/>
        <v>3602.3999999999996</v>
      </c>
      <c r="E115" s="358">
        <v>3602.3999999999996</v>
      </c>
      <c r="F115" s="371">
        <v>2680.5000000000005</v>
      </c>
      <c r="G115" s="358">
        <v>52.6</v>
      </c>
      <c r="H115" s="371"/>
      <c r="I115" s="356">
        <f t="shared" si="11"/>
        <v>1293.9000000000001</v>
      </c>
      <c r="J115" s="371">
        <v>1191</v>
      </c>
      <c r="K115" s="371">
        <v>228</v>
      </c>
      <c r="L115" s="371">
        <v>229.1</v>
      </c>
      <c r="M115" s="371">
        <v>102.9</v>
      </c>
      <c r="N115" s="356">
        <f t="shared" si="12"/>
        <v>4896.2999999999993</v>
      </c>
      <c r="O115" s="360"/>
    </row>
    <row r="116" spans="1:15" ht="51" x14ac:dyDescent="0.2">
      <c r="A116" s="367"/>
      <c r="B116" s="367" t="s">
        <v>1435</v>
      </c>
      <c r="C116" s="372" t="s">
        <v>3387</v>
      </c>
      <c r="D116" s="356">
        <f t="shared" si="10"/>
        <v>1673.3</v>
      </c>
      <c r="E116" s="358">
        <v>1673.3</v>
      </c>
      <c r="F116" s="371">
        <v>1237.7</v>
      </c>
      <c r="G116" s="358">
        <v>34.1</v>
      </c>
      <c r="H116" s="371"/>
      <c r="I116" s="356">
        <f t="shared" si="11"/>
        <v>1673.1</v>
      </c>
      <c r="J116" s="371">
        <v>1063.7</v>
      </c>
      <c r="K116" s="371">
        <v>105.3</v>
      </c>
      <c r="L116" s="371">
        <v>148.69999999999999</v>
      </c>
      <c r="M116" s="371">
        <v>609.4</v>
      </c>
      <c r="N116" s="356">
        <f t="shared" si="12"/>
        <v>3346.3999999999996</v>
      </c>
      <c r="O116" s="360"/>
    </row>
    <row r="117" spans="1:15" ht="38.25" x14ac:dyDescent="0.2">
      <c r="A117" s="367"/>
      <c r="B117" s="367" t="s">
        <v>1435</v>
      </c>
      <c r="C117" s="372" t="s">
        <v>4328</v>
      </c>
      <c r="D117" s="356">
        <f t="shared" si="10"/>
        <v>4479.3999999999996</v>
      </c>
      <c r="E117" s="358">
        <v>4479.3999999999996</v>
      </c>
      <c r="F117" s="371">
        <v>3352.5000000000009</v>
      </c>
      <c r="G117" s="358">
        <v>39.5</v>
      </c>
      <c r="H117" s="371"/>
      <c r="I117" s="356">
        <f t="shared" si="11"/>
        <v>1581.3</v>
      </c>
      <c r="J117" s="371">
        <v>1449.2</v>
      </c>
      <c r="K117" s="371">
        <v>285.10000000000002</v>
      </c>
      <c r="L117" s="371">
        <v>171.6</v>
      </c>
      <c r="M117" s="371">
        <v>132.1</v>
      </c>
      <c r="N117" s="356">
        <f t="shared" si="12"/>
        <v>6060.7</v>
      </c>
      <c r="O117" s="360"/>
    </row>
    <row r="118" spans="1:15" ht="38.25" x14ac:dyDescent="0.2">
      <c r="A118" s="367"/>
      <c r="B118" s="367" t="s">
        <v>1435</v>
      </c>
      <c r="C118" s="372" t="s">
        <v>4329</v>
      </c>
      <c r="D118" s="356">
        <f t="shared" si="10"/>
        <v>2743.1</v>
      </c>
      <c r="E118" s="358">
        <v>2743.1</v>
      </c>
      <c r="F118" s="371">
        <v>2042.5999999999997</v>
      </c>
      <c r="G118" s="358">
        <v>38.1</v>
      </c>
      <c r="H118" s="371"/>
      <c r="I118" s="356">
        <f t="shared" si="11"/>
        <v>959.7</v>
      </c>
      <c r="J118" s="371">
        <v>871.7</v>
      </c>
      <c r="K118" s="371">
        <v>173.7</v>
      </c>
      <c r="L118" s="371">
        <v>165.9</v>
      </c>
      <c r="M118" s="371">
        <v>88</v>
      </c>
      <c r="N118" s="356">
        <f t="shared" si="12"/>
        <v>3702.8</v>
      </c>
      <c r="O118" s="360"/>
    </row>
    <row r="119" spans="1:15" ht="51" x14ac:dyDescent="0.2">
      <c r="A119" s="367"/>
      <c r="B119" s="367" t="s">
        <v>1435</v>
      </c>
      <c r="C119" s="372" t="s">
        <v>3388</v>
      </c>
      <c r="D119" s="356">
        <f t="shared" si="10"/>
        <v>1261</v>
      </c>
      <c r="E119" s="358">
        <v>1261</v>
      </c>
      <c r="F119" s="371">
        <v>947.3</v>
      </c>
      <c r="G119" s="358">
        <v>6.4</v>
      </c>
      <c r="H119" s="371"/>
      <c r="I119" s="356">
        <f t="shared" si="11"/>
        <v>668.1</v>
      </c>
      <c r="J119" s="371">
        <v>580.1</v>
      </c>
      <c r="K119" s="371">
        <v>80.599999999999994</v>
      </c>
      <c r="L119" s="371">
        <v>28.2</v>
      </c>
      <c r="M119" s="371">
        <v>88</v>
      </c>
      <c r="N119" s="356">
        <f t="shared" si="12"/>
        <v>1929.1</v>
      </c>
      <c r="O119" s="360"/>
    </row>
    <row r="120" spans="1:15" ht="51" x14ac:dyDescent="0.2">
      <c r="A120" s="367"/>
      <c r="B120" s="367" t="s">
        <v>1435</v>
      </c>
      <c r="C120" s="372" t="s">
        <v>3389</v>
      </c>
      <c r="D120" s="356">
        <f t="shared" si="10"/>
        <v>1707.8</v>
      </c>
      <c r="E120" s="358">
        <v>1707.8</v>
      </c>
      <c r="F120" s="371">
        <v>1275.7</v>
      </c>
      <c r="G120" s="358">
        <v>18.3</v>
      </c>
      <c r="H120" s="371"/>
      <c r="I120" s="356">
        <f t="shared" si="11"/>
        <v>587.9</v>
      </c>
      <c r="J120" s="371">
        <v>499.9</v>
      </c>
      <c r="K120" s="371">
        <v>108.4</v>
      </c>
      <c r="L120" s="371">
        <v>79.8</v>
      </c>
      <c r="M120" s="371">
        <v>88</v>
      </c>
      <c r="N120" s="356">
        <f t="shared" si="12"/>
        <v>2295.6999999999998</v>
      </c>
      <c r="O120" s="360"/>
    </row>
    <row r="121" spans="1:15" ht="38.25" x14ac:dyDescent="0.2">
      <c r="A121" s="367"/>
      <c r="B121" s="367" t="s">
        <v>1435</v>
      </c>
      <c r="C121" s="372" t="s">
        <v>3390</v>
      </c>
      <c r="D121" s="356">
        <f t="shared" si="10"/>
        <v>1562.3000000000002</v>
      </c>
      <c r="E121" s="358">
        <v>1562.3000000000002</v>
      </c>
      <c r="F121" s="371">
        <v>1161.9000000000001</v>
      </c>
      <c r="G121" s="358">
        <v>23.7</v>
      </c>
      <c r="H121" s="371"/>
      <c r="I121" s="356">
        <f t="shared" si="11"/>
        <v>497.8</v>
      </c>
      <c r="J121" s="371">
        <v>438.5</v>
      </c>
      <c r="K121" s="371">
        <v>98.8</v>
      </c>
      <c r="L121" s="371">
        <v>102.7</v>
      </c>
      <c r="M121" s="371">
        <v>59.3</v>
      </c>
      <c r="N121" s="356">
        <f t="shared" si="12"/>
        <v>2060.1000000000004</v>
      </c>
      <c r="O121" s="360"/>
    </row>
    <row r="122" spans="1:15" ht="38.25" x14ac:dyDescent="0.2">
      <c r="A122" s="367"/>
      <c r="B122" s="367" t="s">
        <v>1435</v>
      </c>
      <c r="C122" s="372" t="s">
        <v>4330</v>
      </c>
      <c r="D122" s="356">
        <f t="shared" si="10"/>
        <v>2787.5</v>
      </c>
      <c r="E122" s="358">
        <v>2787.5</v>
      </c>
      <c r="F122" s="371">
        <v>2071.1000000000004</v>
      </c>
      <c r="G122" s="358">
        <v>44.7</v>
      </c>
      <c r="H122" s="371"/>
      <c r="I122" s="356">
        <f t="shared" si="11"/>
        <v>1105.7</v>
      </c>
      <c r="J122" s="371">
        <v>1017.7</v>
      </c>
      <c r="K122" s="371">
        <v>176.2</v>
      </c>
      <c r="L122" s="371">
        <v>194.6</v>
      </c>
      <c r="M122" s="371">
        <v>88</v>
      </c>
      <c r="N122" s="356">
        <f t="shared" si="12"/>
        <v>3893.2</v>
      </c>
      <c r="O122" s="360"/>
    </row>
    <row r="123" spans="1:15" ht="38.25" x14ac:dyDescent="0.2">
      <c r="A123" s="367"/>
      <c r="B123" s="367" t="s">
        <v>1435</v>
      </c>
      <c r="C123" s="372" t="s">
        <v>4331</v>
      </c>
      <c r="D123" s="356">
        <f t="shared" si="10"/>
        <v>2797.6</v>
      </c>
      <c r="E123" s="358">
        <v>2797.6</v>
      </c>
      <c r="F123" s="371">
        <v>2080.6</v>
      </c>
      <c r="G123" s="358">
        <v>42.1</v>
      </c>
      <c r="H123" s="371"/>
      <c r="I123" s="356">
        <f t="shared" si="11"/>
        <v>953.5</v>
      </c>
      <c r="J123" s="371">
        <v>865.5</v>
      </c>
      <c r="K123" s="371">
        <v>177</v>
      </c>
      <c r="L123" s="371">
        <v>183.1</v>
      </c>
      <c r="M123" s="371">
        <v>88</v>
      </c>
      <c r="N123" s="356">
        <f t="shared" si="12"/>
        <v>3751.1</v>
      </c>
      <c r="O123" s="360"/>
    </row>
    <row r="124" spans="1:15" ht="51" x14ac:dyDescent="0.2">
      <c r="A124" s="367"/>
      <c r="B124" s="367" t="s">
        <v>1435</v>
      </c>
      <c r="C124" s="372" t="s">
        <v>520</v>
      </c>
      <c r="D124" s="356">
        <f t="shared" si="10"/>
        <v>2706.9</v>
      </c>
      <c r="E124" s="358">
        <v>2706.9</v>
      </c>
      <c r="F124" s="371">
        <v>2014.1999999999998</v>
      </c>
      <c r="G124" s="358">
        <v>39.6</v>
      </c>
      <c r="H124" s="371"/>
      <c r="I124" s="356">
        <f t="shared" si="11"/>
        <v>906.8</v>
      </c>
      <c r="J124" s="371">
        <v>818.8</v>
      </c>
      <c r="K124" s="371">
        <v>171.3</v>
      </c>
      <c r="L124" s="371">
        <v>172.2</v>
      </c>
      <c r="M124" s="371">
        <v>88</v>
      </c>
      <c r="N124" s="356">
        <f t="shared" si="12"/>
        <v>3613.7</v>
      </c>
      <c r="O124" s="360"/>
    </row>
    <row r="125" spans="1:15" ht="38.25" x14ac:dyDescent="0.2">
      <c r="A125" s="367"/>
      <c r="B125" s="367" t="s">
        <v>1435</v>
      </c>
      <c r="C125" s="372" t="s">
        <v>4332</v>
      </c>
      <c r="D125" s="356">
        <f t="shared" si="10"/>
        <v>2312.1999999999998</v>
      </c>
      <c r="E125" s="358">
        <v>2312.1999999999998</v>
      </c>
      <c r="F125" s="371">
        <v>1718.1</v>
      </c>
      <c r="G125" s="358">
        <v>37</v>
      </c>
      <c r="H125" s="371"/>
      <c r="I125" s="356">
        <f t="shared" si="11"/>
        <v>1243.8</v>
      </c>
      <c r="J125" s="371">
        <v>1155.8</v>
      </c>
      <c r="K125" s="371">
        <v>146.19999999999999</v>
      </c>
      <c r="L125" s="371">
        <v>160.69999999999999</v>
      </c>
      <c r="M125" s="371">
        <v>88</v>
      </c>
      <c r="N125" s="356">
        <f t="shared" si="12"/>
        <v>3556</v>
      </c>
      <c r="O125" s="360"/>
    </row>
    <row r="126" spans="1:15" ht="25.5" x14ac:dyDescent="0.2">
      <c r="A126" s="367"/>
      <c r="B126" s="367" t="s">
        <v>1435</v>
      </c>
      <c r="C126" s="372" t="s">
        <v>4333</v>
      </c>
      <c r="D126" s="356">
        <f t="shared" si="10"/>
        <v>4878.6000000000004</v>
      </c>
      <c r="E126" s="358">
        <v>4878.6000000000004</v>
      </c>
      <c r="F126" s="371">
        <v>3661.7999999999997</v>
      </c>
      <c r="G126" s="358">
        <v>29</v>
      </c>
      <c r="H126" s="371"/>
      <c r="I126" s="356">
        <f t="shared" si="11"/>
        <v>1136</v>
      </c>
      <c r="J126" s="371">
        <v>974</v>
      </c>
      <c r="K126" s="371">
        <v>311.5</v>
      </c>
      <c r="L126" s="371">
        <v>126.3</v>
      </c>
      <c r="M126" s="371">
        <v>162</v>
      </c>
      <c r="N126" s="356">
        <f t="shared" si="12"/>
        <v>6014.6</v>
      </c>
      <c r="O126" s="360"/>
    </row>
    <row r="127" spans="1:15" ht="25.5" x14ac:dyDescent="0.2">
      <c r="A127" s="367"/>
      <c r="B127" s="367" t="s">
        <v>1435</v>
      </c>
      <c r="C127" s="372" t="s">
        <v>4334</v>
      </c>
      <c r="D127" s="356">
        <f t="shared" si="10"/>
        <v>3566.4</v>
      </c>
      <c r="E127" s="358">
        <v>3566.4</v>
      </c>
      <c r="F127" s="371">
        <v>2689.9</v>
      </c>
      <c r="G127" s="358">
        <v>4</v>
      </c>
      <c r="H127" s="371"/>
      <c r="I127" s="356">
        <f t="shared" si="11"/>
        <v>823.2</v>
      </c>
      <c r="J127" s="371">
        <v>661.2</v>
      </c>
      <c r="K127" s="371">
        <v>228.8</v>
      </c>
      <c r="L127" s="371">
        <v>17.600000000000001</v>
      </c>
      <c r="M127" s="371">
        <v>162</v>
      </c>
      <c r="N127" s="356">
        <f t="shared" si="12"/>
        <v>4389.6000000000004</v>
      </c>
      <c r="O127" s="360"/>
    </row>
    <row r="128" spans="1:15" ht="38.25" x14ac:dyDescent="0.2">
      <c r="A128" s="367"/>
      <c r="B128" s="367" t="s">
        <v>1435</v>
      </c>
      <c r="C128" s="372" t="s">
        <v>521</v>
      </c>
      <c r="D128" s="356">
        <f t="shared" si="10"/>
        <v>1813.6999999999998</v>
      </c>
      <c r="E128" s="358">
        <v>1813.6999999999998</v>
      </c>
      <c r="F128" s="371">
        <v>1332.7</v>
      </c>
      <c r="G128" s="358">
        <v>48.8</v>
      </c>
      <c r="H128" s="371"/>
      <c r="I128" s="356">
        <f t="shared" si="11"/>
        <v>947.1</v>
      </c>
      <c r="J128" s="371">
        <v>859.1</v>
      </c>
      <c r="K128" s="371">
        <v>113.4</v>
      </c>
      <c r="L128" s="371">
        <v>212.4</v>
      </c>
      <c r="M128" s="371">
        <v>88</v>
      </c>
      <c r="N128" s="356">
        <f t="shared" si="12"/>
        <v>2760.7999999999997</v>
      </c>
      <c r="O128" s="360"/>
    </row>
    <row r="129" spans="1:15" ht="38.25" x14ac:dyDescent="0.2">
      <c r="A129" s="367"/>
      <c r="B129" s="367" t="s">
        <v>1435</v>
      </c>
      <c r="C129" s="372" t="s">
        <v>4335</v>
      </c>
      <c r="D129" s="356">
        <f t="shared" si="10"/>
        <v>3489</v>
      </c>
      <c r="E129" s="358">
        <v>3489</v>
      </c>
      <c r="F129" s="371">
        <v>2604.5</v>
      </c>
      <c r="G129" s="358">
        <v>39.700000000000003</v>
      </c>
      <c r="H129" s="371"/>
      <c r="I129" s="356">
        <f t="shared" si="11"/>
        <v>950.7</v>
      </c>
      <c r="J129" s="371">
        <v>862.7</v>
      </c>
      <c r="K129" s="371">
        <v>221.6</v>
      </c>
      <c r="L129" s="371">
        <v>172.7</v>
      </c>
      <c r="M129" s="371">
        <v>88</v>
      </c>
      <c r="N129" s="356">
        <f t="shared" si="12"/>
        <v>4439.7</v>
      </c>
      <c r="O129" s="360"/>
    </row>
    <row r="130" spans="1:15" ht="25.5" x14ac:dyDescent="0.2">
      <c r="A130" s="367"/>
      <c r="B130" s="367" t="s">
        <v>1435</v>
      </c>
      <c r="C130" s="372" t="s">
        <v>4336</v>
      </c>
      <c r="D130" s="356">
        <f t="shared" si="10"/>
        <v>1853.6</v>
      </c>
      <c r="E130" s="358">
        <v>1853.6</v>
      </c>
      <c r="F130" s="371">
        <v>1389.6</v>
      </c>
      <c r="G130" s="358">
        <v>13.2</v>
      </c>
      <c r="H130" s="371"/>
      <c r="I130" s="356">
        <f t="shared" si="11"/>
        <v>1061.0999999999999</v>
      </c>
      <c r="J130" s="371">
        <v>973.1</v>
      </c>
      <c r="K130" s="371">
        <v>118.2</v>
      </c>
      <c r="L130" s="371">
        <v>57.4</v>
      </c>
      <c r="M130" s="371">
        <v>88</v>
      </c>
      <c r="N130" s="356">
        <f t="shared" si="12"/>
        <v>2914.7</v>
      </c>
      <c r="O130" s="360"/>
    </row>
    <row r="131" spans="1:15" ht="38.25" x14ac:dyDescent="0.2">
      <c r="A131" s="367"/>
      <c r="B131" s="367" t="s">
        <v>1435</v>
      </c>
      <c r="C131" s="372" t="s">
        <v>4337</v>
      </c>
      <c r="D131" s="356">
        <f t="shared" si="10"/>
        <v>3446.1</v>
      </c>
      <c r="E131" s="358">
        <v>3446.1</v>
      </c>
      <c r="F131" s="371">
        <v>2543.6</v>
      </c>
      <c r="G131" s="358">
        <v>77.8</v>
      </c>
      <c r="H131" s="371"/>
      <c r="I131" s="356">
        <f t="shared" si="11"/>
        <v>1228.5999999999999</v>
      </c>
      <c r="J131" s="371">
        <v>1111.0999999999999</v>
      </c>
      <c r="K131" s="371">
        <v>216.4</v>
      </c>
      <c r="L131" s="371">
        <v>338.2</v>
      </c>
      <c r="M131" s="371">
        <v>117.5</v>
      </c>
      <c r="N131" s="356">
        <f t="shared" si="12"/>
        <v>4674.7</v>
      </c>
      <c r="O131" s="360"/>
    </row>
    <row r="132" spans="1:15" ht="25.5" x14ac:dyDescent="0.2">
      <c r="A132" s="367"/>
      <c r="B132" s="367" t="s">
        <v>1435</v>
      </c>
      <c r="C132" s="372" t="s">
        <v>4338</v>
      </c>
      <c r="D132" s="356">
        <f t="shared" si="10"/>
        <v>3266.9</v>
      </c>
      <c r="E132" s="358">
        <v>3266.9</v>
      </c>
      <c r="F132" s="371">
        <v>2446.9</v>
      </c>
      <c r="G132" s="358">
        <v>26.4</v>
      </c>
      <c r="H132" s="371"/>
      <c r="I132" s="356">
        <f t="shared" si="11"/>
        <v>1181.8000000000002</v>
      </c>
      <c r="J132" s="371">
        <v>1078.9000000000001</v>
      </c>
      <c r="K132" s="371">
        <v>208.2</v>
      </c>
      <c r="L132" s="371">
        <v>114.8</v>
      </c>
      <c r="M132" s="371">
        <v>102.9</v>
      </c>
      <c r="N132" s="356">
        <f t="shared" si="12"/>
        <v>4448.7000000000007</v>
      </c>
      <c r="O132" s="360"/>
    </row>
    <row r="133" spans="1:15" ht="38.25" x14ac:dyDescent="0.2">
      <c r="A133" s="367"/>
      <c r="B133" s="367" t="s">
        <v>1435</v>
      </c>
      <c r="C133" s="372" t="s">
        <v>4339</v>
      </c>
      <c r="D133" s="356">
        <f t="shared" ref="D133:D196" si="13">E133+H133</f>
        <v>4301</v>
      </c>
      <c r="E133" s="358">
        <v>4301</v>
      </c>
      <c r="F133" s="371">
        <v>3213.8</v>
      </c>
      <c r="G133" s="358">
        <v>44.9</v>
      </c>
      <c r="H133" s="371"/>
      <c r="I133" s="356">
        <f t="shared" ref="I133:I196" si="14">J133+M133</f>
        <v>1096.7</v>
      </c>
      <c r="J133" s="371">
        <v>993.8</v>
      </c>
      <c r="K133" s="371">
        <v>273.39999999999998</v>
      </c>
      <c r="L133" s="371">
        <v>195.2</v>
      </c>
      <c r="M133" s="371">
        <v>102.9</v>
      </c>
      <c r="N133" s="356">
        <f t="shared" ref="N133:N196" si="15">D133+I133</f>
        <v>5397.7</v>
      </c>
      <c r="O133" s="360"/>
    </row>
    <row r="134" spans="1:15" ht="38.25" x14ac:dyDescent="0.2">
      <c r="A134" s="367"/>
      <c r="B134" s="367" t="s">
        <v>1435</v>
      </c>
      <c r="C134" s="372" t="s">
        <v>522</v>
      </c>
      <c r="D134" s="356">
        <f t="shared" si="13"/>
        <v>1388.7</v>
      </c>
      <c r="E134" s="358">
        <v>1388.7</v>
      </c>
      <c r="F134" s="371">
        <v>1023.3000000000001</v>
      </c>
      <c r="G134" s="358">
        <v>33.5</v>
      </c>
      <c r="H134" s="371"/>
      <c r="I134" s="356">
        <f t="shared" si="14"/>
        <v>610.70000000000005</v>
      </c>
      <c r="J134" s="371">
        <v>498.3</v>
      </c>
      <c r="K134" s="371">
        <v>87</v>
      </c>
      <c r="L134" s="371">
        <v>145.80000000000001</v>
      </c>
      <c r="M134" s="371">
        <v>112.4</v>
      </c>
      <c r="N134" s="356">
        <f t="shared" si="15"/>
        <v>1999.4</v>
      </c>
      <c r="O134" s="360"/>
    </row>
    <row r="135" spans="1:15" ht="51" x14ac:dyDescent="0.2">
      <c r="A135" s="367"/>
      <c r="B135" s="367" t="s">
        <v>1435</v>
      </c>
      <c r="C135" s="372" t="s">
        <v>523</v>
      </c>
      <c r="D135" s="356">
        <f t="shared" si="13"/>
        <v>1210.7</v>
      </c>
      <c r="E135" s="358">
        <v>1210.7</v>
      </c>
      <c r="F135" s="371">
        <v>909.39999999999986</v>
      </c>
      <c r="G135" s="358">
        <v>6.4</v>
      </c>
      <c r="H135" s="371"/>
      <c r="I135" s="356">
        <f t="shared" si="14"/>
        <v>518.1</v>
      </c>
      <c r="J135" s="371">
        <v>459</v>
      </c>
      <c r="K135" s="371">
        <v>77.400000000000006</v>
      </c>
      <c r="L135" s="371">
        <v>27.5</v>
      </c>
      <c r="M135" s="371">
        <v>59.1</v>
      </c>
      <c r="N135" s="356">
        <f t="shared" si="15"/>
        <v>1728.8000000000002</v>
      </c>
      <c r="O135" s="360"/>
    </row>
    <row r="136" spans="1:15" ht="25.5" x14ac:dyDescent="0.2">
      <c r="A136" s="367"/>
      <c r="B136" s="367" t="s">
        <v>1435</v>
      </c>
      <c r="C136" s="372" t="s">
        <v>4340</v>
      </c>
      <c r="D136" s="356">
        <f t="shared" si="13"/>
        <v>5026</v>
      </c>
      <c r="E136" s="358">
        <v>5026</v>
      </c>
      <c r="F136" s="371">
        <v>3747.3</v>
      </c>
      <c r="G136" s="358">
        <v>63.3</v>
      </c>
      <c r="H136" s="371"/>
      <c r="I136" s="356">
        <f t="shared" si="14"/>
        <v>1143.7</v>
      </c>
      <c r="J136" s="371">
        <v>1055.7</v>
      </c>
      <c r="K136" s="371">
        <v>318.8</v>
      </c>
      <c r="L136" s="371">
        <v>275.5</v>
      </c>
      <c r="M136" s="371">
        <v>88</v>
      </c>
      <c r="N136" s="356">
        <f t="shared" si="15"/>
        <v>6169.7</v>
      </c>
      <c r="O136" s="360"/>
    </row>
    <row r="137" spans="1:15" ht="51" x14ac:dyDescent="0.2">
      <c r="A137" s="367"/>
      <c r="B137" s="367" t="s">
        <v>1435</v>
      </c>
      <c r="C137" s="372" t="s">
        <v>524</v>
      </c>
      <c r="D137" s="356">
        <f t="shared" si="13"/>
        <v>1516.7</v>
      </c>
      <c r="E137" s="358">
        <v>1516.7</v>
      </c>
      <c r="F137" s="371">
        <v>1142.8000000000002</v>
      </c>
      <c r="G137" s="358">
        <v>3.3</v>
      </c>
      <c r="H137" s="371"/>
      <c r="I137" s="356">
        <f t="shared" si="14"/>
        <v>449.4</v>
      </c>
      <c r="J137" s="371">
        <v>361.4</v>
      </c>
      <c r="K137" s="371">
        <v>97.2</v>
      </c>
      <c r="L137" s="371">
        <v>14.3</v>
      </c>
      <c r="M137" s="371">
        <v>88</v>
      </c>
      <c r="N137" s="356">
        <f t="shared" si="15"/>
        <v>1966.1</v>
      </c>
      <c r="O137" s="360"/>
    </row>
    <row r="138" spans="1:15" ht="38.25" x14ac:dyDescent="0.2">
      <c r="A138" s="367"/>
      <c r="B138" s="367" t="s">
        <v>1435</v>
      </c>
      <c r="C138" s="372" t="s">
        <v>525</v>
      </c>
      <c r="D138" s="356">
        <f t="shared" si="13"/>
        <v>1928.6</v>
      </c>
      <c r="E138" s="358">
        <v>1928.6</v>
      </c>
      <c r="F138" s="371">
        <v>1433.3000000000002</v>
      </c>
      <c r="G138" s="358">
        <v>30.4</v>
      </c>
      <c r="H138" s="371"/>
      <c r="I138" s="356">
        <f t="shared" si="14"/>
        <v>838.8</v>
      </c>
      <c r="J138" s="371">
        <v>750.8</v>
      </c>
      <c r="K138" s="371">
        <v>121.9</v>
      </c>
      <c r="L138" s="371">
        <v>132</v>
      </c>
      <c r="M138" s="371">
        <v>88</v>
      </c>
      <c r="N138" s="356">
        <f t="shared" si="15"/>
        <v>2767.3999999999996</v>
      </c>
      <c r="O138" s="360"/>
    </row>
    <row r="139" spans="1:15" ht="38.25" x14ac:dyDescent="0.2">
      <c r="A139" s="367"/>
      <c r="B139" s="367" t="s">
        <v>1435</v>
      </c>
      <c r="C139" s="372" t="s">
        <v>526</v>
      </c>
      <c r="D139" s="356">
        <f t="shared" si="13"/>
        <v>975.30000000000007</v>
      </c>
      <c r="E139" s="358">
        <v>975.30000000000007</v>
      </c>
      <c r="F139" s="371">
        <v>713.89999999999986</v>
      </c>
      <c r="G139" s="358">
        <v>30</v>
      </c>
      <c r="H139" s="371"/>
      <c r="I139" s="356">
        <f t="shared" si="14"/>
        <v>997</v>
      </c>
      <c r="J139" s="371">
        <v>923.3</v>
      </c>
      <c r="K139" s="371">
        <v>60.7</v>
      </c>
      <c r="L139" s="371">
        <v>130.30000000000001</v>
      </c>
      <c r="M139" s="371">
        <v>73.7</v>
      </c>
      <c r="N139" s="356">
        <f t="shared" si="15"/>
        <v>1972.3000000000002</v>
      </c>
      <c r="O139" s="360"/>
    </row>
    <row r="140" spans="1:15" ht="51" x14ac:dyDescent="0.2">
      <c r="A140" s="367"/>
      <c r="B140" s="367" t="s">
        <v>1435</v>
      </c>
      <c r="C140" s="372" t="s">
        <v>527</v>
      </c>
      <c r="D140" s="356">
        <f t="shared" si="13"/>
        <v>5359.5</v>
      </c>
      <c r="E140" s="358">
        <v>5359.5</v>
      </c>
      <c r="F140" s="371">
        <v>4009.2999999999997</v>
      </c>
      <c r="G140" s="358">
        <v>49.7</v>
      </c>
      <c r="H140" s="371"/>
      <c r="I140" s="356">
        <f t="shared" si="14"/>
        <v>1265.0999999999999</v>
      </c>
      <c r="J140" s="371">
        <v>1103.8</v>
      </c>
      <c r="K140" s="371">
        <v>341</v>
      </c>
      <c r="L140" s="371">
        <v>216.4</v>
      </c>
      <c r="M140" s="371">
        <v>161.30000000000001</v>
      </c>
      <c r="N140" s="356">
        <f t="shared" si="15"/>
        <v>6624.6</v>
      </c>
      <c r="O140" s="360"/>
    </row>
    <row r="141" spans="1:15" ht="51" x14ac:dyDescent="0.2">
      <c r="A141" s="367"/>
      <c r="B141" s="367" t="s">
        <v>1435</v>
      </c>
      <c r="C141" s="372" t="s">
        <v>528</v>
      </c>
      <c r="D141" s="356">
        <f t="shared" si="13"/>
        <v>4564.8999999999996</v>
      </c>
      <c r="E141" s="358">
        <v>4564.8999999999996</v>
      </c>
      <c r="F141" s="371">
        <v>3409.3999999999996</v>
      </c>
      <c r="G141" s="358">
        <v>49.7</v>
      </c>
      <c r="H141" s="371"/>
      <c r="I141" s="356">
        <f t="shared" si="14"/>
        <v>1330.3999999999999</v>
      </c>
      <c r="J141" s="371">
        <v>1169.0999999999999</v>
      </c>
      <c r="K141" s="371">
        <v>290</v>
      </c>
      <c r="L141" s="371">
        <v>216.4</v>
      </c>
      <c r="M141" s="371">
        <v>161.30000000000001</v>
      </c>
      <c r="N141" s="356">
        <f t="shared" si="15"/>
        <v>5895.2999999999993</v>
      </c>
      <c r="O141" s="360"/>
    </row>
    <row r="142" spans="1:15" ht="51" x14ac:dyDescent="0.2">
      <c r="A142" s="367"/>
      <c r="B142" s="367" t="s">
        <v>1435</v>
      </c>
      <c r="C142" s="372" t="s">
        <v>529</v>
      </c>
      <c r="D142" s="356">
        <f t="shared" si="13"/>
        <v>1911</v>
      </c>
      <c r="E142" s="358">
        <v>1911</v>
      </c>
      <c r="F142" s="371">
        <v>1433.3000000000002</v>
      </c>
      <c r="G142" s="358">
        <v>12.7</v>
      </c>
      <c r="H142" s="371"/>
      <c r="I142" s="356">
        <f t="shared" si="14"/>
        <v>657.1</v>
      </c>
      <c r="J142" s="371">
        <v>569.1</v>
      </c>
      <c r="K142" s="371">
        <v>121.9</v>
      </c>
      <c r="L142" s="371">
        <v>55.1</v>
      </c>
      <c r="M142" s="371">
        <v>88</v>
      </c>
      <c r="N142" s="356">
        <f t="shared" si="15"/>
        <v>2568.1</v>
      </c>
      <c r="O142" s="360"/>
    </row>
    <row r="143" spans="1:15" ht="38.25" x14ac:dyDescent="0.2">
      <c r="A143" s="367"/>
      <c r="B143" s="367" t="s">
        <v>1435</v>
      </c>
      <c r="C143" s="372" t="s">
        <v>530</v>
      </c>
      <c r="D143" s="356">
        <f t="shared" si="13"/>
        <v>1625.8</v>
      </c>
      <c r="E143" s="358">
        <v>1625.8</v>
      </c>
      <c r="F143" s="371">
        <v>1218.8999999999999</v>
      </c>
      <c r="G143" s="358">
        <v>11.5</v>
      </c>
      <c r="H143" s="371"/>
      <c r="I143" s="356">
        <f t="shared" si="14"/>
        <v>685.9</v>
      </c>
      <c r="J143" s="371">
        <v>641.5</v>
      </c>
      <c r="K143" s="371">
        <v>103.7</v>
      </c>
      <c r="L143" s="371">
        <v>49.9</v>
      </c>
      <c r="M143" s="371">
        <v>44.4</v>
      </c>
      <c r="N143" s="356">
        <f t="shared" si="15"/>
        <v>2311.6999999999998</v>
      </c>
      <c r="O143" s="360"/>
    </row>
    <row r="144" spans="1:15" ht="51" x14ac:dyDescent="0.2">
      <c r="A144" s="367"/>
      <c r="B144" s="367" t="s">
        <v>1435</v>
      </c>
      <c r="C144" s="372" t="s">
        <v>531</v>
      </c>
      <c r="D144" s="356">
        <f t="shared" si="13"/>
        <v>5160.8</v>
      </c>
      <c r="E144" s="358">
        <v>5160.8</v>
      </c>
      <c r="F144" s="371">
        <v>3842.4000000000005</v>
      </c>
      <c r="G144" s="358">
        <v>72.3</v>
      </c>
      <c r="H144" s="371"/>
      <c r="I144" s="356">
        <f t="shared" si="14"/>
        <v>1507.2</v>
      </c>
      <c r="J144" s="371">
        <v>1344.3</v>
      </c>
      <c r="K144" s="371">
        <v>326.8</v>
      </c>
      <c r="L144" s="371">
        <v>314.60000000000002</v>
      </c>
      <c r="M144" s="371">
        <v>162.9</v>
      </c>
      <c r="N144" s="356">
        <f t="shared" si="15"/>
        <v>6668</v>
      </c>
      <c r="O144" s="360"/>
    </row>
    <row r="145" spans="1:15" ht="51" x14ac:dyDescent="0.2">
      <c r="A145" s="367"/>
      <c r="B145" s="367" t="s">
        <v>1435</v>
      </c>
      <c r="C145" s="372" t="s">
        <v>799</v>
      </c>
      <c r="D145" s="356">
        <f t="shared" si="13"/>
        <v>1595.3999999999999</v>
      </c>
      <c r="E145" s="358">
        <v>1595.3999999999999</v>
      </c>
      <c r="F145" s="371">
        <v>1199.8</v>
      </c>
      <c r="G145" s="358">
        <v>6.4</v>
      </c>
      <c r="H145" s="371"/>
      <c r="I145" s="356">
        <f t="shared" si="14"/>
        <v>510.8</v>
      </c>
      <c r="J145" s="371">
        <v>422.8</v>
      </c>
      <c r="K145" s="371">
        <v>102.1</v>
      </c>
      <c r="L145" s="371">
        <v>27.5</v>
      </c>
      <c r="M145" s="371">
        <v>88</v>
      </c>
      <c r="N145" s="356">
        <f t="shared" si="15"/>
        <v>2106.1999999999998</v>
      </c>
      <c r="O145" s="360"/>
    </row>
    <row r="146" spans="1:15" ht="38.25" x14ac:dyDescent="0.2">
      <c r="A146" s="367"/>
      <c r="B146" s="367" t="s">
        <v>1435</v>
      </c>
      <c r="C146" s="372" t="s">
        <v>800</v>
      </c>
      <c r="D146" s="356">
        <f t="shared" si="13"/>
        <v>1609</v>
      </c>
      <c r="E146" s="358">
        <v>1609</v>
      </c>
      <c r="F146" s="371">
        <v>1200.0999999999999</v>
      </c>
      <c r="G146" s="358">
        <v>19.7</v>
      </c>
      <c r="H146" s="371"/>
      <c r="I146" s="356">
        <f t="shared" si="14"/>
        <v>535.5</v>
      </c>
      <c r="J146" s="371">
        <v>447.5</v>
      </c>
      <c r="K146" s="371">
        <v>102.1</v>
      </c>
      <c r="L146" s="371">
        <v>85.5</v>
      </c>
      <c r="M146" s="371">
        <v>88</v>
      </c>
      <c r="N146" s="356">
        <f t="shared" si="15"/>
        <v>2144.5</v>
      </c>
      <c r="O146" s="360"/>
    </row>
    <row r="147" spans="1:15" ht="51" x14ac:dyDescent="0.2">
      <c r="A147" s="367"/>
      <c r="B147" s="367" t="s">
        <v>1435</v>
      </c>
      <c r="C147" s="372" t="s">
        <v>801</v>
      </c>
      <c r="D147" s="356">
        <f t="shared" si="13"/>
        <v>1906.3999999999999</v>
      </c>
      <c r="E147" s="358">
        <v>1906.3999999999999</v>
      </c>
      <c r="F147" s="371">
        <v>1423.7</v>
      </c>
      <c r="G147" s="358">
        <v>20.9</v>
      </c>
      <c r="H147" s="371"/>
      <c r="I147" s="356">
        <f t="shared" si="14"/>
        <v>551.6</v>
      </c>
      <c r="J147" s="371">
        <v>463.6</v>
      </c>
      <c r="K147" s="371">
        <v>121.1</v>
      </c>
      <c r="L147" s="371">
        <v>90.9</v>
      </c>
      <c r="M147" s="371">
        <v>88</v>
      </c>
      <c r="N147" s="356">
        <f t="shared" si="15"/>
        <v>2458</v>
      </c>
      <c r="O147" s="360"/>
    </row>
    <row r="148" spans="1:15" ht="38.25" x14ac:dyDescent="0.2">
      <c r="A148" s="367"/>
      <c r="B148" s="367" t="s">
        <v>1435</v>
      </c>
      <c r="C148" s="372" t="s">
        <v>802</v>
      </c>
      <c r="D148" s="356">
        <f t="shared" si="13"/>
        <v>1217.0999999999999</v>
      </c>
      <c r="E148" s="358">
        <v>1217.0999999999999</v>
      </c>
      <c r="F148" s="371">
        <v>909.39999999999986</v>
      </c>
      <c r="G148" s="358">
        <v>12.8</v>
      </c>
      <c r="H148" s="371"/>
      <c r="I148" s="356">
        <f t="shared" si="14"/>
        <v>730.5</v>
      </c>
      <c r="J148" s="371">
        <v>502.5</v>
      </c>
      <c r="K148" s="371">
        <v>77.400000000000006</v>
      </c>
      <c r="L148" s="371">
        <v>55.6</v>
      </c>
      <c r="M148" s="371">
        <v>228</v>
      </c>
      <c r="N148" s="356">
        <f t="shared" si="15"/>
        <v>1947.6</v>
      </c>
      <c r="O148" s="360"/>
    </row>
    <row r="149" spans="1:15" ht="38.25" x14ac:dyDescent="0.2">
      <c r="A149" s="367"/>
      <c r="B149" s="367" t="s">
        <v>1435</v>
      </c>
      <c r="C149" s="372" t="s">
        <v>4341</v>
      </c>
      <c r="D149" s="356">
        <f t="shared" si="13"/>
        <v>2926.5</v>
      </c>
      <c r="E149" s="358">
        <v>2926.5</v>
      </c>
      <c r="F149" s="371">
        <v>2165.9999999999995</v>
      </c>
      <c r="G149" s="358">
        <v>58.1</v>
      </c>
      <c r="H149" s="371"/>
      <c r="I149" s="356">
        <f t="shared" si="14"/>
        <v>1051.4000000000001</v>
      </c>
      <c r="J149" s="371">
        <v>999</v>
      </c>
      <c r="K149" s="371">
        <v>184.3</v>
      </c>
      <c r="L149" s="371">
        <v>252.6</v>
      </c>
      <c r="M149" s="371">
        <v>52.4</v>
      </c>
      <c r="N149" s="356">
        <f t="shared" si="15"/>
        <v>3977.9</v>
      </c>
      <c r="O149" s="360"/>
    </row>
    <row r="150" spans="1:15" ht="25.5" x14ac:dyDescent="0.2">
      <c r="A150" s="367"/>
      <c r="B150" s="367" t="s">
        <v>1435</v>
      </c>
      <c r="C150" s="372" t="s">
        <v>4342</v>
      </c>
      <c r="D150" s="356">
        <f t="shared" si="13"/>
        <v>2907.3</v>
      </c>
      <c r="E150" s="358">
        <v>2907.3</v>
      </c>
      <c r="F150" s="371">
        <v>2175.5</v>
      </c>
      <c r="G150" s="358">
        <v>26.2</v>
      </c>
      <c r="H150" s="371"/>
      <c r="I150" s="356">
        <f t="shared" si="14"/>
        <v>882</v>
      </c>
      <c r="J150" s="371">
        <v>794</v>
      </c>
      <c r="K150" s="371">
        <v>185.1</v>
      </c>
      <c r="L150" s="371">
        <v>114.2</v>
      </c>
      <c r="M150" s="371">
        <v>88</v>
      </c>
      <c r="N150" s="356">
        <f t="shared" si="15"/>
        <v>3789.3</v>
      </c>
      <c r="O150" s="360"/>
    </row>
    <row r="151" spans="1:15" ht="51" x14ac:dyDescent="0.2">
      <c r="A151" s="367"/>
      <c r="B151" s="367" t="s">
        <v>1435</v>
      </c>
      <c r="C151" s="372" t="s">
        <v>803</v>
      </c>
      <c r="D151" s="356">
        <f t="shared" si="13"/>
        <v>3308</v>
      </c>
      <c r="E151" s="358">
        <v>3308</v>
      </c>
      <c r="F151" s="371">
        <v>2485.0000000000005</v>
      </c>
      <c r="G151" s="358">
        <v>17</v>
      </c>
      <c r="H151" s="371"/>
      <c r="I151" s="356">
        <f t="shared" si="14"/>
        <v>816.2</v>
      </c>
      <c r="J151" s="371">
        <v>728.2</v>
      </c>
      <c r="K151" s="371">
        <v>211.4</v>
      </c>
      <c r="L151" s="371">
        <v>74</v>
      </c>
      <c r="M151" s="371">
        <v>88</v>
      </c>
      <c r="N151" s="356">
        <f t="shared" si="15"/>
        <v>4124.2</v>
      </c>
      <c r="O151" s="360"/>
    </row>
    <row r="152" spans="1:15" ht="38.25" x14ac:dyDescent="0.2">
      <c r="A152" s="367"/>
      <c r="B152" s="367" t="s">
        <v>1435</v>
      </c>
      <c r="C152" s="372" t="s">
        <v>1143</v>
      </c>
      <c r="D152" s="356">
        <f t="shared" si="13"/>
        <v>1624.6999999999998</v>
      </c>
      <c r="E152" s="358">
        <v>1624.6999999999998</v>
      </c>
      <c r="F152" s="371">
        <v>1218.8999999999999</v>
      </c>
      <c r="G152" s="358">
        <v>10.4</v>
      </c>
      <c r="H152" s="371"/>
      <c r="I152" s="356">
        <f t="shared" si="14"/>
        <v>772.80000000000007</v>
      </c>
      <c r="J152" s="371">
        <v>623.70000000000005</v>
      </c>
      <c r="K152" s="371">
        <v>103.7</v>
      </c>
      <c r="L152" s="371">
        <v>45.3</v>
      </c>
      <c r="M152" s="371">
        <v>149.1</v>
      </c>
      <c r="N152" s="356">
        <f t="shared" si="15"/>
        <v>2397.5</v>
      </c>
      <c r="O152" s="360"/>
    </row>
    <row r="153" spans="1:15" ht="38.25" x14ac:dyDescent="0.2">
      <c r="A153" s="367"/>
      <c r="B153" s="367" t="s">
        <v>1435</v>
      </c>
      <c r="C153" s="372" t="s">
        <v>1144</v>
      </c>
      <c r="D153" s="356">
        <f t="shared" si="13"/>
        <v>959.80000000000007</v>
      </c>
      <c r="E153" s="358">
        <v>959.80000000000007</v>
      </c>
      <c r="F153" s="371">
        <v>713.89999999999986</v>
      </c>
      <c r="G153" s="358">
        <v>14.4</v>
      </c>
      <c r="H153" s="371"/>
      <c r="I153" s="356">
        <f t="shared" si="14"/>
        <v>447.4</v>
      </c>
      <c r="J153" s="371">
        <v>403</v>
      </c>
      <c r="K153" s="371">
        <v>60.7</v>
      </c>
      <c r="L153" s="371">
        <v>62.6</v>
      </c>
      <c r="M153" s="371">
        <v>44.4</v>
      </c>
      <c r="N153" s="356">
        <f t="shared" si="15"/>
        <v>1407.2</v>
      </c>
      <c r="O153" s="360"/>
    </row>
    <row r="154" spans="1:15" ht="38.25" x14ac:dyDescent="0.2">
      <c r="A154" s="367"/>
      <c r="B154" s="367" t="s">
        <v>1435</v>
      </c>
      <c r="C154" s="372" t="s">
        <v>1145</v>
      </c>
      <c r="D154" s="356">
        <f t="shared" si="13"/>
        <v>1265.1000000000001</v>
      </c>
      <c r="E154" s="358">
        <v>1265.1000000000001</v>
      </c>
      <c r="F154" s="371">
        <v>947.3</v>
      </c>
      <c r="G154" s="358">
        <v>10.4</v>
      </c>
      <c r="H154" s="371"/>
      <c r="I154" s="356">
        <f t="shared" si="14"/>
        <v>517.4</v>
      </c>
      <c r="J154" s="371">
        <v>443.7</v>
      </c>
      <c r="K154" s="371">
        <v>80.599999999999994</v>
      </c>
      <c r="L154" s="371">
        <v>45.3</v>
      </c>
      <c r="M154" s="371">
        <v>73.7</v>
      </c>
      <c r="N154" s="356">
        <f t="shared" si="15"/>
        <v>1782.5</v>
      </c>
      <c r="O154" s="360"/>
    </row>
    <row r="155" spans="1:15" ht="25.5" x14ac:dyDescent="0.2">
      <c r="A155" s="367"/>
      <c r="B155" s="367" t="s">
        <v>1435</v>
      </c>
      <c r="C155" s="372" t="s">
        <v>4343</v>
      </c>
      <c r="D155" s="356">
        <f t="shared" si="13"/>
        <v>2721.4</v>
      </c>
      <c r="E155" s="358">
        <v>2721.4</v>
      </c>
      <c r="F155" s="371">
        <v>2033.0999999999997</v>
      </c>
      <c r="G155" s="358">
        <v>28.9</v>
      </c>
      <c r="H155" s="371"/>
      <c r="I155" s="356">
        <f t="shared" si="14"/>
        <v>1030</v>
      </c>
      <c r="J155" s="371">
        <v>942</v>
      </c>
      <c r="K155" s="371">
        <v>173</v>
      </c>
      <c r="L155" s="371">
        <v>125.7</v>
      </c>
      <c r="M155" s="371">
        <v>88</v>
      </c>
      <c r="N155" s="356">
        <f t="shared" si="15"/>
        <v>3751.4</v>
      </c>
      <c r="O155" s="360"/>
    </row>
    <row r="156" spans="1:15" ht="38.25" x14ac:dyDescent="0.2">
      <c r="A156" s="367"/>
      <c r="B156" s="367" t="s">
        <v>1435</v>
      </c>
      <c r="C156" s="372" t="s">
        <v>1146</v>
      </c>
      <c r="D156" s="356">
        <f t="shared" si="13"/>
        <v>1575.6</v>
      </c>
      <c r="E156" s="358">
        <v>1575.6</v>
      </c>
      <c r="F156" s="371">
        <v>1180.8</v>
      </c>
      <c r="G156" s="358">
        <v>11.8</v>
      </c>
      <c r="H156" s="371"/>
      <c r="I156" s="356">
        <f t="shared" si="14"/>
        <v>552.70000000000005</v>
      </c>
      <c r="J156" s="371">
        <v>508.3</v>
      </c>
      <c r="K156" s="371">
        <v>100.4</v>
      </c>
      <c r="L156" s="371">
        <v>51.1</v>
      </c>
      <c r="M156" s="371">
        <v>44.4</v>
      </c>
      <c r="N156" s="356">
        <f t="shared" si="15"/>
        <v>2128.3000000000002</v>
      </c>
      <c r="O156" s="360"/>
    </row>
    <row r="157" spans="1:15" ht="38.25" x14ac:dyDescent="0.2">
      <c r="A157" s="367"/>
      <c r="B157" s="367" t="s">
        <v>1435</v>
      </c>
      <c r="C157" s="372" t="s">
        <v>1147</v>
      </c>
      <c r="D157" s="356">
        <f t="shared" si="13"/>
        <v>1004.8</v>
      </c>
      <c r="E157" s="358">
        <v>1004.8</v>
      </c>
      <c r="F157" s="371">
        <v>751.80000000000007</v>
      </c>
      <c r="G157" s="358">
        <v>9.1</v>
      </c>
      <c r="H157" s="371"/>
      <c r="I157" s="356">
        <f t="shared" si="14"/>
        <v>429.7</v>
      </c>
      <c r="J157" s="371">
        <v>341.7</v>
      </c>
      <c r="K157" s="371">
        <v>64</v>
      </c>
      <c r="L157" s="371">
        <v>39.6</v>
      </c>
      <c r="M157" s="371">
        <v>88</v>
      </c>
      <c r="N157" s="356">
        <f t="shared" si="15"/>
        <v>1434.5</v>
      </c>
      <c r="O157" s="360"/>
    </row>
    <row r="158" spans="1:15" ht="38.25" x14ac:dyDescent="0.2">
      <c r="A158" s="367"/>
      <c r="B158" s="367" t="s">
        <v>1435</v>
      </c>
      <c r="C158" s="372" t="s">
        <v>4344</v>
      </c>
      <c r="D158" s="356">
        <f t="shared" si="13"/>
        <v>3186.8</v>
      </c>
      <c r="E158" s="358">
        <v>3186.8</v>
      </c>
      <c r="F158" s="371">
        <v>2380.5999999999995</v>
      </c>
      <c r="G158" s="358">
        <v>34.1</v>
      </c>
      <c r="H158" s="371"/>
      <c r="I158" s="356">
        <f t="shared" si="14"/>
        <v>967.1</v>
      </c>
      <c r="J158" s="371">
        <v>879.1</v>
      </c>
      <c r="K158" s="371">
        <v>202.5</v>
      </c>
      <c r="L158" s="371">
        <v>148.69999999999999</v>
      </c>
      <c r="M158" s="371">
        <v>88</v>
      </c>
      <c r="N158" s="356">
        <f t="shared" si="15"/>
        <v>4153.9000000000005</v>
      </c>
      <c r="O158" s="360"/>
    </row>
    <row r="159" spans="1:15" ht="38.25" x14ac:dyDescent="0.2">
      <c r="A159" s="367"/>
      <c r="B159" s="367" t="s">
        <v>1435</v>
      </c>
      <c r="C159" s="372" t="s">
        <v>4060</v>
      </c>
      <c r="D159" s="356">
        <f t="shared" si="13"/>
        <v>915.30000000000007</v>
      </c>
      <c r="E159" s="358">
        <v>915.30000000000007</v>
      </c>
      <c r="F159" s="371">
        <v>685.19999999999993</v>
      </c>
      <c r="G159" s="358">
        <v>7.7</v>
      </c>
      <c r="H159" s="371"/>
      <c r="I159" s="356">
        <f t="shared" si="14"/>
        <v>604.1</v>
      </c>
      <c r="J159" s="371">
        <v>545</v>
      </c>
      <c r="K159" s="371">
        <v>58.3</v>
      </c>
      <c r="L159" s="371">
        <v>33.799999999999997</v>
      </c>
      <c r="M159" s="371">
        <v>59.1</v>
      </c>
      <c r="N159" s="356">
        <f t="shared" si="15"/>
        <v>1519.4</v>
      </c>
      <c r="O159" s="360"/>
    </row>
    <row r="160" spans="1:15" ht="38.25" x14ac:dyDescent="0.2">
      <c r="A160" s="367"/>
      <c r="B160" s="367" t="s">
        <v>1435</v>
      </c>
      <c r="C160" s="372" t="s">
        <v>2371</v>
      </c>
      <c r="D160" s="356">
        <f t="shared" si="13"/>
        <v>1530.4</v>
      </c>
      <c r="E160" s="358">
        <v>1530.4</v>
      </c>
      <c r="F160" s="371">
        <v>1142.8000000000002</v>
      </c>
      <c r="G160" s="358">
        <v>17</v>
      </c>
      <c r="H160" s="371"/>
      <c r="I160" s="356">
        <f t="shared" si="14"/>
        <v>578.9</v>
      </c>
      <c r="J160" s="371">
        <v>519.79999999999995</v>
      </c>
      <c r="K160" s="371">
        <v>97.2</v>
      </c>
      <c r="L160" s="371">
        <v>74</v>
      </c>
      <c r="M160" s="371">
        <v>59.1</v>
      </c>
      <c r="N160" s="356">
        <f t="shared" si="15"/>
        <v>2109.3000000000002</v>
      </c>
      <c r="O160" s="360"/>
    </row>
    <row r="161" spans="1:15" ht="25.5" x14ac:dyDescent="0.2">
      <c r="A161" s="367"/>
      <c r="B161" s="367" t="s">
        <v>1435</v>
      </c>
      <c r="C161" s="372" t="s">
        <v>2372</v>
      </c>
      <c r="D161" s="356">
        <f t="shared" si="13"/>
        <v>1542.8</v>
      </c>
      <c r="E161" s="358">
        <v>1542.8</v>
      </c>
      <c r="F161" s="371">
        <v>1164.5</v>
      </c>
      <c r="G161" s="358">
        <v>0.4</v>
      </c>
      <c r="H161" s="371"/>
      <c r="I161" s="356">
        <f t="shared" si="14"/>
        <v>380.9</v>
      </c>
      <c r="J161" s="371">
        <v>377.5</v>
      </c>
      <c r="K161" s="371">
        <v>99.1</v>
      </c>
      <c r="L161" s="371">
        <v>2</v>
      </c>
      <c r="M161" s="371">
        <v>3.4</v>
      </c>
      <c r="N161" s="356">
        <f t="shared" si="15"/>
        <v>1923.6999999999998</v>
      </c>
      <c r="O161" s="360"/>
    </row>
    <row r="162" spans="1:15" ht="38.25" x14ac:dyDescent="0.2">
      <c r="A162" s="367"/>
      <c r="B162" s="367" t="s">
        <v>1435</v>
      </c>
      <c r="C162" s="372" t="s">
        <v>2373</v>
      </c>
      <c r="D162" s="356">
        <f t="shared" si="13"/>
        <v>2603.6</v>
      </c>
      <c r="E162" s="358">
        <v>2603.6</v>
      </c>
      <c r="F162" s="371">
        <v>1940.9999999999998</v>
      </c>
      <c r="G162" s="358">
        <v>33</v>
      </c>
      <c r="H162" s="371"/>
      <c r="I162" s="356">
        <f t="shared" si="14"/>
        <v>697.5</v>
      </c>
      <c r="J162" s="371">
        <v>690.7</v>
      </c>
      <c r="K162" s="371">
        <v>165.1</v>
      </c>
      <c r="L162" s="371">
        <v>163.19999999999999</v>
      </c>
      <c r="M162" s="371">
        <v>6.8</v>
      </c>
      <c r="N162" s="356">
        <f t="shared" si="15"/>
        <v>3301.1</v>
      </c>
      <c r="O162" s="360"/>
    </row>
    <row r="163" spans="1:15" ht="38.25" x14ac:dyDescent="0.2">
      <c r="A163" s="367"/>
      <c r="B163" s="367" t="s">
        <v>1435</v>
      </c>
      <c r="C163" s="372" t="s">
        <v>2374</v>
      </c>
      <c r="D163" s="356">
        <f t="shared" si="13"/>
        <v>6161.7</v>
      </c>
      <c r="E163" s="358">
        <v>6161.7</v>
      </c>
      <c r="F163" s="371">
        <v>4595.3999999999996</v>
      </c>
      <c r="G163" s="358">
        <v>76.2</v>
      </c>
      <c r="H163" s="371"/>
      <c r="I163" s="356">
        <f t="shared" si="14"/>
        <v>1744.1000000000001</v>
      </c>
      <c r="J163" s="371">
        <v>1706.2</v>
      </c>
      <c r="K163" s="371">
        <v>390.9</v>
      </c>
      <c r="L163" s="371">
        <v>377.9</v>
      </c>
      <c r="M163" s="371">
        <v>37.9</v>
      </c>
      <c r="N163" s="356">
        <f t="shared" si="15"/>
        <v>7905.8</v>
      </c>
      <c r="O163" s="360"/>
    </row>
    <row r="164" spans="1:15" ht="38.25" x14ac:dyDescent="0.2">
      <c r="A164" s="367"/>
      <c r="B164" s="367" t="s">
        <v>1435</v>
      </c>
      <c r="C164" s="372" t="s">
        <v>4345</v>
      </c>
      <c r="D164" s="356">
        <f t="shared" si="13"/>
        <v>2495.6999999999998</v>
      </c>
      <c r="E164" s="358">
        <v>2495.6999999999998</v>
      </c>
      <c r="F164" s="371">
        <v>1865.5000000000002</v>
      </c>
      <c r="G164" s="358">
        <v>25.1</v>
      </c>
      <c r="H164" s="371"/>
      <c r="I164" s="356">
        <f t="shared" si="14"/>
        <v>968.80000000000007</v>
      </c>
      <c r="J164" s="371">
        <v>958.6</v>
      </c>
      <c r="K164" s="371">
        <v>158.69999999999999</v>
      </c>
      <c r="L164" s="371">
        <v>124.6</v>
      </c>
      <c r="M164" s="371">
        <v>10.199999999999999</v>
      </c>
      <c r="N164" s="356">
        <f t="shared" si="15"/>
        <v>3464.5</v>
      </c>
      <c r="O164" s="360"/>
    </row>
    <row r="165" spans="1:15" ht="38.25" x14ac:dyDescent="0.2">
      <c r="A165" s="367"/>
      <c r="B165" s="367" t="s">
        <v>1435</v>
      </c>
      <c r="C165" s="372" t="s">
        <v>2375</v>
      </c>
      <c r="D165" s="356">
        <f t="shared" si="13"/>
        <v>1324.3999999999999</v>
      </c>
      <c r="E165" s="358">
        <v>1324.3999999999999</v>
      </c>
      <c r="F165" s="371">
        <v>990.2</v>
      </c>
      <c r="G165" s="358">
        <v>13</v>
      </c>
      <c r="H165" s="371"/>
      <c r="I165" s="356">
        <f t="shared" si="14"/>
        <v>661.59999999999991</v>
      </c>
      <c r="J165" s="371">
        <v>654.79999999999995</v>
      </c>
      <c r="K165" s="371">
        <v>84.2</v>
      </c>
      <c r="L165" s="371">
        <v>64.599999999999994</v>
      </c>
      <c r="M165" s="371">
        <v>6.8</v>
      </c>
      <c r="N165" s="356">
        <f t="shared" si="15"/>
        <v>1985.9999999999998</v>
      </c>
      <c r="O165" s="360"/>
    </row>
    <row r="166" spans="1:15" ht="25.5" x14ac:dyDescent="0.2">
      <c r="A166" s="367"/>
      <c r="B166" s="367" t="s">
        <v>1435</v>
      </c>
      <c r="C166" s="372" t="s">
        <v>2376</v>
      </c>
      <c r="D166" s="356">
        <f t="shared" si="13"/>
        <v>3147.5</v>
      </c>
      <c r="E166" s="358">
        <v>3147.5</v>
      </c>
      <c r="F166" s="371">
        <v>2363.6999999999998</v>
      </c>
      <c r="G166" s="358">
        <v>17.100000000000001</v>
      </c>
      <c r="H166" s="371"/>
      <c r="I166" s="356">
        <f t="shared" si="14"/>
        <v>872.1</v>
      </c>
      <c r="J166" s="371">
        <v>868.7</v>
      </c>
      <c r="K166" s="371">
        <v>201.1</v>
      </c>
      <c r="L166" s="371">
        <v>84.7</v>
      </c>
      <c r="M166" s="371">
        <v>3.4</v>
      </c>
      <c r="N166" s="356">
        <f t="shared" si="15"/>
        <v>4019.6</v>
      </c>
      <c r="O166" s="360"/>
    </row>
    <row r="167" spans="1:15" ht="25.5" x14ac:dyDescent="0.2">
      <c r="A167" s="367"/>
      <c r="B167" s="367" t="s">
        <v>1435</v>
      </c>
      <c r="C167" s="372" t="s">
        <v>2377</v>
      </c>
      <c r="D167" s="356">
        <f t="shared" si="13"/>
        <v>1378.9</v>
      </c>
      <c r="E167" s="358">
        <v>1378.9</v>
      </c>
      <c r="F167" s="371">
        <v>1034.8999999999999</v>
      </c>
      <c r="G167" s="358">
        <v>8.3000000000000007</v>
      </c>
      <c r="H167" s="371"/>
      <c r="I167" s="356">
        <f t="shared" si="14"/>
        <v>373.90000000000003</v>
      </c>
      <c r="J167" s="371">
        <v>367.1</v>
      </c>
      <c r="K167" s="371">
        <v>88</v>
      </c>
      <c r="L167" s="371">
        <v>41</v>
      </c>
      <c r="M167" s="371">
        <v>6.8</v>
      </c>
      <c r="N167" s="356">
        <f t="shared" si="15"/>
        <v>1752.8000000000002</v>
      </c>
      <c r="O167" s="360"/>
    </row>
    <row r="168" spans="1:15" ht="38.25" x14ac:dyDescent="0.2">
      <c r="A168" s="367"/>
      <c r="B168" s="367" t="s">
        <v>1435</v>
      </c>
      <c r="C168" s="372" t="s">
        <v>4346</v>
      </c>
      <c r="D168" s="356">
        <f t="shared" si="13"/>
        <v>4225.3</v>
      </c>
      <c r="E168" s="358">
        <v>4225.3</v>
      </c>
      <c r="F168" s="371">
        <v>3173.7999999999997</v>
      </c>
      <c r="G168" s="358">
        <v>22</v>
      </c>
      <c r="H168" s="371"/>
      <c r="I168" s="356">
        <f t="shared" si="14"/>
        <v>1403.1</v>
      </c>
      <c r="J168" s="371">
        <v>1385</v>
      </c>
      <c r="K168" s="371">
        <v>270</v>
      </c>
      <c r="L168" s="371">
        <v>108.7</v>
      </c>
      <c r="M168" s="371">
        <v>18.100000000000001</v>
      </c>
      <c r="N168" s="356">
        <f t="shared" si="15"/>
        <v>5628.4</v>
      </c>
      <c r="O168" s="360"/>
    </row>
    <row r="169" spans="1:15" ht="25.5" x14ac:dyDescent="0.2">
      <c r="A169" s="367"/>
      <c r="B169" s="367" t="s">
        <v>1435</v>
      </c>
      <c r="C169" s="372" t="s">
        <v>2378</v>
      </c>
      <c r="D169" s="356">
        <f t="shared" si="13"/>
        <v>1157.8</v>
      </c>
      <c r="E169" s="358">
        <v>1157.8</v>
      </c>
      <c r="F169" s="371">
        <v>861.7</v>
      </c>
      <c r="G169" s="358">
        <v>16.8</v>
      </c>
      <c r="H169" s="371"/>
      <c r="I169" s="356">
        <f t="shared" si="14"/>
        <v>695.8</v>
      </c>
      <c r="J169" s="371">
        <v>692.4</v>
      </c>
      <c r="K169" s="371">
        <v>73.3</v>
      </c>
      <c r="L169" s="371">
        <v>83.6</v>
      </c>
      <c r="M169" s="371">
        <v>3.4</v>
      </c>
      <c r="N169" s="356">
        <f t="shared" si="15"/>
        <v>1853.6</v>
      </c>
      <c r="O169" s="360"/>
    </row>
    <row r="170" spans="1:15" ht="25.5" x14ac:dyDescent="0.2">
      <c r="A170" s="367"/>
      <c r="B170" s="367" t="s">
        <v>1435</v>
      </c>
      <c r="C170" s="372" t="s">
        <v>4347</v>
      </c>
      <c r="D170" s="356">
        <f t="shared" si="13"/>
        <v>3322.2000000000003</v>
      </c>
      <c r="E170" s="358">
        <v>3322.2000000000003</v>
      </c>
      <c r="F170" s="371">
        <v>2489.4</v>
      </c>
      <c r="G170" s="358">
        <v>25.5</v>
      </c>
      <c r="H170" s="371"/>
      <c r="I170" s="356">
        <f t="shared" si="14"/>
        <v>1689.2</v>
      </c>
      <c r="J170" s="371">
        <v>1677.3</v>
      </c>
      <c r="K170" s="371">
        <v>211.7</v>
      </c>
      <c r="L170" s="371">
        <v>126.8</v>
      </c>
      <c r="M170" s="371">
        <v>11.9</v>
      </c>
      <c r="N170" s="356">
        <f t="shared" si="15"/>
        <v>5011.4000000000005</v>
      </c>
      <c r="O170" s="360"/>
    </row>
    <row r="171" spans="1:15" ht="25.5" x14ac:dyDescent="0.2">
      <c r="A171" s="367"/>
      <c r="B171" s="367" t="s">
        <v>1435</v>
      </c>
      <c r="C171" s="372" t="s">
        <v>2379</v>
      </c>
      <c r="D171" s="356">
        <f t="shared" si="13"/>
        <v>1863.9</v>
      </c>
      <c r="E171" s="358">
        <v>1863.9</v>
      </c>
      <c r="F171" s="371">
        <v>1398.3</v>
      </c>
      <c r="G171" s="358">
        <v>12.1</v>
      </c>
      <c r="H171" s="371"/>
      <c r="I171" s="356">
        <f t="shared" si="14"/>
        <v>572.9</v>
      </c>
      <c r="J171" s="371">
        <v>566.1</v>
      </c>
      <c r="K171" s="371">
        <v>118.8</v>
      </c>
      <c r="L171" s="371">
        <v>59.9</v>
      </c>
      <c r="M171" s="371">
        <v>6.8</v>
      </c>
      <c r="N171" s="356">
        <f t="shared" si="15"/>
        <v>2436.8000000000002</v>
      </c>
      <c r="O171" s="360"/>
    </row>
    <row r="172" spans="1:15" ht="25.5" x14ac:dyDescent="0.2">
      <c r="A172" s="367"/>
      <c r="B172" s="367" t="s">
        <v>1435</v>
      </c>
      <c r="C172" s="372" t="s">
        <v>2380</v>
      </c>
      <c r="D172" s="356">
        <f t="shared" si="13"/>
        <v>3333.2999999999997</v>
      </c>
      <c r="E172" s="358">
        <v>3333.2999999999997</v>
      </c>
      <c r="F172" s="371">
        <v>2496.7000000000003</v>
      </c>
      <c r="G172" s="358">
        <v>26.7</v>
      </c>
      <c r="H172" s="371"/>
      <c r="I172" s="356">
        <f t="shared" si="14"/>
        <v>942.8</v>
      </c>
      <c r="J172" s="371">
        <v>939.4</v>
      </c>
      <c r="K172" s="371">
        <v>212.3</v>
      </c>
      <c r="L172" s="371">
        <v>132</v>
      </c>
      <c r="M172" s="371">
        <v>3.4</v>
      </c>
      <c r="N172" s="356">
        <f t="shared" si="15"/>
        <v>4276.0999999999995</v>
      </c>
      <c r="O172" s="360"/>
    </row>
    <row r="173" spans="1:15" ht="25.5" x14ac:dyDescent="0.2">
      <c r="A173" s="367"/>
      <c r="B173" s="367" t="s">
        <v>1435</v>
      </c>
      <c r="C173" s="372" t="s">
        <v>2381</v>
      </c>
      <c r="D173" s="356">
        <f t="shared" si="13"/>
        <v>1695.2</v>
      </c>
      <c r="E173" s="358">
        <v>1695.2</v>
      </c>
      <c r="F173" s="371">
        <v>1273</v>
      </c>
      <c r="G173" s="358">
        <v>9.3000000000000007</v>
      </c>
      <c r="H173" s="371"/>
      <c r="I173" s="356">
        <f t="shared" si="14"/>
        <v>523.19999999999993</v>
      </c>
      <c r="J173" s="371">
        <v>516.4</v>
      </c>
      <c r="K173" s="371">
        <v>108.3</v>
      </c>
      <c r="L173" s="371">
        <v>45.9</v>
      </c>
      <c r="M173" s="371">
        <v>6.8</v>
      </c>
      <c r="N173" s="356">
        <f t="shared" si="15"/>
        <v>2218.4</v>
      </c>
      <c r="O173" s="360"/>
    </row>
    <row r="174" spans="1:15" ht="38.25" x14ac:dyDescent="0.2">
      <c r="A174" s="367"/>
      <c r="B174" s="367" t="s">
        <v>1435</v>
      </c>
      <c r="C174" s="372" t="s">
        <v>2382</v>
      </c>
      <c r="D174" s="356">
        <f t="shared" si="13"/>
        <v>3824.1</v>
      </c>
      <c r="E174" s="358">
        <v>3824.1</v>
      </c>
      <c r="F174" s="371">
        <v>2873.2</v>
      </c>
      <c r="G174" s="358">
        <v>18.8</v>
      </c>
      <c r="H174" s="371"/>
      <c r="I174" s="356">
        <f t="shared" si="14"/>
        <v>956.69999999999993</v>
      </c>
      <c r="J174" s="371">
        <v>949.9</v>
      </c>
      <c r="K174" s="371">
        <v>244.4</v>
      </c>
      <c r="L174" s="371">
        <v>93.1</v>
      </c>
      <c r="M174" s="371">
        <v>6.8</v>
      </c>
      <c r="N174" s="356">
        <f t="shared" si="15"/>
        <v>4780.8</v>
      </c>
      <c r="O174" s="360"/>
    </row>
    <row r="175" spans="1:15" ht="25.5" x14ac:dyDescent="0.2">
      <c r="A175" s="367"/>
      <c r="B175" s="367" t="s">
        <v>1435</v>
      </c>
      <c r="C175" s="372" t="s">
        <v>2383</v>
      </c>
      <c r="D175" s="356">
        <f t="shared" si="13"/>
        <v>1526.3999999999999</v>
      </c>
      <c r="E175" s="358">
        <v>1526.3999999999999</v>
      </c>
      <c r="F175" s="371">
        <v>1138.8</v>
      </c>
      <c r="G175" s="358">
        <v>18.399999999999999</v>
      </c>
      <c r="H175" s="371"/>
      <c r="I175" s="356">
        <f t="shared" si="14"/>
        <v>463.09999999999997</v>
      </c>
      <c r="J175" s="371">
        <v>459.7</v>
      </c>
      <c r="K175" s="371">
        <v>96.9</v>
      </c>
      <c r="L175" s="371">
        <v>91.2</v>
      </c>
      <c r="M175" s="371">
        <v>3.4</v>
      </c>
      <c r="N175" s="356">
        <f t="shared" si="15"/>
        <v>1989.4999999999998</v>
      </c>
      <c r="O175" s="360"/>
    </row>
    <row r="176" spans="1:15" ht="25.5" x14ac:dyDescent="0.2">
      <c r="A176" s="367"/>
      <c r="B176" s="367" t="s">
        <v>1435</v>
      </c>
      <c r="C176" s="372" t="s">
        <v>2384</v>
      </c>
      <c r="D176" s="356">
        <f t="shared" si="13"/>
        <v>2523.3000000000002</v>
      </c>
      <c r="E176" s="358">
        <v>2523.3000000000002</v>
      </c>
      <c r="F176" s="371">
        <v>1885.4000000000003</v>
      </c>
      <c r="G176" s="358">
        <v>26.4</v>
      </c>
      <c r="H176" s="371"/>
      <c r="I176" s="356">
        <f t="shared" si="14"/>
        <v>2155.9</v>
      </c>
      <c r="J176" s="371">
        <v>2123.1</v>
      </c>
      <c r="K176" s="371">
        <v>160.4</v>
      </c>
      <c r="L176" s="371">
        <v>131</v>
      </c>
      <c r="M176" s="371">
        <v>32.799999999999997</v>
      </c>
      <c r="N176" s="356">
        <f t="shared" si="15"/>
        <v>4679.2000000000007</v>
      </c>
      <c r="O176" s="360"/>
    </row>
    <row r="177" spans="1:15" ht="25.5" x14ac:dyDescent="0.2">
      <c r="A177" s="367"/>
      <c r="B177" s="367" t="s">
        <v>1435</v>
      </c>
      <c r="C177" s="372" t="s">
        <v>2385</v>
      </c>
      <c r="D177" s="356">
        <f t="shared" si="13"/>
        <v>4843.3999999999996</v>
      </c>
      <c r="E177" s="358">
        <v>4843.3999999999996</v>
      </c>
      <c r="F177" s="371">
        <v>3632.2000000000003</v>
      </c>
      <c r="G177" s="358">
        <v>33.1</v>
      </c>
      <c r="H177" s="371"/>
      <c r="I177" s="356">
        <f t="shared" si="14"/>
        <v>1473.3000000000002</v>
      </c>
      <c r="J177" s="371">
        <v>1469.9</v>
      </c>
      <c r="K177" s="371">
        <v>309</v>
      </c>
      <c r="L177" s="371">
        <v>164</v>
      </c>
      <c r="M177" s="371">
        <v>3.4</v>
      </c>
      <c r="N177" s="356">
        <f t="shared" si="15"/>
        <v>6316.7</v>
      </c>
      <c r="O177" s="360"/>
    </row>
    <row r="178" spans="1:15" ht="25.5" x14ac:dyDescent="0.2">
      <c r="A178" s="367"/>
      <c r="B178" s="367" t="s">
        <v>1435</v>
      </c>
      <c r="C178" s="372" t="s">
        <v>2386</v>
      </c>
      <c r="D178" s="356">
        <f t="shared" si="13"/>
        <v>1702.9</v>
      </c>
      <c r="E178" s="358">
        <v>1702.9</v>
      </c>
      <c r="F178" s="371">
        <v>1275.6000000000001</v>
      </c>
      <c r="G178" s="358">
        <v>13.7</v>
      </c>
      <c r="H178" s="371"/>
      <c r="I178" s="356">
        <f t="shared" si="14"/>
        <v>1598.2</v>
      </c>
      <c r="J178" s="371">
        <v>1591.4</v>
      </c>
      <c r="K178" s="371">
        <v>108.5</v>
      </c>
      <c r="L178" s="371">
        <v>67.900000000000006</v>
      </c>
      <c r="M178" s="371">
        <v>6.8</v>
      </c>
      <c r="N178" s="356">
        <f t="shared" si="15"/>
        <v>3301.1000000000004</v>
      </c>
      <c r="O178" s="360"/>
    </row>
    <row r="179" spans="1:15" ht="25.5" x14ac:dyDescent="0.2">
      <c r="A179" s="367"/>
      <c r="B179" s="367" t="s">
        <v>1435</v>
      </c>
      <c r="C179" s="372" t="s">
        <v>4348</v>
      </c>
      <c r="D179" s="356">
        <f t="shared" si="13"/>
        <v>5072.2000000000007</v>
      </c>
      <c r="E179" s="358">
        <v>5072.2000000000007</v>
      </c>
      <c r="F179" s="371">
        <v>3806.5000000000005</v>
      </c>
      <c r="G179" s="358">
        <v>31</v>
      </c>
      <c r="H179" s="371"/>
      <c r="I179" s="356">
        <f t="shared" si="14"/>
        <v>1422.3999999999999</v>
      </c>
      <c r="J179" s="371">
        <v>1397.6</v>
      </c>
      <c r="K179" s="371">
        <v>323.8</v>
      </c>
      <c r="L179" s="371">
        <v>153.6</v>
      </c>
      <c r="M179" s="371">
        <v>24.8</v>
      </c>
      <c r="N179" s="356">
        <f t="shared" si="15"/>
        <v>6494.6</v>
      </c>
      <c r="O179" s="360"/>
    </row>
    <row r="180" spans="1:15" ht="25.5" x14ac:dyDescent="0.2">
      <c r="A180" s="367"/>
      <c r="B180" s="367" t="s">
        <v>1435</v>
      </c>
      <c r="C180" s="372" t="s">
        <v>4349</v>
      </c>
      <c r="D180" s="356">
        <f t="shared" si="13"/>
        <v>3454.7000000000003</v>
      </c>
      <c r="E180" s="358">
        <v>3454.7000000000003</v>
      </c>
      <c r="F180" s="371">
        <v>2598.5</v>
      </c>
      <c r="G180" s="358">
        <v>13.2</v>
      </c>
      <c r="H180" s="371"/>
      <c r="I180" s="356">
        <f t="shared" si="14"/>
        <v>1301.1000000000001</v>
      </c>
      <c r="J180" s="371">
        <v>1279.7</v>
      </c>
      <c r="K180" s="371">
        <v>221</v>
      </c>
      <c r="L180" s="371">
        <v>65.5</v>
      </c>
      <c r="M180" s="371">
        <v>21.4</v>
      </c>
      <c r="N180" s="356">
        <f t="shared" si="15"/>
        <v>4755.8</v>
      </c>
      <c r="O180" s="360"/>
    </row>
    <row r="181" spans="1:15" ht="25.5" x14ac:dyDescent="0.2">
      <c r="A181" s="367"/>
      <c r="B181" s="367" t="s">
        <v>1435</v>
      </c>
      <c r="C181" s="372" t="s">
        <v>4350</v>
      </c>
      <c r="D181" s="356">
        <f t="shared" si="13"/>
        <v>3894.8</v>
      </c>
      <c r="E181" s="358">
        <v>3894.8</v>
      </c>
      <c r="F181" s="371">
        <v>2897.5</v>
      </c>
      <c r="G181" s="358">
        <v>57.8</v>
      </c>
      <c r="H181" s="371"/>
      <c r="I181" s="356">
        <f t="shared" si="14"/>
        <v>1433.6000000000001</v>
      </c>
      <c r="J181" s="371">
        <v>1430.2</v>
      </c>
      <c r="K181" s="371">
        <v>246.5</v>
      </c>
      <c r="L181" s="371">
        <v>286.8</v>
      </c>
      <c r="M181" s="371">
        <v>3.4</v>
      </c>
      <c r="N181" s="356">
        <f t="shared" si="15"/>
        <v>5328.4000000000005</v>
      </c>
      <c r="O181" s="360"/>
    </row>
    <row r="182" spans="1:15" ht="25.5" x14ac:dyDescent="0.2">
      <c r="A182" s="367"/>
      <c r="B182" s="367" t="s">
        <v>1435</v>
      </c>
      <c r="C182" s="372" t="s">
        <v>4351</v>
      </c>
      <c r="D182" s="356">
        <f t="shared" si="13"/>
        <v>3160.5</v>
      </c>
      <c r="E182" s="358">
        <v>3160.5</v>
      </c>
      <c r="F182" s="371">
        <v>2369.6999999999998</v>
      </c>
      <c r="G182" s="358">
        <v>22.1</v>
      </c>
      <c r="H182" s="371"/>
      <c r="I182" s="356">
        <f t="shared" si="14"/>
        <v>1053.5</v>
      </c>
      <c r="J182" s="371">
        <v>1038.2</v>
      </c>
      <c r="K182" s="371">
        <v>201.6</v>
      </c>
      <c r="L182" s="371">
        <v>109.4</v>
      </c>
      <c r="M182" s="371">
        <v>15.3</v>
      </c>
      <c r="N182" s="356">
        <f t="shared" si="15"/>
        <v>4214</v>
      </c>
      <c r="O182" s="360"/>
    </row>
    <row r="183" spans="1:15" ht="25.5" x14ac:dyDescent="0.2">
      <c r="A183" s="367"/>
      <c r="B183" s="367" t="s">
        <v>1435</v>
      </c>
      <c r="C183" s="372" t="s">
        <v>4352</v>
      </c>
      <c r="D183" s="356">
        <f t="shared" si="13"/>
        <v>4765.3</v>
      </c>
      <c r="E183" s="358">
        <v>4765.3</v>
      </c>
      <c r="F183" s="371">
        <v>3581.9</v>
      </c>
      <c r="G183" s="358">
        <v>21.3</v>
      </c>
      <c r="H183" s="371"/>
      <c r="I183" s="356">
        <f t="shared" si="14"/>
        <v>1420</v>
      </c>
      <c r="J183" s="371">
        <v>1404.7</v>
      </c>
      <c r="K183" s="371">
        <v>304.7</v>
      </c>
      <c r="L183" s="371">
        <v>105.5</v>
      </c>
      <c r="M183" s="371">
        <v>15.3</v>
      </c>
      <c r="N183" s="356">
        <f t="shared" si="15"/>
        <v>6185.3</v>
      </c>
      <c r="O183" s="360"/>
    </row>
    <row r="184" spans="1:15" ht="25.5" x14ac:dyDescent="0.2">
      <c r="A184" s="367"/>
      <c r="B184" s="367" t="s">
        <v>1435</v>
      </c>
      <c r="C184" s="372" t="s">
        <v>2387</v>
      </c>
      <c r="D184" s="356">
        <f t="shared" si="13"/>
        <v>2081.6</v>
      </c>
      <c r="E184" s="358">
        <v>2081.6</v>
      </c>
      <c r="F184" s="371">
        <v>1554.2</v>
      </c>
      <c r="G184" s="358">
        <v>23.3</v>
      </c>
      <c r="H184" s="371"/>
      <c r="I184" s="356">
        <f t="shared" si="14"/>
        <v>570.29999999999995</v>
      </c>
      <c r="J184" s="371">
        <v>563.5</v>
      </c>
      <c r="K184" s="371">
        <v>132.19999999999999</v>
      </c>
      <c r="L184" s="371">
        <v>115.8</v>
      </c>
      <c r="M184" s="371">
        <v>6.8</v>
      </c>
      <c r="N184" s="356">
        <f t="shared" si="15"/>
        <v>2651.8999999999996</v>
      </c>
      <c r="O184" s="360"/>
    </row>
    <row r="185" spans="1:15" ht="25.5" x14ac:dyDescent="0.2">
      <c r="A185" s="367"/>
      <c r="B185" s="367" t="s">
        <v>1435</v>
      </c>
      <c r="C185" s="372" t="s">
        <v>4353</v>
      </c>
      <c r="D185" s="356">
        <f t="shared" si="13"/>
        <v>3858</v>
      </c>
      <c r="E185" s="358">
        <v>3858</v>
      </c>
      <c r="F185" s="371">
        <v>2893.7</v>
      </c>
      <c r="G185" s="358">
        <v>25.6</v>
      </c>
      <c r="H185" s="371"/>
      <c r="I185" s="356">
        <f t="shared" si="14"/>
        <v>1349.1</v>
      </c>
      <c r="J185" s="371">
        <v>1340.6</v>
      </c>
      <c r="K185" s="371">
        <v>246.2</v>
      </c>
      <c r="L185" s="371">
        <v>127</v>
      </c>
      <c r="M185" s="371">
        <v>8.5</v>
      </c>
      <c r="N185" s="356">
        <f t="shared" si="15"/>
        <v>5207.1000000000004</v>
      </c>
      <c r="O185" s="360"/>
    </row>
    <row r="186" spans="1:15" ht="25.5" x14ac:dyDescent="0.2">
      <c r="A186" s="367"/>
      <c r="B186" s="367" t="s">
        <v>1435</v>
      </c>
      <c r="C186" s="372" t="s">
        <v>4354</v>
      </c>
      <c r="D186" s="356">
        <f t="shared" si="13"/>
        <v>3136.4</v>
      </c>
      <c r="E186" s="358">
        <v>3136.4</v>
      </c>
      <c r="F186" s="371">
        <v>2347.2000000000003</v>
      </c>
      <c r="G186" s="358">
        <v>27.9</v>
      </c>
      <c r="H186" s="371"/>
      <c r="I186" s="356">
        <f t="shared" si="14"/>
        <v>2374.7000000000003</v>
      </c>
      <c r="J186" s="371">
        <v>2362.8000000000002</v>
      </c>
      <c r="K186" s="371">
        <v>199.7</v>
      </c>
      <c r="L186" s="371">
        <v>138.5</v>
      </c>
      <c r="M186" s="371">
        <v>11.9</v>
      </c>
      <c r="N186" s="356">
        <f t="shared" si="15"/>
        <v>5511.1</v>
      </c>
      <c r="O186" s="360"/>
    </row>
    <row r="187" spans="1:15" ht="38.25" x14ac:dyDescent="0.2">
      <c r="A187" s="367"/>
      <c r="B187" s="367" t="s">
        <v>1435</v>
      </c>
      <c r="C187" s="372" t="s">
        <v>2388</v>
      </c>
      <c r="D187" s="356">
        <f t="shared" si="13"/>
        <v>3905.7000000000003</v>
      </c>
      <c r="E187" s="358">
        <v>3905.7000000000003</v>
      </c>
      <c r="F187" s="371">
        <v>2924.4</v>
      </c>
      <c r="G187" s="358">
        <v>32.700000000000003</v>
      </c>
      <c r="H187" s="371"/>
      <c r="I187" s="356">
        <f t="shared" si="14"/>
        <v>1221.4000000000001</v>
      </c>
      <c r="J187" s="371">
        <v>1176.7</v>
      </c>
      <c r="K187" s="371">
        <v>248.8</v>
      </c>
      <c r="L187" s="371">
        <v>162.19999999999999</v>
      </c>
      <c r="M187" s="371">
        <v>44.7</v>
      </c>
      <c r="N187" s="356">
        <f t="shared" si="15"/>
        <v>5127.1000000000004</v>
      </c>
      <c r="O187" s="360"/>
    </row>
    <row r="188" spans="1:15" ht="25.5" x14ac:dyDescent="0.2">
      <c r="A188" s="367"/>
      <c r="B188" s="367" t="s">
        <v>1435</v>
      </c>
      <c r="C188" s="372" t="s">
        <v>2389</v>
      </c>
      <c r="D188" s="356">
        <f t="shared" si="13"/>
        <v>5040.8999999999996</v>
      </c>
      <c r="E188" s="358">
        <v>5040.8999999999996</v>
      </c>
      <c r="F188" s="371">
        <v>3766</v>
      </c>
      <c r="G188" s="358">
        <v>53.6</v>
      </c>
      <c r="H188" s="371"/>
      <c r="I188" s="356">
        <f t="shared" si="14"/>
        <v>1694.3999999999999</v>
      </c>
      <c r="J188" s="371">
        <v>1669.8</v>
      </c>
      <c r="K188" s="371">
        <v>320.39999999999998</v>
      </c>
      <c r="L188" s="371">
        <v>265.5</v>
      </c>
      <c r="M188" s="371">
        <v>24.6</v>
      </c>
      <c r="N188" s="356">
        <f t="shared" si="15"/>
        <v>6735.2999999999993</v>
      </c>
      <c r="O188" s="360"/>
    </row>
    <row r="189" spans="1:15" ht="38.25" x14ac:dyDescent="0.2">
      <c r="A189" s="367"/>
      <c r="B189" s="367" t="s">
        <v>1435</v>
      </c>
      <c r="C189" s="372" t="s">
        <v>2390</v>
      </c>
      <c r="D189" s="356">
        <f t="shared" si="13"/>
        <v>3363.9</v>
      </c>
      <c r="E189" s="358">
        <v>3363.9</v>
      </c>
      <c r="F189" s="371">
        <v>2518.1999999999998</v>
      </c>
      <c r="G189" s="358">
        <v>28.9</v>
      </c>
      <c r="H189" s="371"/>
      <c r="I189" s="356">
        <f t="shared" si="14"/>
        <v>1018.6</v>
      </c>
      <c r="J189" s="371">
        <v>999</v>
      </c>
      <c r="K189" s="371">
        <v>214.2</v>
      </c>
      <c r="L189" s="371">
        <v>143.4</v>
      </c>
      <c r="M189" s="371">
        <v>19.600000000000001</v>
      </c>
      <c r="N189" s="356">
        <f t="shared" si="15"/>
        <v>4382.5</v>
      </c>
      <c r="O189" s="360"/>
    </row>
    <row r="190" spans="1:15" ht="38.25" x14ac:dyDescent="0.2">
      <c r="A190" s="367"/>
      <c r="B190" s="367" t="s">
        <v>1435</v>
      </c>
      <c r="C190" s="372" t="s">
        <v>2391</v>
      </c>
      <c r="D190" s="356">
        <f t="shared" si="13"/>
        <v>2194.6999999999998</v>
      </c>
      <c r="E190" s="358">
        <v>2194.6999999999998</v>
      </c>
      <c r="F190" s="371">
        <v>1641.0000000000002</v>
      </c>
      <c r="G190" s="358">
        <v>21.5</v>
      </c>
      <c r="H190" s="371"/>
      <c r="I190" s="356">
        <f t="shared" si="14"/>
        <v>601.19999999999993</v>
      </c>
      <c r="J190" s="371">
        <v>588.4</v>
      </c>
      <c r="K190" s="371">
        <v>139.6</v>
      </c>
      <c r="L190" s="371">
        <v>106.4</v>
      </c>
      <c r="M190" s="371">
        <v>12.8</v>
      </c>
      <c r="N190" s="356">
        <f t="shared" si="15"/>
        <v>2795.8999999999996</v>
      </c>
      <c r="O190" s="360"/>
    </row>
    <row r="191" spans="1:15" ht="38.25" x14ac:dyDescent="0.2">
      <c r="A191" s="367"/>
      <c r="B191" s="367" t="s">
        <v>1435</v>
      </c>
      <c r="C191" s="372" t="s">
        <v>4355</v>
      </c>
      <c r="D191" s="356">
        <f t="shared" si="13"/>
        <v>3899.8999999999996</v>
      </c>
      <c r="E191" s="358">
        <v>3899.8999999999996</v>
      </c>
      <c r="F191" s="371">
        <v>2922.9000000000005</v>
      </c>
      <c r="G191" s="358">
        <v>29</v>
      </c>
      <c r="H191" s="371"/>
      <c r="I191" s="356">
        <f t="shared" si="14"/>
        <v>1807.9</v>
      </c>
      <c r="J191" s="371">
        <v>1799.5</v>
      </c>
      <c r="K191" s="371">
        <v>248.6</v>
      </c>
      <c r="L191" s="371">
        <v>143.80000000000001</v>
      </c>
      <c r="M191" s="371">
        <v>8.4</v>
      </c>
      <c r="N191" s="356">
        <f t="shared" si="15"/>
        <v>5707.7999999999993</v>
      </c>
      <c r="O191" s="360"/>
    </row>
    <row r="192" spans="1:15" ht="25.5" x14ac:dyDescent="0.2">
      <c r="A192" s="367"/>
      <c r="B192" s="367" t="s">
        <v>1435</v>
      </c>
      <c r="C192" s="372" t="s">
        <v>4356</v>
      </c>
      <c r="D192" s="356">
        <f t="shared" si="13"/>
        <v>3718</v>
      </c>
      <c r="E192" s="358">
        <v>3718</v>
      </c>
      <c r="F192" s="371">
        <v>2792.6</v>
      </c>
      <c r="G192" s="358">
        <v>19.600000000000001</v>
      </c>
      <c r="H192" s="371"/>
      <c r="I192" s="356">
        <f t="shared" si="14"/>
        <v>2820.7</v>
      </c>
      <c r="J192" s="371">
        <v>2820.7</v>
      </c>
      <c r="K192" s="371">
        <v>237.6</v>
      </c>
      <c r="L192" s="371">
        <v>97.4</v>
      </c>
      <c r="M192" s="371"/>
      <c r="N192" s="356">
        <f t="shared" si="15"/>
        <v>6538.7</v>
      </c>
      <c r="O192" s="360"/>
    </row>
    <row r="193" spans="1:15" ht="25.5" x14ac:dyDescent="0.2">
      <c r="A193" s="367"/>
      <c r="B193" s="367" t="s">
        <v>1435</v>
      </c>
      <c r="C193" s="372" t="s">
        <v>2392</v>
      </c>
      <c r="D193" s="356">
        <f t="shared" si="13"/>
        <v>2342.2999999999997</v>
      </c>
      <c r="E193" s="358">
        <v>2342.2999999999997</v>
      </c>
      <c r="F193" s="371">
        <v>1742</v>
      </c>
      <c r="G193" s="358">
        <v>35.6</v>
      </c>
      <c r="H193" s="371"/>
      <c r="I193" s="356">
        <f t="shared" si="14"/>
        <v>779.19999999999993</v>
      </c>
      <c r="J193" s="371">
        <v>775.8</v>
      </c>
      <c r="K193" s="371">
        <v>148.19999999999999</v>
      </c>
      <c r="L193" s="371">
        <v>176.4</v>
      </c>
      <c r="M193" s="371">
        <v>3.4</v>
      </c>
      <c r="N193" s="356">
        <f t="shared" si="15"/>
        <v>3121.4999999999995</v>
      </c>
      <c r="O193" s="360"/>
    </row>
    <row r="194" spans="1:15" ht="25.5" x14ac:dyDescent="0.2">
      <c r="A194" s="367"/>
      <c r="B194" s="367" t="s">
        <v>1435</v>
      </c>
      <c r="C194" s="372" t="s">
        <v>4357</v>
      </c>
      <c r="D194" s="356">
        <f t="shared" si="13"/>
        <v>3231.1</v>
      </c>
      <c r="E194" s="358">
        <v>3231.1</v>
      </c>
      <c r="F194" s="371">
        <v>2414.4</v>
      </c>
      <c r="G194" s="358">
        <v>33.799999999999997</v>
      </c>
      <c r="H194" s="371"/>
      <c r="I194" s="356">
        <f t="shared" si="14"/>
        <v>1071</v>
      </c>
      <c r="J194" s="371">
        <v>1071</v>
      </c>
      <c r="K194" s="371">
        <v>205.4</v>
      </c>
      <c r="L194" s="371">
        <v>167.8</v>
      </c>
      <c r="M194" s="371"/>
      <c r="N194" s="356">
        <f t="shared" si="15"/>
        <v>4302.1000000000004</v>
      </c>
      <c r="O194" s="360"/>
    </row>
    <row r="195" spans="1:15" ht="38.25" x14ac:dyDescent="0.2">
      <c r="A195" s="367"/>
      <c r="B195" s="367" t="s">
        <v>1435</v>
      </c>
      <c r="C195" s="372" t="s">
        <v>2393</v>
      </c>
      <c r="D195" s="356">
        <f t="shared" si="13"/>
        <v>1746</v>
      </c>
      <c r="E195" s="358">
        <v>1746</v>
      </c>
      <c r="F195" s="371">
        <v>1306.1999999999998</v>
      </c>
      <c r="G195" s="358">
        <v>16.2</v>
      </c>
      <c r="H195" s="371"/>
      <c r="I195" s="356">
        <f t="shared" si="14"/>
        <v>507.6</v>
      </c>
      <c r="J195" s="371">
        <v>500.8</v>
      </c>
      <c r="K195" s="371">
        <v>111.1</v>
      </c>
      <c r="L195" s="371">
        <v>80.2</v>
      </c>
      <c r="M195" s="371">
        <v>6.8</v>
      </c>
      <c r="N195" s="356">
        <f t="shared" si="15"/>
        <v>2253.6</v>
      </c>
      <c r="O195" s="360"/>
    </row>
    <row r="196" spans="1:15" ht="38.25" x14ac:dyDescent="0.2">
      <c r="A196" s="367"/>
      <c r="B196" s="367" t="s">
        <v>1435</v>
      </c>
      <c r="C196" s="372" t="s">
        <v>2394</v>
      </c>
      <c r="D196" s="356">
        <f t="shared" si="13"/>
        <v>1294.5</v>
      </c>
      <c r="E196" s="358">
        <v>1294.5</v>
      </c>
      <c r="F196" s="371">
        <v>956.30000000000018</v>
      </c>
      <c r="G196" s="358">
        <v>28.4</v>
      </c>
      <c r="H196" s="371"/>
      <c r="I196" s="356">
        <f t="shared" si="14"/>
        <v>868.09999999999991</v>
      </c>
      <c r="J196" s="371">
        <v>861.3</v>
      </c>
      <c r="K196" s="371">
        <v>81.3</v>
      </c>
      <c r="L196" s="371">
        <v>141</v>
      </c>
      <c r="M196" s="371">
        <v>6.8</v>
      </c>
      <c r="N196" s="356">
        <f t="shared" si="15"/>
        <v>2162.6</v>
      </c>
      <c r="O196" s="360"/>
    </row>
    <row r="197" spans="1:15" ht="38.25" x14ac:dyDescent="0.2">
      <c r="A197" s="367"/>
      <c r="B197" s="367" t="s">
        <v>1435</v>
      </c>
      <c r="C197" s="372" t="s">
        <v>2395</v>
      </c>
      <c r="D197" s="356">
        <f t="shared" ref="D197:D260" si="16">E197+H197</f>
        <v>1306.8</v>
      </c>
      <c r="E197" s="358">
        <v>1306.8</v>
      </c>
      <c r="F197" s="371">
        <v>975.7</v>
      </c>
      <c r="G197" s="358">
        <v>14.6</v>
      </c>
      <c r="H197" s="371"/>
      <c r="I197" s="356">
        <f t="shared" ref="I197:I260" si="17">J197+M197</f>
        <v>379.59999999999997</v>
      </c>
      <c r="J197" s="371">
        <v>376.2</v>
      </c>
      <c r="K197" s="371">
        <v>83</v>
      </c>
      <c r="L197" s="371">
        <v>72.3</v>
      </c>
      <c r="M197" s="371">
        <v>3.4</v>
      </c>
      <c r="N197" s="356">
        <f t="shared" ref="N197:N260" si="18">D197+I197</f>
        <v>1686.3999999999999</v>
      </c>
      <c r="O197" s="360"/>
    </row>
    <row r="198" spans="1:15" ht="38.25" x14ac:dyDescent="0.2">
      <c r="A198" s="367"/>
      <c r="B198" s="367" t="s">
        <v>1435</v>
      </c>
      <c r="C198" s="372" t="s">
        <v>4358</v>
      </c>
      <c r="D198" s="356">
        <f t="shared" si="16"/>
        <v>3658.2000000000003</v>
      </c>
      <c r="E198" s="358">
        <v>3658.2000000000003</v>
      </c>
      <c r="F198" s="371">
        <v>2734.2</v>
      </c>
      <c r="G198" s="358">
        <v>37.200000000000003</v>
      </c>
      <c r="H198" s="371"/>
      <c r="I198" s="356">
        <f t="shared" si="17"/>
        <v>1244.4000000000001</v>
      </c>
      <c r="J198" s="371">
        <v>1226.5</v>
      </c>
      <c r="K198" s="371">
        <v>232.6</v>
      </c>
      <c r="L198" s="371">
        <v>184.5</v>
      </c>
      <c r="M198" s="371">
        <v>17.899999999999999</v>
      </c>
      <c r="N198" s="356">
        <f t="shared" si="18"/>
        <v>4902.6000000000004</v>
      </c>
      <c r="O198" s="360"/>
    </row>
    <row r="199" spans="1:15" ht="38.25" x14ac:dyDescent="0.2">
      <c r="A199" s="367"/>
      <c r="B199" s="367" t="s">
        <v>1435</v>
      </c>
      <c r="C199" s="372" t="s">
        <v>2396</v>
      </c>
      <c r="D199" s="356">
        <f t="shared" si="16"/>
        <v>1775</v>
      </c>
      <c r="E199" s="358">
        <v>1775</v>
      </c>
      <c r="F199" s="371">
        <v>1327.1</v>
      </c>
      <c r="G199" s="358">
        <v>17.399999999999999</v>
      </c>
      <c r="H199" s="371"/>
      <c r="I199" s="356">
        <f t="shared" si="17"/>
        <v>827.9</v>
      </c>
      <c r="J199" s="371">
        <v>821.1</v>
      </c>
      <c r="K199" s="371">
        <v>112.9</v>
      </c>
      <c r="L199" s="371">
        <v>86.4</v>
      </c>
      <c r="M199" s="371">
        <v>6.8</v>
      </c>
      <c r="N199" s="356">
        <f t="shared" si="18"/>
        <v>2602.9</v>
      </c>
      <c r="O199" s="360"/>
    </row>
    <row r="200" spans="1:15" ht="25.5" x14ac:dyDescent="0.2">
      <c r="A200" s="367"/>
      <c r="B200" s="367" t="s">
        <v>1435</v>
      </c>
      <c r="C200" s="372" t="s">
        <v>4359</v>
      </c>
      <c r="D200" s="356">
        <f t="shared" si="16"/>
        <v>2927.8</v>
      </c>
      <c r="E200" s="358">
        <v>2927.8</v>
      </c>
      <c r="F200" s="371">
        <v>2187.6999999999998</v>
      </c>
      <c r="G200" s="358">
        <v>30.6</v>
      </c>
      <c r="H200" s="371"/>
      <c r="I200" s="356">
        <f t="shared" si="17"/>
        <v>970.5</v>
      </c>
      <c r="J200" s="371">
        <v>962.1</v>
      </c>
      <c r="K200" s="371">
        <v>186.1</v>
      </c>
      <c r="L200" s="371">
        <v>151.5</v>
      </c>
      <c r="M200" s="371">
        <v>8.4</v>
      </c>
      <c r="N200" s="356">
        <f t="shared" si="18"/>
        <v>3898.3</v>
      </c>
      <c r="O200" s="360"/>
    </row>
    <row r="201" spans="1:15" ht="25.5" x14ac:dyDescent="0.2">
      <c r="A201" s="367"/>
      <c r="B201" s="367" t="s">
        <v>1435</v>
      </c>
      <c r="C201" s="372" t="s">
        <v>4360</v>
      </c>
      <c r="D201" s="356">
        <f t="shared" si="16"/>
        <v>3037.3999999999996</v>
      </c>
      <c r="E201" s="358">
        <v>3037.3999999999996</v>
      </c>
      <c r="F201" s="371">
        <v>2262.1000000000004</v>
      </c>
      <c r="G201" s="358">
        <v>41.8</v>
      </c>
      <c r="H201" s="371"/>
      <c r="I201" s="356">
        <f t="shared" si="17"/>
        <v>923.4</v>
      </c>
      <c r="J201" s="371">
        <v>907.1</v>
      </c>
      <c r="K201" s="371">
        <v>192.4</v>
      </c>
      <c r="L201" s="371">
        <v>207.4</v>
      </c>
      <c r="M201" s="371">
        <v>16.3</v>
      </c>
      <c r="N201" s="356">
        <f t="shared" si="18"/>
        <v>3960.7999999999997</v>
      </c>
      <c r="O201" s="360"/>
    </row>
    <row r="202" spans="1:15" ht="38.25" x14ac:dyDescent="0.2">
      <c r="A202" s="367"/>
      <c r="B202" s="367" t="s">
        <v>1435</v>
      </c>
      <c r="C202" s="372" t="s">
        <v>4361</v>
      </c>
      <c r="D202" s="356">
        <f t="shared" si="16"/>
        <v>3468.2</v>
      </c>
      <c r="E202" s="358">
        <v>3468.2</v>
      </c>
      <c r="F202" s="371">
        <v>2604.1</v>
      </c>
      <c r="G202" s="358">
        <v>19.399999999999999</v>
      </c>
      <c r="H202" s="371"/>
      <c r="I202" s="356">
        <f t="shared" si="17"/>
        <v>1027.5</v>
      </c>
      <c r="J202" s="371">
        <v>1019.1</v>
      </c>
      <c r="K202" s="371">
        <v>221.5</v>
      </c>
      <c r="L202" s="371">
        <v>96</v>
      </c>
      <c r="M202" s="371">
        <v>8.4</v>
      </c>
      <c r="N202" s="356">
        <f t="shared" si="18"/>
        <v>4495.7</v>
      </c>
      <c r="O202" s="360"/>
    </row>
    <row r="203" spans="1:15" ht="25.5" x14ac:dyDescent="0.2">
      <c r="A203" s="367"/>
      <c r="B203" s="367" t="s">
        <v>1435</v>
      </c>
      <c r="C203" s="372" t="s">
        <v>114</v>
      </c>
      <c r="D203" s="356">
        <f t="shared" si="16"/>
        <v>2463.6</v>
      </c>
      <c r="E203" s="358">
        <v>2463.6</v>
      </c>
      <c r="F203" s="371">
        <v>1848.5</v>
      </c>
      <c r="G203" s="358">
        <v>15.6</v>
      </c>
      <c r="H203" s="371"/>
      <c r="I203" s="356">
        <f t="shared" si="17"/>
        <v>1096.8000000000002</v>
      </c>
      <c r="J203" s="371">
        <v>1093.4000000000001</v>
      </c>
      <c r="K203" s="371">
        <v>157.19999999999999</v>
      </c>
      <c r="L203" s="371">
        <v>77.400000000000006</v>
      </c>
      <c r="M203" s="371">
        <v>3.4</v>
      </c>
      <c r="N203" s="356">
        <f t="shared" si="18"/>
        <v>3560.4</v>
      </c>
      <c r="O203" s="360"/>
    </row>
    <row r="204" spans="1:15" ht="38.25" x14ac:dyDescent="0.2">
      <c r="A204" s="367"/>
      <c r="B204" s="367" t="s">
        <v>1435</v>
      </c>
      <c r="C204" s="372" t="s">
        <v>2199</v>
      </c>
      <c r="D204" s="356">
        <f t="shared" si="16"/>
        <v>5710.7</v>
      </c>
      <c r="E204" s="358">
        <v>5710.7</v>
      </c>
      <c r="F204" s="371">
        <v>4250.3999999999996</v>
      </c>
      <c r="G204" s="358">
        <v>82</v>
      </c>
      <c r="H204" s="371"/>
      <c r="I204" s="356">
        <f t="shared" si="17"/>
        <v>1886.8000000000002</v>
      </c>
      <c r="J204" s="371">
        <v>1827.4</v>
      </c>
      <c r="K204" s="371">
        <v>361.6</v>
      </c>
      <c r="L204" s="371">
        <v>406.1</v>
      </c>
      <c r="M204" s="371">
        <v>59.4</v>
      </c>
      <c r="N204" s="356">
        <f t="shared" si="18"/>
        <v>7597.5</v>
      </c>
      <c r="O204" s="360"/>
    </row>
    <row r="205" spans="1:15" ht="25.5" x14ac:dyDescent="0.2">
      <c r="A205" s="367"/>
      <c r="B205" s="367" t="s">
        <v>1435</v>
      </c>
      <c r="C205" s="372" t="s">
        <v>2200</v>
      </c>
      <c r="D205" s="356">
        <f t="shared" si="16"/>
        <v>2330.6000000000004</v>
      </c>
      <c r="E205" s="358">
        <v>2330.6000000000004</v>
      </c>
      <c r="F205" s="371">
        <v>1736</v>
      </c>
      <c r="G205" s="358">
        <v>31.7</v>
      </c>
      <c r="H205" s="371"/>
      <c r="I205" s="356">
        <f t="shared" si="17"/>
        <v>1257.3</v>
      </c>
      <c r="J205" s="371">
        <v>1250.5</v>
      </c>
      <c r="K205" s="371">
        <v>147.69999999999999</v>
      </c>
      <c r="L205" s="371">
        <v>157.19999999999999</v>
      </c>
      <c r="M205" s="371">
        <v>6.8</v>
      </c>
      <c r="N205" s="356">
        <f t="shared" si="18"/>
        <v>3587.9000000000005</v>
      </c>
      <c r="O205" s="360"/>
    </row>
    <row r="206" spans="1:15" ht="25.5" x14ac:dyDescent="0.2">
      <c r="A206" s="367"/>
      <c r="B206" s="367" t="s">
        <v>1435</v>
      </c>
      <c r="C206" s="372" t="s">
        <v>4362</v>
      </c>
      <c r="D206" s="356">
        <f t="shared" si="16"/>
        <v>2862.8</v>
      </c>
      <c r="E206" s="358">
        <v>2862.8</v>
      </c>
      <c r="F206" s="371">
        <v>2147.1</v>
      </c>
      <c r="G206" s="358">
        <v>19.100000000000001</v>
      </c>
      <c r="H206" s="371"/>
      <c r="I206" s="356">
        <f t="shared" si="17"/>
        <v>770.5</v>
      </c>
      <c r="J206" s="371">
        <v>767.1</v>
      </c>
      <c r="K206" s="371">
        <v>182.6</v>
      </c>
      <c r="L206" s="371">
        <v>95</v>
      </c>
      <c r="M206" s="371">
        <v>3.4</v>
      </c>
      <c r="N206" s="356">
        <f t="shared" si="18"/>
        <v>3633.3</v>
      </c>
      <c r="O206" s="360"/>
    </row>
    <row r="207" spans="1:15" ht="38.25" x14ac:dyDescent="0.2">
      <c r="A207" s="367"/>
      <c r="B207" s="367" t="s">
        <v>1435</v>
      </c>
      <c r="C207" s="372" t="s">
        <v>3605</v>
      </c>
      <c r="D207" s="356">
        <f t="shared" si="16"/>
        <v>1587.5</v>
      </c>
      <c r="E207" s="358">
        <v>1587.5</v>
      </c>
      <c r="F207" s="371">
        <v>1187.5</v>
      </c>
      <c r="G207" s="358">
        <v>14.9</v>
      </c>
      <c r="H207" s="371"/>
      <c r="I207" s="356">
        <f t="shared" si="17"/>
        <v>824.69999999999993</v>
      </c>
      <c r="J207" s="371">
        <v>821.3</v>
      </c>
      <c r="K207" s="371">
        <v>101</v>
      </c>
      <c r="L207" s="371">
        <v>73.5</v>
      </c>
      <c r="M207" s="371">
        <v>3.4</v>
      </c>
      <c r="N207" s="356">
        <f t="shared" si="18"/>
        <v>2412.1999999999998</v>
      </c>
      <c r="O207" s="360"/>
    </row>
    <row r="208" spans="1:15" ht="38.25" x14ac:dyDescent="0.2">
      <c r="A208" s="367"/>
      <c r="B208" s="367" t="s">
        <v>1435</v>
      </c>
      <c r="C208" s="372" t="s">
        <v>3606</v>
      </c>
      <c r="D208" s="356">
        <f t="shared" si="16"/>
        <v>1415.7</v>
      </c>
      <c r="E208" s="358">
        <v>1415.7</v>
      </c>
      <c r="F208" s="371">
        <v>1059.1000000000001</v>
      </c>
      <c r="G208" s="358">
        <v>13.2</v>
      </c>
      <c r="H208" s="371"/>
      <c r="I208" s="356">
        <f t="shared" si="17"/>
        <v>892.9</v>
      </c>
      <c r="J208" s="371">
        <v>886.1</v>
      </c>
      <c r="K208" s="371">
        <v>90.1</v>
      </c>
      <c r="L208" s="371">
        <v>65.599999999999994</v>
      </c>
      <c r="M208" s="371">
        <v>6.8</v>
      </c>
      <c r="N208" s="356">
        <f t="shared" si="18"/>
        <v>2308.6</v>
      </c>
      <c r="O208" s="360"/>
    </row>
    <row r="209" spans="1:15" ht="25.5" x14ac:dyDescent="0.2">
      <c r="A209" s="367"/>
      <c r="B209" s="367" t="s">
        <v>1435</v>
      </c>
      <c r="C209" s="372" t="s">
        <v>3607</v>
      </c>
      <c r="D209" s="356">
        <f t="shared" si="16"/>
        <v>3257.8</v>
      </c>
      <c r="E209" s="358">
        <v>3257.8</v>
      </c>
      <c r="F209" s="371">
        <v>2436.6000000000004</v>
      </c>
      <c r="G209" s="358">
        <v>30.9</v>
      </c>
      <c r="H209" s="371"/>
      <c r="I209" s="356">
        <f t="shared" si="17"/>
        <v>1149.4000000000001</v>
      </c>
      <c r="J209" s="371">
        <v>1146</v>
      </c>
      <c r="K209" s="371">
        <v>207.3</v>
      </c>
      <c r="L209" s="371">
        <v>153.4</v>
      </c>
      <c r="M209" s="371">
        <v>3.4</v>
      </c>
      <c r="N209" s="356">
        <f t="shared" si="18"/>
        <v>4407.2000000000007</v>
      </c>
      <c r="O209" s="360"/>
    </row>
    <row r="210" spans="1:15" ht="25.5" x14ac:dyDescent="0.2">
      <c r="A210" s="367"/>
      <c r="B210" s="367" t="s">
        <v>1435</v>
      </c>
      <c r="C210" s="372" t="s">
        <v>3608</v>
      </c>
      <c r="D210" s="356">
        <f t="shared" si="16"/>
        <v>4065.4</v>
      </c>
      <c r="E210" s="358">
        <v>4065.4</v>
      </c>
      <c r="F210" s="371">
        <v>3048.3999999999996</v>
      </c>
      <c r="G210" s="358">
        <v>28.2</v>
      </c>
      <c r="H210" s="371"/>
      <c r="I210" s="356">
        <f t="shared" si="17"/>
        <v>1193.5</v>
      </c>
      <c r="J210" s="371">
        <v>1190.0999999999999</v>
      </c>
      <c r="K210" s="371">
        <v>259.3</v>
      </c>
      <c r="L210" s="371">
        <v>139.5</v>
      </c>
      <c r="M210" s="371">
        <v>3.4</v>
      </c>
      <c r="N210" s="356">
        <f t="shared" si="18"/>
        <v>5258.9</v>
      </c>
      <c r="O210" s="360"/>
    </row>
    <row r="211" spans="1:15" ht="38.25" x14ac:dyDescent="0.2">
      <c r="A211" s="367"/>
      <c r="B211" s="367" t="s">
        <v>1435</v>
      </c>
      <c r="C211" s="372" t="s">
        <v>4363</v>
      </c>
      <c r="D211" s="356">
        <f t="shared" si="16"/>
        <v>4032.1</v>
      </c>
      <c r="E211" s="358">
        <v>4032.1</v>
      </c>
      <c r="F211" s="371">
        <v>2991.6</v>
      </c>
      <c r="G211" s="358">
        <v>70.400000000000006</v>
      </c>
      <c r="H211" s="371"/>
      <c r="I211" s="356">
        <f t="shared" si="17"/>
        <v>1538.4</v>
      </c>
      <c r="J211" s="371">
        <v>1530</v>
      </c>
      <c r="K211" s="371">
        <v>254.5</v>
      </c>
      <c r="L211" s="371">
        <v>349.1</v>
      </c>
      <c r="M211" s="371">
        <v>8.4</v>
      </c>
      <c r="N211" s="356">
        <f t="shared" si="18"/>
        <v>5570.5</v>
      </c>
      <c r="O211" s="360"/>
    </row>
    <row r="212" spans="1:15" ht="38.25" x14ac:dyDescent="0.2">
      <c r="A212" s="367"/>
      <c r="B212" s="367" t="s">
        <v>1435</v>
      </c>
      <c r="C212" s="372" t="s">
        <v>4364</v>
      </c>
      <c r="D212" s="356">
        <f t="shared" si="16"/>
        <v>2982.8</v>
      </c>
      <c r="E212" s="358">
        <v>2982.8</v>
      </c>
      <c r="F212" s="371">
        <v>2219</v>
      </c>
      <c r="G212" s="358">
        <v>44.3</v>
      </c>
      <c r="H212" s="371"/>
      <c r="I212" s="356">
        <f t="shared" si="17"/>
        <v>1223.0999999999999</v>
      </c>
      <c r="J212" s="371">
        <v>1211.3</v>
      </c>
      <c r="K212" s="371">
        <v>188.8</v>
      </c>
      <c r="L212" s="371">
        <v>219.5</v>
      </c>
      <c r="M212" s="371">
        <v>11.8</v>
      </c>
      <c r="N212" s="356">
        <f t="shared" si="18"/>
        <v>4205.8999999999996</v>
      </c>
      <c r="O212" s="360"/>
    </row>
    <row r="213" spans="1:15" ht="38.25" x14ac:dyDescent="0.2">
      <c r="A213" s="367"/>
      <c r="B213" s="367" t="s">
        <v>1435</v>
      </c>
      <c r="C213" s="372" t="s">
        <v>4365</v>
      </c>
      <c r="D213" s="356">
        <f t="shared" si="16"/>
        <v>2772.5</v>
      </c>
      <c r="E213" s="358">
        <v>2772.5</v>
      </c>
      <c r="F213" s="371">
        <v>2072.6000000000004</v>
      </c>
      <c r="G213" s="358">
        <v>27.8</v>
      </c>
      <c r="H213" s="371"/>
      <c r="I213" s="356">
        <f t="shared" si="17"/>
        <v>841.5</v>
      </c>
      <c r="J213" s="371">
        <v>829.7</v>
      </c>
      <c r="K213" s="371">
        <v>176.3</v>
      </c>
      <c r="L213" s="371">
        <v>137.69999999999999</v>
      </c>
      <c r="M213" s="371">
        <v>11.8</v>
      </c>
      <c r="N213" s="356">
        <f t="shared" si="18"/>
        <v>3614</v>
      </c>
      <c r="O213" s="360"/>
    </row>
    <row r="214" spans="1:15" ht="38.25" x14ac:dyDescent="0.2">
      <c r="A214" s="367"/>
      <c r="B214" s="367" t="s">
        <v>1435</v>
      </c>
      <c r="C214" s="372" t="s">
        <v>3609</v>
      </c>
      <c r="D214" s="356">
        <f t="shared" si="16"/>
        <v>3732.2</v>
      </c>
      <c r="E214" s="358">
        <v>3732.2</v>
      </c>
      <c r="F214" s="371">
        <v>2793.7999999999997</v>
      </c>
      <c r="G214" s="358">
        <v>32.299999999999997</v>
      </c>
      <c r="H214" s="371"/>
      <c r="I214" s="356">
        <f t="shared" si="17"/>
        <v>1060.8</v>
      </c>
      <c r="J214" s="371">
        <v>1054</v>
      </c>
      <c r="K214" s="371">
        <v>237.7</v>
      </c>
      <c r="L214" s="371">
        <v>160.19999999999999</v>
      </c>
      <c r="M214" s="371">
        <v>6.8</v>
      </c>
      <c r="N214" s="356">
        <f t="shared" si="18"/>
        <v>4793</v>
      </c>
      <c r="O214" s="360"/>
    </row>
    <row r="215" spans="1:15" ht="38.25" x14ac:dyDescent="0.2">
      <c r="A215" s="367"/>
      <c r="B215" s="367" t="s">
        <v>1435</v>
      </c>
      <c r="C215" s="372" t="s">
        <v>3891</v>
      </c>
      <c r="D215" s="356">
        <f t="shared" si="16"/>
        <v>2786.8</v>
      </c>
      <c r="E215" s="358">
        <v>2786.8</v>
      </c>
      <c r="F215" s="371">
        <v>2092.1</v>
      </c>
      <c r="G215" s="358">
        <v>16.2</v>
      </c>
      <c r="H215" s="371"/>
      <c r="I215" s="356">
        <f t="shared" si="17"/>
        <v>717</v>
      </c>
      <c r="J215" s="371">
        <v>713.6</v>
      </c>
      <c r="K215" s="371">
        <v>178</v>
      </c>
      <c r="L215" s="371">
        <v>80.599999999999994</v>
      </c>
      <c r="M215" s="371">
        <v>3.4</v>
      </c>
      <c r="N215" s="356">
        <f t="shared" si="18"/>
        <v>3503.8</v>
      </c>
      <c r="O215" s="360"/>
    </row>
    <row r="216" spans="1:15" ht="38.25" x14ac:dyDescent="0.2">
      <c r="A216" s="367"/>
      <c r="B216" s="367" t="s">
        <v>1435</v>
      </c>
      <c r="C216" s="372" t="s">
        <v>3892</v>
      </c>
      <c r="D216" s="356">
        <f t="shared" si="16"/>
        <v>1532.9</v>
      </c>
      <c r="E216" s="358">
        <v>1532.9</v>
      </c>
      <c r="F216" s="371">
        <v>1155.8999999999999</v>
      </c>
      <c r="G216" s="358">
        <v>2.1</v>
      </c>
      <c r="H216" s="371"/>
      <c r="I216" s="356">
        <f t="shared" si="17"/>
        <v>320.39999999999998</v>
      </c>
      <c r="J216" s="371">
        <v>320.39999999999998</v>
      </c>
      <c r="K216" s="371">
        <v>98.3</v>
      </c>
      <c r="L216" s="371">
        <v>8.6</v>
      </c>
      <c r="M216" s="371"/>
      <c r="N216" s="356">
        <f t="shared" si="18"/>
        <v>1853.3000000000002</v>
      </c>
      <c r="O216" s="360"/>
    </row>
    <row r="217" spans="1:15" ht="38.25" x14ac:dyDescent="0.2">
      <c r="A217" s="367"/>
      <c r="B217" s="367" t="s">
        <v>1435</v>
      </c>
      <c r="C217" s="372" t="s">
        <v>3893</v>
      </c>
      <c r="D217" s="356">
        <f t="shared" si="16"/>
        <v>1536.8</v>
      </c>
      <c r="E217" s="358">
        <v>1536.8</v>
      </c>
      <c r="F217" s="371">
        <v>1155.8999999999999</v>
      </c>
      <c r="G217" s="358">
        <v>6</v>
      </c>
      <c r="H217" s="371"/>
      <c r="I217" s="356">
        <f t="shared" si="17"/>
        <v>611.9</v>
      </c>
      <c r="J217" s="371">
        <v>611.9</v>
      </c>
      <c r="K217" s="371">
        <v>98.3</v>
      </c>
      <c r="L217" s="371">
        <v>24</v>
      </c>
      <c r="M217" s="371"/>
      <c r="N217" s="356">
        <f t="shared" si="18"/>
        <v>2148.6999999999998</v>
      </c>
      <c r="O217" s="360"/>
    </row>
    <row r="218" spans="1:15" ht="38.25" x14ac:dyDescent="0.2">
      <c r="A218" s="367"/>
      <c r="B218" s="367" t="s">
        <v>1435</v>
      </c>
      <c r="C218" s="372" t="s">
        <v>3894</v>
      </c>
      <c r="D218" s="356">
        <f t="shared" si="16"/>
        <v>4239.5</v>
      </c>
      <c r="E218" s="358">
        <v>4239.5</v>
      </c>
      <c r="F218" s="371">
        <v>3173.6999999999994</v>
      </c>
      <c r="G218" s="358">
        <v>36.200000000000003</v>
      </c>
      <c r="H218" s="371"/>
      <c r="I218" s="356">
        <f t="shared" si="17"/>
        <v>1021.3</v>
      </c>
      <c r="J218" s="371">
        <v>1021.3</v>
      </c>
      <c r="K218" s="371">
        <v>270</v>
      </c>
      <c r="L218" s="371">
        <v>144.80000000000001</v>
      </c>
      <c r="M218" s="371"/>
      <c r="N218" s="356">
        <f t="shared" si="18"/>
        <v>5260.8</v>
      </c>
      <c r="O218" s="360"/>
    </row>
    <row r="219" spans="1:15" ht="25.5" x14ac:dyDescent="0.2">
      <c r="A219" s="367"/>
      <c r="B219" s="367" t="s">
        <v>1435</v>
      </c>
      <c r="C219" s="372" t="s">
        <v>4366</v>
      </c>
      <c r="D219" s="356">
        <f t="shared" si="16"/>
        <v>5711.2</v>
      </c>
      <c r="E219" s="358">
        <v>5711.2</v>
      </c>
      <c r="F219" s="371">
        <v>4280.8999999999996</v>
      </c>
      <c r="G219" s="358">
        <v>42</v>
      </c>
      <c r="H219" s="371"/>
      <c r="I219" s="356">
        <f t="shared" si="17"/>
        <v>2226.6999999999998</v>
      </c>
      <c r="J219" s="371">
        <v>2226.6999999999998</v>
      </c>
      <c r="K219" s="371">
        <v>364.2</v>
      </c>
      <c r="L219" s="371">
        <v>168</v>
      </c>
      <c r="M219" s="371"/>
      <c r="N219" s="356">
        <f t="shared" si="18"/>
        <v>7937.9</v>
      </c>
      <c r="O219" s="360"/>
    </row>
    <row r="220" spans="1:15" ht="38.25" x14ac:dyDescent="0.2">
      <c r="A220" s="367"/>
      <c r="B220" s="367" t="s">
        <v>1435</v>
      </c>
      <c r="C220" s="372" t="s">
        <v>3895</v>
      </c>
      <c r="D220" s="356">
        <f t="shared" si="16"/>
        <v>1177</v>
      </c>
      <c r="E220" s="358">
        <v>1177</v>
      </c>
      <c r="F220" s="371">
        <v>881.80000000000007</v>
      </c>
      <c r="G220" s="358">
        <v>9.3000000000000007</v>
      </c>
      <c r="H220" s="371"/>
      <c r="I220" s="356">
        <f t="shared" si="17"/>
        <v>1256.0999999999999</v>
      </c>
      <c r="J220" s="371">
        <v>1256.0999999999999</v>
      </c>
      <c r="K220" s="371">
        <v>75</v>
      </c>
      <c r="L220" s="371">
        <v>37.299999999999997</v>
      </c>
      <c r="M220" s="371"/>
      <c r="N220" s="356">
        <f t="shared" si="18"/>
        <v>2433.1</v>
      </c>
      <c r="O220" s="360"/>
    </row>
    <row r="221" spans="1:15" ht="51" x14ac:dyDescent="0.2">
      <c r="A221" s="367"/>
      <c r="B221" s="367" t="s">
        <v>1435</v>
      </c>
      <c r="C221" s="372" t="s">
        <v>2697</v>
      </c>
      <c r="D221" s="356">
        <f t="shared" si="16"/>
        <v>1337.3</v>
      </c>
      <c r="E221" s="358">
        <v>1337.3</v>
      </c>
      <c r="F221" s="371">
        <v>998.7</v>
      </c>
      <c r="G221" s="358">
        <v>14.5</v>
      </c>
      <c r="H221" s="371"/>
      <c r="I221" s="356">
        <f t="shared" si="17"/>
        <v>481.1</v>
      </c>
      <c r="J221" s="371">
        <v>481.1</v>
      </c>
      <c r="K221" s="371">
        <v>84.9</v>
      </c>
      <c r="L221" s="371">
        <v>57.9</v>
      </c>
      <c r="M221" s="371"/>
      <c r="N221" s="356">
        <f t="shared" si="18"/>
        <v>1818.4</v>
      </c>
      <c r="O221" s="360"/>
    </row>
    <row r="222" spans="1:15" ht="38.25" x14ac:dyDescent="0.2">
      <c r="A222" s="367"/>
      <c r="B222" s="367" t="s">
        <v>1435</v>
      </c>
      <c r="C222" s="372" t="s">
        <v>2698</v>
      </c>
      <c r="D222" s="356">
        <f t="shared" si="16"/>
        <v>1536.3</v>
      </c>
      <c r="E222" s="358">
        <v>1536.3</v>
      </c>
      <c r="F222" s="371">
        <v>1155.8999999999999</v>
      </c>
      <c r="G222" s="358">
        <v>5.5</v>
      </c>
      <c r="H222" s="371"/>
      <c r="I222" s="356">
        <f t="shared" si="17"/>
        <v>291.3</v>
      </c>
      <c r="J222" s="371">
        <v>291.3</v>
      </c>
      <c r="K222" s="371">
        <v>98.3</v>
      </c>
      <c r="L222" s="371">
        <v>22</v>
      </c>
      <c r="M222" s="371"/>
      <c r="N222" s="356">
        <f t="shared" si="18"/>
        <v>1827.6</v>
      </c>
      <c r="O222" s="360"/>
    </row>
    <row r="223" spans="1:15" ht="38.25" x14ac:dyDescent="0.2">
      <c r="A223" s="367"/>
      <c r="B223" s="367" t="s">
        <v>1435</v>
      </c>
      <c r="C223" s="372" t="s">
        <v>2699</v>
      </c>
      <c r="D223" s="356">
        <f t="shared" si="16"/>
        <v>2101.3000000000002</v>
      </c>
      <c r="E223" s="358">
        <v>2101.3000000000002</v>
      </c>
      <c r="F223" s="371">
        <v>1566.6</v>
      </c>
      <c r="G223" s="358">
        <v>26.4</v>
      </c>
      <c r="H223" s="371"/>
      <c r="I223" s="356">
        <f t="shared" si="17"/>
        <v>591.79999999999995</v>
      </c>
      <c r="J223" s="371">
        <v>591.79999999999995</v>
      </c>
      <c r="K223" s="371">
        <v>133.30000000000001</v>
      </c>
      <c r="L223" s="371">
        <v>105.7</v>
      </c>
      <c r="M223" s="371"/>
      <c r="N223" s="356">
        <f t="shared" si="18"/>
        <v>2693.1000000000004</v>
      </c>
      <c r="O223" s="360"/>
    </row>
    <row r="224" spans="1:15" ht="38.25" x14ac:dyDescent="0.2">
      <c r="A224" s="367"/>
      <c r="B224" s="367" t="s">
        <v>1435</v>
      </c>
      <c r="C224" s="372" t="s">
        <v>4367</v>
      </c>
      <c r="D224" s="356">
        <f t="shared" si="16"/>
        <v>5434.5</v>
      </c>
      <c r="E224" s="358">
        <v>5434.5</v>
      </c>
      <c r="F224" s="371">
        <v>4074.2000000000003</v>
      </c>
      <c r="G224" s="358">
        <v>38.4</v>
      </c>
      <c r="H224" s="371"/>
      <c r="I224" s="356">
        <f t="shared" si="17"/>
        <v>1176.4000000000001</v>
      </c>
      <c r="J224" s="371">
        <v>1176.4000000000001</v>
      </c>
      <c r="K224" s="371">
        <v>346.6</v>
      </c>
      <c r="L224" s="371">
        <v>153.80000000000001</v>
      </c>
      <c r="M224" s="371"/>
      <c r="N224" s="356">
        <f t="shared" si="18"/>
        <v>6610.9</v>
      </c>
      <c r="O224" s="360"/>
    </row>
    <row r="225" spans="1:15" ht="38.25" x14ac:dyDescent="0.2">
      <c r="A225" s="367"/>
      <c r="B225" s="367" t="s">
        <v>1435</v>
      </c>
      <c r="C225" s="372" t="s">
        <v>2700</v>
      </c>
      <c r="D225" s="356">
        <f t="shared" si="16"/>
        <v>4280.2000000000007</v>
      </c>
      <c r="E225" s="358">
        <v>4280.2000000000007</v>
      </c>
      <c r="F225" s="371">
        <v>3172.5</v>
      </c>
      <c r="G225" s="358">
        <v>78.5</v>
      </c>
      <c r="H225" s="371"/>
      <c r="I225" s="356">
        <f t="shared" si="17"/>
        <v>1329.2</v>
      </c>
      <c r="J225" s="371">
        <v>1329.2</v>
      </c>
      <c r="K225" s="371">
        <v>269.89999999999998</v>
      </c>
      <c r="L225" s="371">
        <v>314.10000000000002</v>
      </c>
      <c r="M225" s="371"/>
      <c r="N225" s="356">
        <f t="shared" si="18"/>
        <v>5609.4000000000005</v>
      </c>
      <c r="O225" s="360"/>
    </row>
    <row r="226" spans="1:15" ht="38.25" x14ac:dyDescent="0.2">
      <c r="A226" s="367"/>
      <c r="B226" s="367" t="s">
        <v>1435</v>
      </c>
      <c r="C226" s="372" t="s">
        <v>2701</v>
      </c>
      <c r="D226" s="356">
        <f t="shared" si="16"/>
        <v>1907.1999999999998</v>
      </c>
      <c r="E226" s="358">
        <v>1907.1999999999998</v>
      </c>
      <c r="F226" s="371">
        <v>1430.1000000000001</v>
      </c>
      <c r="G226" s="358">
        <v>13.3</v>
      </c>
      <c r="H226" s="371"/>
      <c r="I226" s="356">
        <f t="shared" si="17"/>
        <v>407.5</v>
      </c>
      <c r="J226" s="371">
        <v>407.5</v>
      </c>
      <c r="K226" s="371">
        <v>121.6</v>
      </c>
      <c r="L226" s="371">
        <v>53.2</v>
      </c>
      <c r="M226" s="371"/>
      <c r="N226" s="356">
        <f t="shared" si="18"/>
        <v>2314.6999999999998</v>
      </c>
      <c r="O226" s="360"/>
    </row>
    <row r="227" spans="1:15" ht="38.25" x14ac:dyDescent="0.2">
      <c r="A227" s="367"/>
      <c r="B227" s="367" t="s">
        <v>1435</v>
      </c>
      <c r="C227" s="372" t="s">
        <v>2702</v>
      </c>
      <c r="D227" s="356">
        <f t="shared" si="16"/>
        <v>1487.8</v>
      </c>
      <c r="E227" s="358">
        <v>1487.8</v>
      </c>
      <c r="F227" s="371">
        <v>1116.9000000000001</v>
      </c>
      <c r="G227" s="358">
        <v>8.6</v>
      </c>
      <c r="H227" s="371"/>
      <c r="I227" s="356">
        <f t="shared" si="17"/>
        <v>480.7</v>
      </c>
      <c r="J227" s="371">
        <v>480.7</v>
      </c>
      <c r="K227" s="371">
        <v>95</v>
      </c>
      <c r="L227" s="371">
        <v>34.5</v>
      </c>
      <c r="M227" s="371"/>
      <c r="N227" s="356">
        <f t="shared" si="18"/>
        <v>1968.5</v>
      </c>
      <c r="O227" s="360"/>
    </row>
    <row r="228" spans="1:15" ht="38.25" x14ac:dyDescent="0.2">
      <c r="A228" s="367"/>
      <c r="B228" s="367" t="s">
        <v>1435</v>
      </c>
      <c r="C228" s="372" t="s">
        <v>2703</v>
      </c>
      <c r="D228" s="356">
        <f t="shared" si="16"/>
        <v>877.3</v>
      </c>
      <c r="E228" s="358">
        <v>877.3</v>
      </c>
      <c r="F228" s="371">
        <v>659.40000000000009</v>
      </c>
      <c r="G228" s="358">
        <v>3.8</v>
      </c>
      <c r="H228" s="371"/>
      <c r="I228" s="356">
        <f t="shared" si="17"/>
        <v>355.8</v>
      </c>
      <c r="J228" s="371">
        <v>355.8</v>
      </c>
      <c r="K228" s="371">
        <v>56.1</v>
      </c>
      <c r="L228" s="371">
        <v>15.1</v>
      </c>
      <c r="M228" s="371"/>
      <c r="N228" s="356">
        <f t="shared" si="18"/>
        <v>1233.0999999999999</v>
      </c>
      <c r="O228" s="360"/>
    </row>
    <row r="229" spans="1:15" ht="38.25" x14ac:dyDescent="0.2">
      <c r="A229" s="367"/>
      <c r="B229" s="367" t="s">
        <v>1435</v>
      </c>
      <c r="C229" s="372" t="s">
        <v>4162</v>
      </c>
      <c r="D229" s="356">
        <f t="shared" si="16"/>
        <v>1649.8</v>
      </c>
      <c r="E229" s="358">
        <v>1649.8</v>
      </c>
      <c r="F229" s="371">
        <v>1233.8999999999999</v>
      </c>
      <c r="G229" s="358">
        <v>15.5</v>
      </c>
      <c r="H229" s="371"/>
      <c r="I229" s="356">
        <f t="shared" si="17"/>
        <v>481.9</v>
      </c>
      <c r="J229" s="371">
        <v>481.9</v>
      </c>
      <c r="K229" s="371">
        <v>105</v>
      </c>
      <c r="L229" s="371">
        <v>62.1</v>
      </c>
      <c r="M229" s="371"/>
      <c r="N229" s="356">
        <f t="shared" si="18"/>
        <v>2131.6999999999998</v>
      </c>
      <c r="O229" s="360"/>
    </row>
    <row r="230" spans="1:15" ht="38.25" x14ac:dyDescent="0.2">
      <c r="A230" s="367"/>
      <c r="B230" s="367" t="s">
        <v>1435</v>
      </c>
      <c r="C230" s="372" t="s">
        <v>4163</v>
      </c>
      <c r="D230" s="356">
        <f t="shared" si="16"/>
        <v>1232.7</v>
      </c>
      <c r="E230" s="358">
        <v>1232.7</v>
      </c>
      <c r="F230" s="371">
        <v>920.6</v>
      </c>
      <c r="G230" s="358">
        <v>13.4</v>
      </c>
      <c r="H230" s="371"/>
      <c r="I230" s="356">
        <f t="shared" si="17"/>
        <v>422.5</v>
      </c>
      <c r="J230" s="371">
        <v>422.5</v>
      </c>
      <c r="K230" s="371">
        <v>78.3</v>
      </c>
      <c r="L230" s="371">
        <v>53.6</v>
      </c>
      <c r="M230" s="371"/>
      <c r="N230" s="356">
        <f t="shared" si="18"/>
        <v>1655.2</v>
      </c>
      <c r="O230" s="360"/>
    </row>
    <row r="231" spans="1:15" ht="38.25" x14ac:dyDescent="0.2">
      <c r="A231" s="367"/>
      <c r="B231" s="367" t="s">
        <v>1435</v>
      </c>
      <c r="C231" s="372" t="s">
        <v>4164</v>
      </c>
      <c r="D231" s="356">
        <f t="shared" si="16"/>
        <v>4046.2</v>
      </c>
      <c r="E231" s="358">
        <v>4046.2</v>
      </c>
      <c r="F231" s="371">
        <v>3035.9999999999995</v>
      </c>
      <c r="G231" s="358">
        <v>25.3</v>
      </c>
      <c r="H231" s="371"/>
      <c r="I231" s="356">
        <f t="shared" si="17"/>
        <v>993.8</v>
      </c>
      <c r="J231" s="371">
        <v>993.8</v>
      </c>
      <c r="K231" s="371">
        <v>258.3</v>
      </c>
      <c r="L231" s="371">
        <v>101.3</v>
      </c>
      <c r="M231" s="371"/>
      <c r="N231" s="356">
        <f t="shared" si="18"/>
        <v>5040</v>
      </c>
      <c r="O231" s="360"/>
    </row>
    <row r="232" spans="1:15" ht="38.25" x14ac:dyDescent="0.2">
      <c r="A232" s="367"/>
      <c r="B232" s="367" t="s">
        <v>1435</v>
      </c>
      <c r="C232" s="372" t="s">
        <v>4165</v>
      </c>
      <c r="D232" s="356">
        <f t="shared" si="16"/>
        <v>3204</v>
      </c>
      <c r="E232" s="358">
        <v>3204</v>
      </c>
      <c r="F232" s="371">
        <v>2409.6</v>
      </c>
      <c r="G232" s="358">
        <v>12.7</v>
      </c>
      <c r="H232" s="371"/>
      <c r="I232" s="356">
        <f t="shared" si="17"/>
        <v>745.7</v>
      </c>
      <c r="J232" s="371">
        <v>745.7</v>
      </c>
      <c r="K232" s="371">
        <v>205</v>
      </c>
      <c r="L232" s="371">
        <v>50.8</v>
      </c>
      <c r="M232" s="371"/>
      <c r="N232" s="356">
        <f t="shared" si="18"/>
        <v>3949.7</v>
      </c>
      <c r="O232" s="360"/>
    </row>
    <row r="233" spans="1:15" ht="25.5" x14ac:dyDescent="0.2">
      <c r="A233" s="367"/>
      <c r="B233" s="367" t="s">
        <v>1435</v>
      </c>
      <c r="C233" s="372" t="s">
        <v>4166</v>
      </c>
      <c r="D233" s="356">
        <f t="shared" si="16"/>
        <v>1792.2</v>
      </c>
      <c r="E233" s="358">
        <v>1792.2</v>
      </c>
      <c r="F233" s="371">
        <v>1312.3</v>
      </c>
      <c r="G233" s="358">
        <v>54.3</v>
      </c>
      <c r="H233" s="371"/>
      <c r="I233" s="356">
        <f t="shared" si="17"/>
        <v>731.1</v>
      </c>
      <c r="J233" s="371">
        <v>731.1</v>
      </c>
      <c r="K233" s="371">
        <v>111.6</v>
      </c>
      <c r="L233" s="371">
        <v>217.6</v>
      </c>
      <c r="M233" s="371"/>
      <c r="N233" s="356">
        <f t="shared" si="18"/>
        <v>2523.3000000000002</v>
      </c>
      <c r="O233" s="360"/>
    </row>
    <row r="234" spans="1:15" ht="38.25" x14ac:dyDescent="0.2">
      <c r="A234" s="367"/>
      <c r="B234" s="367" t="s">
        <v>1435</v>
      </c>
      <c r="C234" s="372" t="s">
        <v>4167</v>
      </c>
      <c r="D234" s="356">
        <f t="shared" si="16"/>
        <v>1775.8999999999999</v>
      </c>
      <c r="E234" s="358">
        <v>1775.8999999999999</v>
      </c>
      <c r="F234" s="371">
        <v>1332.5</v>
      </c>
      <c r="G234" s="358">
        <v>11.1</v>
      </c>
      <c r="H234" s="371"/>
      <c r="I234" s="356">
        <f t="shared" si="17"/>
        <v>475.1</v>
      </c>
      <c r="J234" s="371">
        <v>475.1</v>
      </c>
      <c r="K234" s="371">
        <v>113.3</v>
      </c>
      <c r="L234" s="371">
        <v>44.5</v>
      </c>
      <c r="M234" s="371"/>
      <c r="N234" s="356">
        <f t="shared" si="18"/>
        <v>2251</v>
      </c>
      <c r="O234" s="360"/>
    </row>
    <row r="235" spans="1:15" ht="38.25" x14ac:dyDescent="0.2">
      <c r="A235" s="367"/>
      <c r="B235" s="367" t="s">
        <v>1435</v>
      </c>
      <c r="C235" s="372" t="s">
        <v>1396</v>
      </c>
      <c r="D235" s="356">
        <f t="shared" si="16"/>
        <v>1317</v>
      </c>
      <c r="E235" s="358">
        <v>1317</v>
      </c>
      <c r="F235" s="371">
        <v>979.19999999999982</v>
      </c>
      <c r="G235" s="358">
        <v>20.2</v>
      </c>
      <c r="H235" s="371"/>
      <c r="I235" s="356">
        <f t="shared" si="17"/>
        <v>436.7</v>
      </c>
      <c r="J235" s="371">
        <v>436.7</v>
      </c>
      <c r="K235" s="371">
        <v>83.3</v>
      </c>
      <c r="L235" s="371">
        <v>80.900000000000006</v>
      </c>
      <c r="M235" s="371"/>
      <c r="N235" s="356">
        <f t="shared" si="18"/>
        <v>1753.7</v>
      </c>
      <c r="O235" s="360"/>
    </row>
    <row r="236" spans="1:15" ht="38.25" x14ac:dyDescent="0.2">
      <c r="A236" s="367"/>
      <c r="B236" s="367" t="s">
        <v>1435</v>
      </c>
      <c r="C236" s="372" t="s">
        <v>1397</v>
      </c>
      <c r="D236" s="356">
        <f t="shared" si="16"/>
        <v>1151.3</v>
      </c>
      <c r="E236" s="358">
        <v>1151.3</v>
      </c>
      <c r="F236" s="371">
        <v>862.1</v>
      </c>
      <c r="G236" s="358">
        <v>9.5</v>
      </c>
      <c r="H236" s="371"/>
      <c r="I236" s="356">
        <f t="shared" si="17"/>
        <v>280.39999999999998</v>
      </c>
      <c r="J236" s="371">
        <v>280.39999999999998</v>
      </c>
      <c r="K236" s="371">
        <v>73.3</v>
      </c>
      <c r="L236" s="371">
        <v>37.9</v>
      </c>
      <c r="M236" s="371"/>
      <c r="N236" s="356">
        <f t="shared" si="18"/>
        <v>1431.6999999999998</v>
      </c>
      <c r="O236" s="360"/>
    </row>
    <row r="237" spans="1:15" ht="38.25" x14ac:dyDescent="0.2">
      <c r="A237" s="367"/>
      <c r="B237" s="367" t="s">
        <v>1435</v>
      </c>
      <c r="C237" s="372" t="s">
        <v>1398</v>
      </c>
      <c r="D237" s="356">
        <f t="shared" si="16"/>
        <v>1594.1</v>
      </c>
      <c r="E237" s="358">
        <v>1594.1</v>
      </c>
      <c r="F237" s="371">
        <v>1194.8999999999999</v>
      </c>
      <c r="G237" s="358">
        <v>11.6</v>
      </c>
      <c r="H237" s="371"/>
      <c r="I237" s="356">
        <f t="shared" si="17"/>
        <v>525.79999999999995</v>
      </c>
      <c r="J237" s="371">
        <v>525.79999999999995</v>
      </c>
      <c r="K237" s="371">
        <v>101.6</v>
      </c>
      <c r="L237" s="371">
        <v>46.6</v>
      </c>
      <c r="M237" s="371"/>
      <c r="N237" s="356">
        <f t="shared" si="18"/>
        <v>2119.8999999999996</v>
      </c>
      <c r="O237" s="360"/>
    </row>
    <row r="238" spans="1:15" ht="38.25" x14ac:dyDescent="0.2">
      <c r="A238" s="367"/>
      <c r="B238" s="367" t="s">
        <v>1435</v>
      </c>
      <c r="C238" s="372" t="s">
        <v>1399</v>
      </c>
      <c r="D238" s="356">
        <f t="shared" si="16"/>
        <v>1252.0999999999999</v>
      </c>
      <c r="E238" s="358">
        <v>1252.0999999999999</v>
      </c>
      <c r="F238" s="371">
        <v>940.19999999999993</v>
      </c>
      <c r="G238" s="358">
        <v>7</v>
      </c>
      <c r="H238" s="371"/>
      <c r="I238" s="356">
        <f t="shared" si="17"/>
        <v>278.89999999999998</v>
      </c>
      <c r="J238" s="371">
        <v>278.89999999999998</v>
      </c>
      <c r="K238" s="371">
        <v>80</v>
      </c>
      <c r="L238" s="371">
        <v>27.9</v>
      </c>
      <c r="M238" s="371"/>
      <c r="N238" s="356">
        <f t="shared" si="18"/>
        <v>1531</v>
      </c>
      <c r="O238" s="360"/>
    </row>
    <row r="239" spans="1:15" ht="38.25" x14ac:dyDescent="0.2">
      <c r="A239" s="367"/>
      <c r="B239" s="367" t="s">
        <v>1435</v>
      </c>
      <c r="C239" s="372" t="s">
        <v>1400</v>
      </c>
      <c r="D239" s="356">
        <f t="shared" si="16"/>
        <v>1630.5</v>
      </c>
      <c r="E239" s="358">
        <v>1630.5</v>
      </c>
      <c r="F239" s="371">
        <v>1214.4000000000001</v>
      </c>
      <c r="G239" s="358">
        <v>22.2</v>
      </c>
      <c r="H239" s="371"/>
      <c r="I239" s="356">
        <f t="shared" si="17"/>
        <v>476.1</v>
      </c>
      <c r="J239" s="371">
        <v>476.1</v>
      </c>
      <c r="K239" s="371">
        <v>103.3</v>
      </c>
      <c r="L239" s="371">
        <v>89</v>
      </c>
      <c r="M239" s="371"/>
      <c r="N239" s="356">
        <f t="shared" si="18"/>
        <v>2106.6</v>
      </c>
      <c r="O239" s="360"/>
    </row>
    <row r="240" spans="1:15" ht="38.25" x14ac:dyDescent="0.2">
      <c r="A240" s="367"/>
      <c r="B240" s="367" t="s">
        <v>1435</v>
      </c>
      <c r="C240" s="372" t="s">
        <v>2704</v>
      </c>
      <c r="D240" s="356">
        <f t="shared" si="16"/>
        <v>1005.5</v>
      </c>
      <c r="E240" s="358">
        <v>1005.5</v>
      </c>
      <c r="F240" s="371">
        <v>744.00000000000011</v>
      </c>
      <c r="G240" s="358">
        <v>20.2</v>
      </c>
      <c r="H240" s="371"/>
      <c r="I240" s="356">
        <f t="shared" si="17"/>
        <v>316</v>
      </c>
      <c r="J240" s="371">
        <v>316</v>
      </c>
      <c r="K240" s="371">
        <v>63.3</v>
      </c>
      <c r="L240" s="371">
        <v>81</v>
      </c>
      <c r="M240" s="371"/>
      <c r="N240" s="356">
        <f t="shared" si="18"/>
        <v>1321.5</v>
      </c>
      <c r="O240" s="360"/>
    </row>
    <row r="241" spans="1:15" ht="38.25" x14ac:dyDescent="0.2">
      <c r="A241" s="367"/>
      <c r="B241" s="367" t="s">
        <v>1435</v>
      </c>
      <c r="C241" s="372" t="s">
        <v>2705</v>
      </c>
      <c r="D241" s="356">
        <f t="shared" si="16"/>
        <v>1216.9000000000001</v>
      </c>
      <c r="E241" s="358">
        <v>1216.9000000000001</v>
      </c>
      <c r="F241" s="371">
        <v>909.20000000000016</v>
      </c>
      <c r="G241" s="358">
        <v>12.8</v>
      </c>
      <c r="H241" s="371"/>
      <c r="I241" s="356">
        <f t="shared" si="17"/>
        <v>386.9</v>
      </c>
      <c r="J241" s="371">
        <v>386.9</v>
      </c>
      <c r="K241" s="371">
        <v>77.3</v>
      </c>
      <c r="L241" s="371">
        <v>58.4</v>
      </c>
      <c r="M241" s="371"/>
      <c r="N241" s="356">
        <f t="shared" si="18"/>
        <v>1603.8000000000002</v>
      </c>
      <c r="O241" s="360"/>
    </row>
    <row r="242" spans="1:15" ht="38.25" x14ac:dyDescent="0.2">
      <c r="A242" s="367"/>
      <c r="B242" s="367" t="s">
        <v>1435</v>
      </c>
      <c r="C242" s="372" t="s">
        <v>2706</v>
      </c>
      <c r="D242" s="356">
        <f t="shared" si="16"/>
        <v>2145.4</v>
      </c>
      <c r="E242" s="358">
        <v>2145.4</v>
      </c>
      <c r="F242" s="371">
        <v>1605.3</v>
      </c>
      <c r="G242" s="358">
        <v>19.600000000000001</v>
      </c>
      <c r="H242" s="371"/>
      <c r="I242" s="356">
        <f t="shared" si="17"/>
        <v>596</v>
      </c>
      <c r="J242" s="371">
        <v>596</v>
      </c>
      <c r="K242" s="371">
        <v>136.6</v>
      </c>
      <c r="L242" s="371">
        <v>89.6</v>
      </c>
      <c r="M242" s="371"/>
      <c r="N242" s="356">
        <f t="shared" si="18"/>
        <v>2741.4</v>
      </c>
      <c r="O242" s="360"/>
    </row>
    <row r="243" spans="1:15" ht="38.25" x14ac:dyDescent="0.2">
      <c r="A243" s="367"/>
      <c r="B243" s="367" t="s">
        <v>1435</v>
      </c>
      <c r="C243" s="372" t="s">
        <v>2707</v>
      </c>
      <c r="D243" s="356">
        <f t="shared" si="16"/>
        <v>2664.6</v>
      </c>
      <c r="E243" s="358">
        <v>2664.6</v>
      </c>
      <c r="F243" s="371">
        <v>1995.6999999999998</v>
      </c>
      <c r="G243" s="358">
        <v>21.5</v>
      </c>
      <c r="H243" s="371"/>
      <c r="I243" s="356">
        <f t="shared" si="17"/>
        <v>751.4</v>
      </c>
      <c r="J243" s="371">
        <v>751.4</v>
      </c>
      <c r="K243" s="371">
        <v>169.7</v>
      </c>
      <c r="L243" s="371">
        <v>98.7</v>
      </c>
      <c r="M243" s="371"/>
      <c r="N243" s="356">
        <f t="shared" si="18"/>
        <v>3416</v>
      </c>
      <c r="O243" s="360"/>
    </row>
    <row r="244" spans="1:15" ht="38.25" x14ac:dyDescent="0.2">
      <c r="A244" s="367"/>
      <c r="B244" s="367" t="s">
        <v>1435</v>
      </c>
      <c r="C244" s="372" t="s">
        <v>2708</v>
      </c>
      <c r="D244" s="356">
        <f t="shared" si="16"/>
        <v>1400.6000000000001</v>
      </c>
      <c r="E244" s="358">
        <v>1400.6000000000001</v>
      </c>
      <c r="F244" s="371">
        <v>1039.4000000000001</v>
      </c>
      <c r="G244" s="358">
        <v>24</v>
      </c>
      <c r="H244" s="371"/>
      <c r="I244" s="356">
        <f t="shared" si="17"/>
        <v>388.5</v>
      </c>
      <c r="J244" s="371">
        <v>365.5</v>
      </c>
      <c r="K244" s="371">
        <v>88.4</v>
      </c>
      <c r="L244" s="371">
        <v>110.3</v>
      </c>
      <c r="M244" s="371">
        <v>23</v>
      </c>
      <c r="N244" s="356">
        <f t="shared" si="18"/>
        <v>1789.1000000000001</v>
      </c>
      <c r="O244" s="360"/>
    </row>
    <row r="245" spans="1:15" ht="38.25" x14ac:dyDescent="0.2">
      <c r="A245" s="367"/>
      <c r="B245" s="367" t="s">
        <v>1435</v>
      </c>
      <c r="C245" s="372" t="s">
        <v>2709</v>
      </c>
      <c r="D245" s="356">
        <f t="shared" si="16"/>
        <v>2361</v>
      </c>
      <c r="E245" s="358">
        <v>2361</v>
      </c>
      <c r="F245" s="371">
        <v>1767.0999999999997</v>
      </c>
      <c r="G245" s="358">
        <v>20.8</v>
      </c>
      <c r="H245" s="371"/>
      <c r="I245" s="356">
        <f t="shared" si="17"/>
        <v>958.40000000000009</v>
      </c>
      <c r="J245" s="371">
        <v>668.2</v>
      </c>
      <c r="K245" s="371">
        <v>150.30000000000001</v>
      </c>
      <c r="L245" s="371">
        <v>95.3</v>
      </c>
      <c r="M245" s="371">
        <v>290.2</v>
      </c>
      <c r="N245" s="356">
        <f t="shared" si="18"/>
        <v>3319.4</v>
      </c>
      <c r="O245" s="360"/>
    </row>
    <row r="246" spans="1:15" ht="38.25" x14ac:dyDescent="0.2">
      <c r="A246" s="367"/>
      <c r="B246" s="367" t="s">
        <v>1435</v>
      </c>
      <c r="C246" s="372" t="s">
        <v>2710</v>
      </c>
      <c r="D246" s="356">
        <f t="shared" si="16"/>
        <v>7004.8</v>
      </c>
      <c r="E246" s="358">
        <v>7004.8</v>
      </c>
      <c r="F246" s="371">
        <v>5259.5</v>
      </c>
      <c r="G246" s="358">
        <v>39.4</v>
      </c>
      <c r="H246" s="371"/>
      <c r="I246" s="356">
        <f t="shared" si="17"/>
        <v>1860.5</v>
      </c>
      <c r="J246" s="371">
        <v>1860.5</v>
      </c>
      <c r="K246" s="371">
        <v>447.4</v>
      </c>
      <c r="L246" s="371">
        <v>180.4</v>
      </c>
      <c r="M246" s="371"/>
      <c r="N246" s="356">
        <f t="shared" si="18"/>
        <v>8865.2999999999993</v>
      </c>
      <c r="O246" s="360"/>
    </row>
    <row r="247" spans="1:15" ht="38.25" x14ac:dyDescent="0.2">
      <c r="A247" s="367"/>
      <c r="B247" s="367" t="s">
        <v>1435</v>
      </c>
      <c r="C247" s="372" t="s">
        <v>2711</v>
      </c>
      <c r="D247" s="356">
        <f t="shared" si="16"/>
        <v>1613</v>
      </c>
      <c r="E247" s="358">
        <v>1613</v>
      </c>
      <c r="F247" s="371">
        <v>1204.8</v>
      </c>
      <c r="G247" s="358">
        <v>17.5</v>
      </c>
      <c r="H247" s="371"/>
      <c r="I247" s="356">
        <f t="shared" si="17"/>
        <v>497.2</v>
      </c>
      <c r="J247" s="371">
        <v>497.2</v>
      </c>
      <c r="K247" s="371">
        <v>102.5</v>
      </c>
      <c r="L247" s="371">
        <v>80.2</v>
      </c>
      <c r="M247" s="371"/>
      <c r="N247" s="356">
        <f t="shared" si="18"/>
        <v>2110.1999999999998</v>
      </c>
      <c r="O247" s="360"/>
    </row>
    <row r="248" spans="1:15" ht="25.5" x14ac:dyDescent="0.2">
      <c r="A248" s="367"/>
      <c r="B248" s="367" t="s">
        <v>1435</v>
      </c>
      <c r="C248" s="372" t="s">
        <v>2712</v>
      </c>
      <c r="D248" s="356">
        <f t="shared" si="16"/>
        <v>1842.8</v>
      </c>
      <c r="E248" s="358">
        <v>1842.8</v>
      </c>
      <c r="F248" s="371">
        <v>1378.7999999999997</v>
      </c>
      <c r="G248" s="358">
        <v>16.8</v>
      </c>
      <c r="H248" s="371"/>
      <c r="I248" s="356">
        <f t="shared" si="17"/>
        <v>512.20000000000005</v>
      </c>
      <c r="J248" s="371">
        <v>512.20000000000005</v>
      </c>
      <c r="K248" s="371">
        <v>117.3</v>
      </c>
      <c r="L248" s="371">
        <v>76.900000000000006</v>
      </c>
      <c r="M248" s="371"/>
      <c r="N248" s="356">
        <f t="shared" si="18"/>
        <v>2355</v>
      </c>
      <c r="O248" s="360"/>
    </row>
    <row r="249" spans="1:15" ht="38.25" x14ac:dyDescent="0.2">
      <c r="A249" s="367"/>
      <c r="B249" s="367" t="s">
        <v>1435</v>
      </c>
      <c r="C249" s="372" t="s">
        <v>2713</v>
      </c>
      <c r="D249" s="356">
        <f t="shared" si="16"/>
        <v>1980.8</v>
      </c>
      <c r="E249" s="358">
        <v>1980.8</v>
      </c>
      <c r="F249" s="371">
        <v>1481.4000000000003</v>
      </c>
      <c r="G249" s="358">
        <v>19.100000000000001</v>
      </c>
      <c r="H249" s="371"/>
      <c r="I249" s="356">
        <f t="shared" si="17"/>
        <v>582.4</v>
      </c>
      <c r="J249" s="371">
        <v>582.4</v>
      </c>
      <c r="K249" s="371">
        <v>126</v>
      </c>
      <c r="L249" s="371">
        <v>87.6</v>
      </c>
      <c r="M249" s="371"/>
      <c r="N249" s="356">
        <f t="shared" si="18"/>
        <v>2563.1999999999998</v>
      </c>
      <c r="O249" s="360"/>
    </row>
    <row r="250" spans="1:15" ht="38.25" x14ac:dyDescent="0.2">
      <c r="A250" s="367"/>
      <c r="B250" s="367" t="s">
        <v>1435</v>
      </c>
      <c r="C250" s="372" t="s">
        <v>2714</v>
      </c>
      <c r="D250" s="356">
        <f t="shared" si="16"/>
        <v>2885.6</v>
      </c>
      <c r="E250" s="358">
        <v>2885.6</v>
      </c>
      <c r="F250" s="371">
        <v>2151.2999999999997</v>
      </c>
      <c r="G250" s="358">
        <v>36.700000000000003</v>
      </c>
      <c r="H250" s="371"/>
      <c r="I250" s="356">
        <f t="shared" si="17"/>
        <v>1048.9000000000001</v>
      </c>
      <c r="J250" s="371">
        <v>795.5</v>
      </c>
      <c r="K250" s="371">
        <v>183</v>
      </c>
      <c r="L250" s="371">
        <v>168</v>
      </c>
      <c r="M250" s="371">
        <v>253.4</v>
      </c>
      <c r="N250" s="356">
        <f t="shared" si="18"/>
        <v>3934.5</v>
      </c>
      <c r="O250" s="360"/>
    </row>
    <row r="251" spans="1:15" ht="38.25" x14ac:dyDescent="0.2">
      <c r="A251" s="367"/>
      <c r="B251" s="367" t="s">
        <v>1435</v>
      </c>
      <c r="C251" s="372" t="s">
        <v>2715</v>
      </c>
      <c r="D251" s="356">
        <f t="shared" si="16"/>
        <v>7229.9000000000005</v>
      </c>
      <c r="E251" s="358">
        <v>7229.9000000000005</v>
      </c>
      <c r="F251" s="371">
        <v>5430.5999999999995</v>
      </c>
      <c r="G251" s="358">
        <v>37.799999999999997</v>
      </c>
      <c r="H251" s="371"/>
      <c r="I251" s="356">
        <f t="shared" si="17"/>
        <v>1841</v>
      </c>
      <c r="J251" s="371">
        <v>1815.2</v>
      </c>
      <c r="K251" s="371">
        <v>462</v>
      </c>
      <c r="L251" s="371">
        <v>173.3</v>
      </c>
      <c r="M251" s="371">
        <v>25.8</v>
      </c>
      <c r="N251" s="356">
        <f t="shared" si="18"/>
        <v>9070.9000000000015</v>
      </c>
      <c r="O251" s="360"/>
    </row>
    <row r="252" spans="1:15" ht="25.5" x14ac:dyDescent="0.2">
      <c r="A252" s="367"/>
      <c r="B252" s="367" t="s">
        <v>1435</v>
      </c>
      <c r="C252" s="372" t="s">
        <v>2716</v>
      </c>
      <c r="D252" s="356">
        <f t="shared" si="16"/>
        <v>2515.5</v>
      </c>
      <c r="E252" s="358">
        <v>2515.5</v>
      </c>
      <c r="F252" s="371">
        <v>1885.4000000000003</v>
      </c>
      <c r="G252" s="358">
        <v>18.5</v>
      </c>
      <c r="H252" s="371"/>
      <c r="I252" s="356">
        <f t="shared" si="17"/>
        <v>783.6</v>
      </c>
      <c r="J252" s="371">
        <v>783.6</v>
      </c>
      <c r="K252" s="371">
        <v>160.4</v>
      </c>
      <c r="L252" s="371">
        <v>84.7</v>
      </c>
      <c r="M252" s="371"/>
      <c r="N252" s="356">
        <f t="shared" si="18"/>
        <v>3299.1</v>
      </c>
      <c r="O252" s="360"/>
    </row>
    <row r="253" spans="1:15" ht="38.25" x14ac:dyDescent="0.2">
      <c r="A253" s="367"/>
      <c r="B253" s="367" t="s">
        <v>1435</v>
      </c>
      <c r="C253" s="372" t="s">
        <v>2717</v>
      </c>
      <c r="D253" s="356">
        <f t="shared" si="16"/>
        <v>1458.4</v>
      </c>
      <c r="E253" s="358">
        <v>1458.4</v>
      </c>
      <c r="F253" s="371">
        <v>1088.0999999999999</v>
      </c>
      <c r="G253" s="358">
        <v>17.5</v>
      </c>
      <c r="H253" s="371"/>
      <c r="I253" s="356">
        <f t="shared" si="17"/>
        <v>431.1</v>
      </c>
      <c r="J253" s="371">
        <v>431.1</v>
      </c>
      <c r="K253" s="371">
        <v>92.6</v>
      </c>
      <c r="L253" s="371">
        <v>80.099999999999994</v>
      </c>
      <c r="M253" s="371"/>
      <c r="N253" s="356">
        <f t="shared" si="18"/>
        <v>1889.5</v>
      </c>
      <c r="O253" s="360"/>
    </row>
    <row r="254" spans="1:15" ht="38.25" x14ac:dyDescent="0.2">
      <c r="A254" s="367"/>
      <c r="B254" s="367" t="s">
        <v>1435</v>
      </c>
      <c r="C254" s="372" t="s">
        <v>2718</v>
      </c>
      <c r="D254" s="356">
        <f t="shared" si="16"/>
        <v>5479.4000000000005</v>
      </c>
      <c r="E254" s="358">
        <v>5479.4000000000005</v>
      </c>
      <c r="F254" s="371">
        <v>4098</v>
      </c>
      <c r="G254" s="358">
        <v>52.2</v>
      </c>
      <c r="H254" s="371"/>
      <c r="I254" s="356">
        <f t="shared" si="17"/>
        <v>1687.8</v>
      </c>
      <c r="J254" s="371">
        <v>1687.8</v>
      </c>
      <c r="K254" s="371">
        <v>348.6</v>
      </c>
      <c r="L254" s="371">
        <v>225.3</v>
      </c>
      <c r="M254" s="371"/>
      <c r="N254" s="356">
        <f t="shared" si="18"/>
        <v>7167.2000000000007</v>
      </c>
      <c r="O254" s="360"/>
    </row>
    <row r="255" spans="1:15" ht="25.5" x14ac:dyDescent="0.2">
      <c r="A255" s="367"/>
      <c r="B255" s="367" t="s">
        <v>1435</v>
      </c>
      <c r="C255" s="372" t="s">
        <v>2719</v>
      </c>
      <c r="D255" s="356">
        <f t="shared" si="16"/>
        <v>2487.6</v>
      </c>
      <c r="E255" s="358">
        <v>2487.6</v>
      </c>
      <c r="F255" s="371">
        <v>1852.8999999999999</v>
      </c>
      <c r="G255" s="358">
        <v>33.799999999999997</v>
      </c>
      <c r="H255" s="371"/>
      <c r="I255" s="356">
        <f t="shared" si="17"/>
        <v>972.5</v>
      </c>
      <c r="J255" s="371">
        <v>972.5</v>
      </c>
      <c r="K255" s="371">
        <v>157.6</v>
      </c>
      <c r="L255" s="371">
        <v>146.1</v>
      </c>
      <c r="M255" s="371"/>
      <c r="N255" s="356">
        <f t="shared" si="18"/>
        <v>3460.1</v>
      </c>
      <c r="O255" s="360"/>
    </row>
    <row r="256" spans="1:15" ht="38.25" x14ac:dyDescent="0.2">
      <c r="A256" s="367"/>
      <c r="B256" s="367" t="s">
        <v>1435</v>
      </c>
      <c r="C256" s="372" t="s">
        <v>2720</v>
      </c>
      <c r="D256" s="356">
        <f t="shared" si="16"/>
        <v>1064.0999999999999</v>
      </c>
      <c r="E256" s="358">
        <v>1064.0999999999999</v>
      </c>
      <c r="F256" s="371">
        <v>796</v>
      </c>
      <c r="G256" s="358">
        <v>9.9</v>
      </c>
      <c r="H256" s="371"/>
      <c r="I256" s="356">
        <f t="shared" si="17"/>
        <v>376.5</v>
      </c>
      <c r="J256" s="371">
        <v>376.5</v>
      </c>
      <c r="K256" s="371">
        <v>67.7</v>
      </c>
      <c r="L256" s="371">
        <v>42.9</v>
      </c>
      <c r="M256" s="371"/>
      <c r="N256" s="356">
        <f t="shared" si="18"/>
        <v>1440.6</v>
      </c>
      <c r="O256" s="360"/>
    </row>
    <row r="257" spans="1:15" ht="25.5" x14ac:dyDescent="0.2">
      <c r="A257" s="367"/>
      <c r="B257" s="367" t="s">
        <v>1435</v>
      </c>
      <c r="C257" s="372" t="s">
        <v>2721</v>
      </c>
      <c r="D257" s="356">
        <f t="shared" si="16"/>
        <v>1525.4</v>
      </c>
      <c r="E257" s="358">
        <v>1525.4</v>
      </c>
      <c r="F257" s="371">
        <v>1133.5999999999999</v>
      </c>
      <c r="G257" s="358">
        <v>24.1</v>
      </c>
      <c r="H257" s="371"/>
      <c r="I257" s="356">
        <f t="shared" si="17"/>
        <v>551</v>
      </c>
      <c r="J257" s="371">
        <v>551</v>
      </c>
      <c r="K257" s="371">
        <v>96.4</v>
      </c>
      <c r="L257" s="371">
        <v>104.2</v>
      </c>
      <c r="M257" s="371"/>
      <c r="N257" s="356">
        <f t="shared" si="18"/>
        <v>2076.4</v>
      </c>
      <c r="O257" s="360"/>
    </row>
    <row r="258" spans="1:15" ht="25.5" x14ac:dyDescent="0.2">
      <c r="A258" s="367"/>
      <c r="B258" s="367" t="s">
        <v>1435</v>
      </c>
      <c r="C258" s="372" t="s">
        <v>2531</v>
      </c>
      <c r="D258" s="356">
        <f t="shared" si="16"/>
        <v>2120.1999999999998</v>
      </c>
      <c r="E258" s="358">
        <v>2120.1999999999998</v>
      </c>
      <c r="F258" s="371">
        <v>1584.1999999999998</v>
      </c>
      <c r="G258" s="358">
        <v>22.1</v>
      </c>
      <c r="H258" s="371"/>
      <c r="I258" s="356">
        <f t="shared" si="17"/>
        <v>841.7</v>
      </c>
      <c r="J258" s="371">
        <v>841.7</v>
      </c>
      <c r="K258" s="371">
        <v>134.80000000000001</v>
      </c>
      <c r="L258" s="371">
        <v>95.1</v>
      </c>
      <c r="M258" s="371"/>
      <c r="N258" s="356">
        <f t="shared" si="18"/>
        <v>2961.8999999999996</v>
      </c>
      <c r="O258" s="360"/>
    </row>
    <row r="259" spans="1:15" ht="38.25" x14ac:dyDescent="0.2">
      <c r="A259" s="367"/>
      <c r="B259" s="367" t="s">
        <v>1435</v>
      </c>
      <c r="C259" s="372" t="s">
        <v>2532</v>
      </c>
      <c r="D259" s="356">
        <f t="shared" si="16"/>
        <v>1368.5</v>
      </c>
      <c r="E259" s="358">
        <v>1368.5</v>
      </c>
      <c r="F259" s="371">
        <v>1021.7000000000002</v>
      </c>
      <c r="G259" s="358">
        <v>15.2</v>
      </c>
      <c r="H259" s="371"/>
      <c r="I259" s="356">
        <f t="shared" si="17"/>
        <v>479.1</v>
      </c>
      <c r="J259" s="371">
        <v>479.1</v>
      </c>
      <c r="K259" s="371">
        <v>86.9</v>
      </c>
      <c r="L259" s="371">
        <v>65.8</v>
      </c>
      <c r="M259" s="371"/>
      <c r="N259" s="356">
        <f t="shared" si="18"/>
        <v>1847.6</v>
      </c>
      <c r="O259" s="360"/>
    </row>
    <row r="260" spans="1:15" ht="25.5" x14ac:dyDescent="0.2">
      <c r="A260" s="367"/>
      <c r="B260" s="367" t="s">
        <v>1435</v>
      </c>
      <c r="C260" s="372" t="s">
        <v>2533</v>
      </c>
      <c r="D260" s="356">
        <f t="shared" si="16"/>
        <v>2116.6</v>
      </c>
      <c r="E260" s="358">
        <v>2116.6</v>
      </c>
      <c r="F260" s="371">
        <v>1591.4</v>
      </c>
      <c r="G260" s="358">
        <v>9</v>
      </c>
      <c r="H260" s="371"/>
      <c r="I260" s="356">
        <f t="shared" si="17"/>
        <v>693.1</v>
      </c>
      <c r="J260" s="371">
        <v>693.1</v>
      </c>
      <c r="K260" s="371">
        <v>135.4</v>
      </c>
      <c r="L260" s="371">
        <v>39</v>
      </c>
      <c r="M260" s="371"/>
      <c r="N260" s="356">
        <f t="shared" si="18"/>
        <v>2809.7</v>
      </c>
      <c r="O260" s="360"/>
    </row>
    <row r="261" spans="1:15" ht="25.5" x14ac:dyDescent="0.2">
      <c r="A261" s="367"/>
      <c r="B261" s="367" t="s">
        <v>1435</v>
      </c>
      <c r="C261" s="372" t="s">
        <v>4368</v>
      </c>
      <c r="D261" s="356">
        <f t="shared" ref="D261:D324" si="19">E261+H261</f>
        <v>3786.1</v>
      </c>
      <c r="E261" s="358">
        <v>3786.1</v>
      </c>
      <c r="F261" s="371">
        <v>2839.9</v>
      </c>
      <c r="G261" s="358">
        <v>24.9</v>
      </c>
      <c r="H261" s="371"/>
      <c r="I261" s="356">
        <f t="shared" ref="I261:I324" si="20">J261+M261</f>
        <v>1227.5</v>
      </c>
      <c r="J261" s="371">
        <v>1227.5</v>
      </c>
      <c r="K261" s="371">
        <v>241.6</v>
      </c>
      <c r="L261" s="371">
        <v>107.8</v>
      </c>
      <c r="M261" s="371"/>
      <c r="N261" s="356">
        <f t="shared" ref="N261:N324" si="21">D261+I261</f>
        <v>5013.6000000000004</v>
      </c>
      <c r="O261" s="360"/>
    </row>
    <row r="262" spans="1:15" ht="25.5" x14ac:dyDescent="0.2">
      <c r="A262" s="367"/>
      <c r="B262" s="367" t="s">
        <v>1435</v>
      </c>
      <c r="C262" s="372" t="s">
        <v>4369</v>
      </c>
      <c r="D262" s="356">
        <f t="shared" si="19"/>
        <v>2321.5</v>
      </c>
      <c r="E262" s="358">
        <v>2321.5</v>
      </c>
      <c r="F262" s="371">
        <v>1735.8000000000002</v>
      </c>
      <c r="G262" s="358">
        <v>22.6</v>
      </c>
      <c r="H262" s="371"/>
      <c r="I262" s="356">
        <f t="shared" si="20"/>
        <v>835.3</v>
      </c>
      <c r="J262" s="371">
        <v>835.3</v>
      </c>
      <c r="K262" s="371">
        <v>147.6</v>
      </c>
      <c r="L262" s="371">
        <v>97.5</v>
      </c>
      <c r="M262" s="371"/>
      <c r="N262" s="356">
        <f t="shared" si="21"/>
        <v>3156.8</v>
      </c>
      <c r="O262" s="360"/>
    </row>
    <row r="263" spans="1:15" ht="25.5" x14ac:dyDescent="0.2">
      <c r="A263" s="367"/>
      <c r="B263" s="367" t="s">
        <v>1435</v>
      </c>
      <c r="C263" s="372" t="s">
        <v>2534</v>
      </c>
      <c r="D263" s="356">
        <f t="shared" si="19"/>
        <v>2121.9</v>
      </c>
      <c r="E263" s="358">
        <v>2121.9</v>
      </c>
      <c r="F263" s="371">
        <v>1567.8</v>
      </c>
      <c r="G263" s="358">
        <v>45.8</v>
      </c>
      <c r="H263" s="371"/>
      <c r="I263" s="356">
        <f t="shared" si="20"/>
        <v>1165.5</v>
      </c>
      <c r="J263" s="371">
        <v>1165.5</v>
      </c>
      <c r="K263" s="371">
        <v>133.4</v>
      </c>
      <c r="L263" s="371">
        <v>197.6</v>
      </c>
      <c r="M263" s="371"/>
      <c r="N263" s="356">
        <f t="shared" si="21"/>
        <v>3287.4</v>
      </c>
      <c r="O263" s="360"/>
    </row>
    <row r="264" spans="1:15" ht="38.25" x14ac:dyDescent="0.2">
      <c r="A264" s="367"/>
      <c r="B264" s="367" t="s">
        <v>1435</v>
      </c>
      <c r="C264" s="372" t="s">
        <v>2326</v>
      </c>
      <c r="D264" s="356">
        <f t="shared" si="19"/>
        <v>1819.6</v>
      </c>
      <c r="E264" s="358">
        <v>1819.6</v>
      </c>
      <c r="F264" s="371">
        <v>1358.2</v>
      </c>
      <c r="G264" s="358">
        <v>20.8</v>
      </c>
      <c r="H264" s="371"/>
      <c r="I264" s="356">
        <f t="shared" si="20"/>
        <v>767.8</v>
      </c>
      <c r="J264" s="371">
        <v>767.8</v>
      </c>
      <c r="K264" s="371">
        <v>115.5</v>
      </c>
      <c r="L264" s="371">
        <v>89.7</v>
      </c>
      <c r="M264" s="371"/>
      <c r="N264" s="356">
        <f t="shared" si="21"/>
        <v>2587.3999999999996</v>
      </c>
      <c r="O264" s="360"/>
    </row>
    <row r="265" spans="1:15" ht="38.25" x14ac:dyDescent="0.2">
      <c r="A265" s="367"/>
      <c r="B265" s="367" t="s">
        <v>1435</v>
      </c>
      <c r="C265" s="372" t="s">
        <v>4370</v>
      </c>
      <c r="D265" s="356">
        <f t="shared" si="19"/>
        <v>3812.9</v>
      </c>
      <c r="E265" s="358">
        <v>3812.9</v>
      </c>
      <c r="F265" s="371">
        <v>2843.2</v>
      </c>
      <c r="G265" s="358">
        <v>47.5</v>
      </c>
      <c r="H265" s="371"/>
      <c r="I265" s="356">
        <f t="shared" si="20"/>
        <v>1303.9000000000001</v>
      </c>
      <c r="J265" s="371">
        <v>1303.9000000000001</v>
      </c>
      <c r="K265" s="371">
        <v>241.9</v>
      </c>
      <c r="L265" s="371">
        <v>205.2</v>
      </c>
      <c r="M265" s="371"/>
      <c r="N265" s="356">
        <f t="shared" si="21"/>
        <v>5116.8</v>
      </c>
      <c r="O265" s="360"/>
    </row>
    <row r="266" spans="1:15" ht="38.25" x14ac:dyDescent="0.2">
      <c r="A266" s="367"/>
      <c r="B266" s="367" t="s">
        <v>1435</v>
      </c>
      <c r="C266" s="372" t="s">
        <v>2327</v>
      </c>
      <c r="D266" s="356">
        <f t="shared" si="19"/>
        <v>1299.5999999999999</v>
      </c>
      <c r="E266" s="358">
        <v>1299.5999999999999</v>
      </c>
      <c r="F266" s="371">
        <v>970.3</v>
      </c>
      <c r="G266" s="358">
        <v>14.6</v>
      </c>
      <c r="H266" s="371"/>
      <c r="I266" s="356">
        <f t="shared" si="20"/>
        <v>486.6</v>
      </c>
      <c r="J266" s="371">
        <v>486.6</v>
      </c>
      <c r="K266" s="371">
        <v>82.5</v>
      </c>
      <c r="L266" s="371">
        <v>62.7</v>
      </c>
      <c r="M266" s="371"/>
      <c r="N266" s="356">
        <f t="shared" si="21"/>
        <v>1786.1999999999998</v>
      </c>
      <c r="O266" s="360"/>
    </row>
    <row r="267" spans="1:15" ht="25.5" x14ac:dyDescent="0.2">
      <c r="A267" s="367"/>
      <c r="B267" s="367" t="s">
        <v>1435</v>
      </c>
      <c r="C267" s="372" t="s">
        <v>4371</v>
      </c>
      <c r="D267" s="356">
        <f t="shared" si="19"/>
        <v>4515.0999999999995</v>
      </c>
      <c r="E267" s="358">
        <v>4515.0999999999995</v>
      </c>
      <c r="F267" s="371">
        <v>3387.5</v>
      </c>
      <c r="G267" s="358">
        <v>28.7</v>
      </c>
      <c r="H267" s="371"/>
      <c r="I267" s="356">
        <f t="shared" si="20"/>
        <v>1256.5</v>
      </c>
      <c r="J267" s="371">
        <v>1256.5</v>
      </c>
      <c r="K267" s="371">
        <v>288.2</v>
      </c>
      <c r="L267" s="371">
        <v>124.2</v>
      </c>
      <c r="M267" s="371"/>
      <c r="N267" s="356">
        <f t="shared" si="21"/>
        <v>5771.5999999999995</v>
      </c>
      <c r="O267" s="360"/>
    </row>
    <row r="268" spans="1:15" ht="38.25" x14ac:dyDescent="0.2">
      <c r="A268" s="367"/>
      <c r="B268" s="367" t="s">
        <v>1435</v>
      </c>
      <c r="C268" s="372" t="s">
        <v>2328</v>
      </c>
      <c r="D268" s="356">
        <f t="shared" si="19"/>
        <v>7405.2</v>
      </c>
      <c r="E268" s="358">
        <v>7405.2</v>
      </c>
      <c r="F268" s="371">
        <v>5560.4</v>
      </c>
      <c r="G268" s="358">
        <v>41.1</v>
      </c>
      <c r="H268" s="371"/>
      <c r="I268" s="356">
        <f t="shared" si="20"/>
        <v>1923.5</v>
      </c>
      <c r="J268" s="371">
        <v>1923.5</v>
      </c>
      <c r="K268" s="371">
        <v>473</v>
      </c>
      <c r="L268" s="371">
        <v>177.2</v>
      </c>
      <c r="M268" s="371"/>
      <c r="N268" s="356">
        <f t="shared" si="21"/>
        <v>9328.7000000000007</v>
      </c>
      <c r="O268" s="360"/>
    </row>
    <row r="269" spans="1:15" ht="38.25" x14ac:dyDescent="0.2">
      <c r="A269" s="367"/>
      <c r="B269" s="367" t="s">
        <v>1435</v>
      </c>
      <c r="C269" s="372" t="s">
        <v>2329</v>
      </c>
      <c r="D269" s="356">
        <f t="shared" si="19"/>
        <v>1402.2</v>
      </c>
      <c r="E269" s="358">
        <v>1402.2</v>
      </c>
      <c r="F269" s="371">
        <v>1046.1000000000001</v>
      </c>
      <c r="G269" s="358">
        <v>16.899999999999999</v>
      </c>
      <c r="H269" s="371"/>
      <c r="I269" s="356">
        <f t="shared" si="20"/>
        <v>497.9</v>
      </c>
      <c r="J269" s="371">
        <v>497.9</v>
      </c>
      <c r="K269" s="371">
        <v>89</v>
      </c>
      <c r="L269" s="371">
        <v>72.900000000000006</v>
      </c>
      <c r="M269" s="371"/>
      <c r="N269" s="356">
        <f t="shared" si="21"/>
        <v>1900.1</v>
      </c>
      <c r="O269" s="360"/>
    </row>
    <row r="270" spans="1:15" ht="38.25" x14ac:dyDescent="0.2">
      <c r="A270" s="367"/>
      <c r="B270" s="367" t="s">
        <v>1435</v>
      </c>
      <c r="C270" s="372" t="s">
        <v>2330</v>
      </c>
      <c r="D270" s="356">
        <f t="shared" si="19"/>
        <v>1139</v>
      </c>
      <c r="E270" s="358">
        <v>1139</v>
      </c>
      <c r="F270" s="371">
        <v>845.80000000000007</v>
      </c>
      <c r="G270" s="358">
        <v>18.8</v>
      </c>
      <c r="H270" s="371"/>
      <c r="I270" s="356">
        <f t="shared" si="20"/>
        <v>476.9</v>
      </c>
      <c r="J270" s="371">
        <v>476.9</v>
      </c>
      <c r="K270" s="371">
        <v>72</v>
      </c>
      <c r="L270" s="371">
        <v>81.400000000000006</v>
      </c>
      <c r="M270" s="371"/>
      <c r="N270" s="356">
        <f t="shared" si="21"/>
        <v>1615.9</v>
      </c>
      <c r="O270" s="360"/>
    </row>
    <row r="271" spans="1:15" ht="38.25" x14ac:dyDescent="0.2">
      <c r="A271" s="367"/>
      <c r="B271" s="367" t="s">
        <v>1435</v>
      </c>
      <c r="C271" s="372" t="s">
        <v>4372</v>
      </c>
      <c r="D271" s="356">
        <f t="shared" si="19"/>
        <v>3831.8</v>
      </c>
      <c r="E271" s="358">
        <v>3831.8</v>
      </c>
      <c r="F271" s="371">
        <v>2853.2000000000003</v>
      </c>
      <c r="G271" s="358">
        <v>53.2</v>
      </c>
      <c r="H271" s="371"/>
      <c r="I271" s="356">
        <f t="shared" si="20"/>
        <v>1685.4</v>
      </c>
      <c r="J271" s="371">
        <v>1685.4</v>
      </c>
      <c r="K271" s="371">
        <v>242.7</v>
      </c>
      <c r="L271" s="371">
        <v>230</v>
      </c>
      <c r="M271" s="371"/>
      <c r="N271" s="356">
        <f t="shared" si="21"/>
        <v>5517.2000000000007</v>
      </c>
      <c r="O271" s="360"/>
    </row>
    <row r="272" spans="1:15" ht="25.5" x14ac:dyDescent="0.2">
      <c r="A272" s="367"/>
      <c r="B272" s="367" t="s">
        <v>1435</v>
      </c>
      <c r="C272" s="372" t="s">
        <v>2331</v>
      </c>
      <c r="D272" s="356">
        <f t="shared" si="19"/>
        <v>2077.5</v>
      </c>
      <c r="E272" s="358">
        <v>2077.5</v>
      </c>
      <c r="F272" s="371">
        <v>1550.9</v>
      </c>
      <c r="G272" s="358">
        <v>23.4</v>
      </c>
      <c r="H272" s="371"/>
      <c r="I272" s="356">
        <f t="shared" si="20"/>
        <v>842.6</v>
      </c>
      <c r="J272" s="371">
        <v>842.6</v>
      </c>
      <c r="K272" s="371">
        <v>131.9</v>
      </c>
      <c r="L272" s="371">
        <v>100.9</v>
      </c>
      <c r="M272" s="371"/>
      <c r="N272" s="356">
        <f t="shared" si="21"/>
        <v>2920.1</v>
      </c>
      <c r="O272" s="360"/>
    </row>
    <row r="273" spans="1:15" ht="25.5" x14ac:dyDescent="0.2">
      <c r="A273" s="367"/>
      <c r="B273" s="367" t="s">
        <v>1435</v>
      </c>
      <c r="C273" s="372" t="s">
        <v>2332</v>
      </c>
      <c r="D273" s="356">
        <f t="shared" si="19"/>
        <v>1833.6999999999998</v>
      </c>
      <c r="E273" s="358">
        <v>1833.6999999999998</v>
      </c>
      <c r="F273" s="371">
        <v>1367.4</v>
      </c>
      <c r="G273" s="358">
        <v>22.9</v>
      </c>
      <c r="H273" s="371"/>
      <c r="I273" s="356">
        <f t="shared" si="20"/>
        <v>647.1</v>
      </c>
      <c r="J273" s="371">
        <v>647.1</v>
      </c>
      <c r="K273" s="371">
        <v>116.3</v>
      </c>
      <c r="L273" s="371">
        <v>98.9</v>
      </c>
      <c r="M273" s="371"/>
      <c r="N273" s="356">
        <f t="shared" si="21"/>
        <v>2480.7999999999997</v>
      </c>
      <c r="O273" s="360"/>
    </row>
    <row r="274" spans="1:15" ht="25.5" x14ac:dyDescent="0.2">
      <c r="A274" s="367"/>
      <c r="B274" s="367" t="s">
        <v>1435</v>
      </c>
      <c r="C274" s="372" t="s">
        <v>2333</v>
      </c>
      <c r="D274" s="356">
        <f t="shared" si="19"/>
        <v>1343.8</v>
      </c>
      <c r="E274" s="358">
        <v>1343.8</v>
      </c>
      <c r="F274" s="371">
        <v>1001.3</v>
      </c>
      <c r="G274" s="358">
        <v>17.8</v>
      </c>
      <c r="H274" s="371"/>
      <c r="I274" s="356">
        <f t="shared" si="20"/>
        <v>635.9</v>
      </c>
      <c r="J274" s="371">
        <v>635.9</v>
      </c>
      <c r="K274" s="371">
        <v>85.2</v>
      </c>
      <c r="L274" s="371">
        <v>76.8</v>
      </c>
      <c r="M274" s="371"/>
      <c r="N274" s="356">
        <f t="shared" si="21"/>
        <v>1979.6999999999998</v>
      </c>
      <c r="O274" s="360"/>
    </row>
    <row r="275" spans="1:15" ht="25.5" x14ac:dyDescent="0.2">
      <c r="A275" s="367"/>
      <c r="B275" s="367" t="s">
        <v>1435</v>
      </c>
      <c r="C275" s="372" t="s">
        <v>2334</v>
      </c>
      <c r="D275" s="356">
        <f t="shared" si="19"/>
        <v>1345.1000000000001</v>
      </c>
      <c r="E275" s="358">
        <v>1345.1000000000001</v>
      </c>
      <c r="F275" s="371">
        <v>1002.9</v>
      </c>
      <c r="G275" s="358">
        <v>16.899999999999999</v>
      </c>
      <c r="H275" s="371"/>
      <c r="I275" s="356">
        <f t="shared" si="20"/>
        <v>710.5</v>
      </c>
      <c r="J275" s="371">
        <v>710.5</v>
      </c>
      <c r="K275" s="371">
        <v>85.3</v>
      </c>
      <c r="L275" s="371">
        <v>73</v>
      </c>
      <c r="M275" s="371"/>
      <c r="N275" s="356">
        <f t="shared" si="21"/>
        <v>2055.6000000000004</v>
      </c>
      <c r="O275" s="360"/>
    </row>
    <row r="276" spans="1:15" ht="25.5" x14ac:dyDescent="0.2">
      <c r="A276" s="367"/>
      <c r="B276" s="367" t="s">
        <v>1435</v>
      </c>
      <c r="C276" s="372" t="s">
        <v>2335</v>
      </c>
      <c r="D276" s="356">
        <f t="shared" si="19"/>
        <v>694.90000000000009</v>
      </c>
      <c r="E276" s="358">
        <v>694.90000000000009</v>
      </c>
      <c r="F276" s="371">
        <v>520.30000000000007</v>
      </c>
      <c r="G276" s="358">
        <v>5.9</v>
      </c>
      <c r="H276" s="371"/>
      <c r="I276" s="356">
        <f t="shared" si="20"/>
        <v>324.10000000000002</v>
      </c>
      <c r="J276" s="371">
        <v>324.10000000000002</v>
      </c>
      <c r="K276" s="371">
        <v>44.3</v>
      </c>
      <c r="L276" s="371">
        <v>25.8</v>
      </c>
      <c r="M276" s="371"/>
      <c r="N276" s="356">
        <f t="shared" si="21"/>
        <v>1019.0000000000001</v>
      </c>
      <c r="O276" s="360"/>
    </row>
    <row r="277" spans="1:15" ht="25.5" x14ac:dyDescent="0.2">
      <c r="A277" s="367"/>
      <c r="B277" s="367" t="s">
        <v>1435</v>
      </c>
      <c r="C277" s="372" t="s">
        <v>2336</v>
      </c>
      <c r="D277" s="356">
        <f t="shared" si="19"/>
        <v>2204.3000000000002</v>
      </c>
      <c r="E277" s="358">
        <v>2204.3000000000002</v>
      </c>
      <c r="F277" s="371">
        <v>1646.9</v>
      </c>
      <c r="G277" s="358">
        <v>23.3</v>
      </c>
      <c r="H277" s="371"/>
      <c r="I277" s="356">
        <f t="shared" si="20"/>
        <v>770.6</v>
      </c>
      <c r="J277" s="371">
        <v>770.6</v>
      </c>
      <c r="K277" s="371">
        <v>140.1</v>
      </c>
      <c r="L277" s="371">
        <v>100.5</v>
      </c>
      <c r="M277" s="371"/>
      <c r="N277" s="356">
        <f t="shared" si="21"/>
        <v>2974.9</v>
      </c>
      <c r="O277" s="360"/>
    </row>
    <row r="278" spans="1:15" ht="25.5" x14ac:dyDescent="0.2">
      <c r="A278" s="367"/>
      <c r="B278" s="367" t="s">
        <v>1435</v>
      </c>
      <c r="C278" s="372" t="s">
        <v>4373</v>
      </c>
      <c r="D278" s="356">
        <f t="shared" si="19"/>
        <v>3655.5</v>
      </c>
      <c r="E278" s="358">
        <v>3655.5</v>
      </c>
      <c r="F278" s="371">
        <v>2692.4</v>
      </c>
      <c r="G278" s="358">
        <v>90</v>
      </c>
      <c r="H278" s="371"/>
      <c r="I278" s="356">
        <f t="shared" si="20"/>
        <v>1326.3</v>
      </c>
      <c r="J278" s="371">
        <v>1326.3</v>
      </c>
      <c r="K278" s="371">
        <v>229</v>
      </c>
      <c r="L278" s="371">
        <v>388.6</v>
      </c>
      <c r="M278" s="371"/>
      <c r="N278" s="356">
        <f t="shared" si="21"/>
        <v>4981.8</v>
      </c>
      <c r="O278" s="360"/>
    </row>
    <row r="279" spans="1:15" ht="25.5" x14ac:dyDescent="0.2">
      <c r="A279" s="367"/>
      <c r="B279" s="367" t="s">
        <v>1435</v>
      </c>
      <c r="C279" s="372" t="s">
        <v>2337</v>
      </c>
      <c r="D279" s="356">
        <f t="shared" si="19"/>
        <v>1362.3000000000002</v>
      </c>
      <c r="E279" s="358">
        <v>1362.3000000000002</v>
      </c>
      <c r="F279" s="371">
        <v>1020.9</v>
      </c>
      <c r="G279" s="358">
        <v>10.199999999999999</v>
      </c>
      <c r="H279" s="371"/>
      <c r="I279" s="356">
        <f t="shared" si="20"/>
        <v>433.2</v>
      </c>
      <c r="J279" s="371">
        <v>433.2</v>
      </c>
      <c r="K279" s="371">
        <v>86.8</v>
      </c>
      <c r="L279" s="371">
        <v>44</v>
      </c>
      <c r="M279" s="371"/>
      <c r="N279" s="356">
        <f t="shared" si="21"/>
        <v>1795.5000000000002</v>
      </c>
      <c r="O279" s="360"/>
    </row>
    <row r="280" spans="1:15" ht="38.25" x14ac:dyDescent="0.2">
      <c r="A280" s="367"/>
      <c r="B280" s="367" t="s">
        <v>1435</v>
      </c>
      <c r="C280" s="372" t="s">
        <v>4374</v>
      </c>
      <c r="D280" s="356">
        <f t="shared" si="19"/>
        <v>4430.7</v>
      </c>
      <c r="E280" s="358">
        <v>4430.7</v>
      </c>
      <c r="F280" s="371">
        <v>3294.4</v>
      </c>
      <c r="G280" s="358">
        <v>67.8</v>
      </c>
      <c r="H280" s="371"/>
      <c r="I280" s="356">
        <f t="shared" si="20"/>
        <v>1621.4</v>
      </c>
      <c r="J280" s="371">
        <v>1621.4</v>
      </c>
      <c r="K280" s="371">
        <v>280.2</v>
      </c>
      <c r="L280" s="371">
        <v>292.60000000000002</v>
      </c>
      <c r="M280" s="371"/>
      <c r="N280" s="356">
        <f t="shared" si="21"/>
        <v>6052.1</v>
      </c>
      <c r="O280" s="360"/>
    </row>
    <row r="281" spans="1:15" ht="25.5" x14ac:dyDescent="0.2">
      <c r="A281" s="367"/>
      <c r="B281" s="367" t="s">
        <v>1435</v>
      </c>
      <c r="C281" s="372" t="s">
        <v>2338</v>
      </c>
      <c r="D281" s="356">
        <f t="shared" si="19"/>
        <v>2115.5</v>
      </c>
      <c r="E281" s="358">
        <v>2115.5</v>
      </c>
      <c r="F281" s="371">
        <v>1582.9</v>
      </c>
      <c r="G281" s="358">
        <v>19.100000000000001</v>
      </c>
      <c r="H281" s="371"/>
      <c r="I281" s="356">
        <f t="shared" si="20"/>
        <v>712.8</v>
      </c>
      <c r="J281" s="371">
        <v>712.8</v>
      </c>
      <c r="K281" s="371">
        <v>134.69999999999999</v>
      </c>
      <c r="L281" s="371">
        <v>82.6</v>
      </c>
      <c r="M281" s="371"/>
      <c r="N281" s="356">
        <f t="shared" si="21"/>
        <v>2828.3</v>
      </c>
      <c r="O281" s="360"/>
    </row>
    <row r="282" spans="1:15" ht="38.25" x14ac:dyDescent="0.2">
      <c r="A282" s="367"/>
      <c r="B282" s="367" t="s">
        <v>1435</v>
      </c>
      <c r="C282" s="372" t="s">
        <v>2339</v>
      </c>
      <c r="D282" s="356">
        <f t="shared" si="19"/>
        <v>1661.5</v>
      </c>
      <c r="E282" s="358">
        <v>1661.5</v>
      </c>
      <c r="F282" s="371">
        <v>1237.7</v>
      </c>
      <c r="G282" s="358">
        <v>21.7</v>
      </c>
      <c r="H282" s="371"/>
      <c r="I282" s="356">
        <f t="shared" si="20"/>
        <v>545.29999999999995</v>
      </c>
      <c r="J282" s="371">
        <v>519.29999999999995</v>
      </c>
      <c r="K282" s="371">
        <v>105.3</v>
      </c>
      <c r="L282" s="371">
        <v>102</v>
      </c>
      <c r="M282" s="371">
        <v>26</v>
      </c>
      <c r="N282" s="356">
        <f t="shared" si="21"/>
        <v>2206.8000000000002</v>
      </c>
      <c r="O282" s="360"/>
    </row>
    <row r="283" spans="1:15" ht="38.25" x14ac:dyDescent="0.2">
      <c r="A283" s="367"/>
      <c r="B283" s="367" t="s">
        <v>1435</v>
      </c>
      <c r="C283" s="372" t="s">
        <v>2340</v>
      </c>
      <c r="D283" s="356">
        <f t="shared" si="19"/>
        <v>1240.9000000000001</v>
      </c>
      <c r="E283" s="358">
        <v>1240.9000000000001</v>
      </c>
      <c r="F283" s="371">
        <v>930.7</v>
      </c>
      <c r="G283" s="358">
        <v>7.8</v>
      </c>
      <c r="H283" s="371"/>
      <c r="I283" s="356">
        <f t="shared" si="20"/>
        <v>331.1</v>
      </c>
      <c r="J283" s="371">
        <v>305.10000000000002</v>
      </c>
      <c r="K283" s="371">
        <v>79.2</v>
      </c>
      <c r="L283" s="371">
        <v>36.6</v>
      </c>
      <c r="M283" s="371">
        <v>26</v>
      </c>
      <c r="N283" s="356">
        <f t="shared" si="21"/>
        <v>1572</v>
      </c>
      <c r="O283" s="360"/>
    </row>
    <row r="284" spans="1:15" ht="38.25" x14ac:dyDescent="0.2">
      <c r="A284" s="367"/>
      <c r="B284" s="367" t="s">
        <v>1435</v>
      </c>
      <c r="C284" s="372" t="s">
        <v>2341</v>
      </c>
      <c r="D284" s="356">
        <f t="shared" si="19"/>
        <v>1375.1</v>
      </c>
      <c r="E284" s="358">
        <v>1375.1</v>
      </c>
      <c r="F284" s="371">
        <v>1033.8</v>
      </c>
      <c r="G284" s="358">
        <v>5.7</v>
      </c>
      <c r="H284" s="371"/>
      <c r="I284" s="356">
        <f t="shared" si="20"/>
        <v>414</v>
      </c>
      <c r="J284" s="371">
        <v>388</v>
      </c>
      <c r="K284" s="371">
        <v>87.9</v>
      </c>
      <c r="L284" s="371">
        <v>26.8</v>
      </c>
      <c r="M284" s="371">
        <v>26</v>
      </c>
      <c r="N284" s="356">
        <f t="shared" si="21"/>
        <v>1789.1</v>
      </c>
      <c r="O284" s="360"/>
    </row>
    <row r="285" spans="1:15" ht="38.25" x14ac:dyDescent="0.2">
      <c r="A285" s="367"/>
      <c r="B285" s="367" t="s">
        <v>1435</v>
      </c>
      <c r="C285" s="372" t="s">
        <v>2342</v>
      </c>
      <c r="D285" s="356">
        <f t="shared" si="19"/>
        <v>1885.5</v>
      </c>
      <c r="E285" s="358">
        <v>1885.5</v>
      </c>
      <c r="F285" s="371">
        <v>1413.6000000000001</v>
      </c>
      <c r="G285" s="358">
        <v>12.6</v>
      </c>
      <c r="H285" s="371"/>
      <c r="I285" s="356">
        <f t="shared" si="20"/>
        <v>597.4</v>
      </c>
      <c r="J285" s="371">
        <v>554.4</v>
      </c>
      <c r="K285" s="371">
        <v>120.2</v>
      </c>
      <c r="L285" s="371">
        <v>58.8</v>
      </c>
      <c r="M285" s="371">
        <v>43</v>
      </c>
      <c r="N285" s="356">
        <f t="shared" si="21"/>
        <v>2482.9</v>
      </c>
      <c r="O285" s="360"/>
    </row>
    <row r="286" spans="1:15" ht="38.25" x14ac:dyDescent="0.2">
      <c r="A286" s="367"/>
      <c r="B286" s="367" t="s">
        <v>1435</v>
      </c>
      <c r="C286" s="372" t="s">
        <v>2343</v>
      </c>
      <c r="D286" s="356">
        <f t="shared" si="19"/>
        <v>1553</v>
      </c>
      <c r="E286" s="358">
        <v>1553</v>
      </c>
      <c r="F286" s="371">
        <v>1138.6999999999998</v>
      </c>
      <c r="G286" s="358">
        <v>44.7</v>
      </c>
      <c r="H286" s="371"/>
      <c r="I286" s="356">
        <f t="shared" si="20"/>
        <v>680.4</v>
      </c>
      <c r="J286" s="371">
        <v>619.79999999999995</v>
      </c>
      <c r="K286" s="371">
        <v>96.9</v>
      </c>
      <c r="L286" s="371">
        <v>209.9</v>
      </c>
      <c r="M286" s="371">
        <v>60.6</v>
      </c>
      <c r="N286" s="356">
        <f t="shared" si="21"/>
        <v>2233.4</v>
      </c>
      <c r="O286" s="360"/>
    </row>
    <row r="287" spans="1:15" ht="38.25" x14ac:dyDescent="0.2">
      <c r="A287" s="367"/>
      <c r="B287" s="367" t="s">
        <v>1435</v>
      </c>
      <c r="C287" s="372" t="s">
        <v>2344</v>
      </c>
      <c r="D287" s="356">
        <f t="shared" si="19"/>
        <v>2502.9</v>
      </c>
      <c r="E287" s="358">
        <v>2502.9</v>
      </c>
      <c r="F287" s="371">
        <v>1837.3000000000002</v>
      </c>
      <c r="G287" s="358">
        <v>69.2</v>
      </c>
      <c r="H287" s="371"/>
      <c r="I287" s="356">
        <f t="shared" si="20"/>
        <v>895.30000000000007</v>
      </c>
      <c r="J287" s="371">
        <v>841.1</v>
      </c>
      <c r="K287" s="371">
        <v>156.30000000000001</v>
      </c>
      <c r="L287" s="371">
        <v>325.2</v>
      </c>
      <c r="M287" s="371">
        <v>54.2</v>
      </c>
      <c r="N287" s="356">
        <f t="shared" si="21"/>
        <v>3398.2000000000003</v>
      </c>
      <c r="O287" s="360"/>
    </row>
    <row r="288" spans="1:15" ht="51" x14ac:dyDescent="0.2">
      <c r="A288" s="367"/>
      <c r="B288" s="367" t="s">
        <v>1435</v>
      </c>
      <c r="C288" s="372" t="s">
        <v>2345</v>
      </c>
      <c r="D288" s="356">
        <f t="shared" si="19"/>
        <v>4094.7999999999997</v>
      </c>
      <c r="E288" s="358">
        <v>4094.7999999999997</v>
      </c>
      <c r="F288" s="371">
        <v>3050.5000000000005</v>
      </c>
      <c r="G288" s="358">
        <v>53.6</v>
      </c>
      <c r="H288" s="371"/>
      <c r="I288" s="356">
        <f t="shared" si="20"/>
        <v>1536.5</v>
      </c>
      <c r="J288" s="371">
        <v>1363.4</v>
      </c>
      <c r="K288" s="371">
        <v>259.5</v>
      </c>
      <c r="L288" s="371">
        <v>251.9</v>
      </c>
      <c r="M288" s="371">
        <v>173.1</v>
      </c>
      <c r="N288" s="356">
        <f t="shared" si="21"/>
        <v>5631.2999999999993</v>
      </c>
      <c r="O288" s="360"/>
    </row>
    <row r="289" spans="1:15" ht="38.25" x14ac:dyDescent="0.2">
      <c r="A289" s="367"/>
      <c r="B289" s="367" t="s">
        <v>1435</v>
      </c>
      <c r="C289" s="372" t="s">
        <v>2346</v>
      </c>
      <c r="D289" s="356">
        <f t="shared" si="19"/>
        <v>6429.4</v>
      </c>
      <c r="E289" s="358">
        <v>6429.4</v>
      </c>
      <c r="F289" s="371">
        <v>4812.8</v>
      </c>
      <c r="G289" s="358">
        <v>53.2</v>
      </c>
      <c r="H289" s="371"/>
      <c r="I289" s="356">
        <f t="shared" si="20"/>
        <v>2038.8</v>
      </c>
      <c r="J289" s="371">
        <v>2038.8</v>
      </c>
      <c r="K289" s="371">
        <v>409.4</v>
      </c>
      <c r="L289" s="371">
        <v>249.8</v>
      </c>
      <c r="M289" s="371"/>
      <c r="N289" s="356">
        <f t="shared" si="21"/>
        <v>8468.1999999999989</v>
      </c>
      <c r="O289" s="360"/>
    </row>
    <row r="290" spans="1:15" ht="51" x14ac:dyDescent="0.2">
      <c r="A290" s="367"/>
      <c r="B290" s="367" t="s">
        <v>1435</v>
      </c>
      <c r="C290" s="372" t="s">
        <v>2347</v>
      </c>
      <c r="D290" s="356">
        <f t="shared" si="19"/>
        <v>3666.8</v>
      </c>
      <c r="E290" s="358">
        <v>3666.8</v>
      </c>
      <c r="F290" s="371">
        <v>2749.9</v>
      </c>
      <c r="G290" s="358">
        <v>23.7</v>
      </c>
      <c r="H290" s="371"/>
      <c r="I290" s="356">
        <f t="shared" si="20"/>
        <v>1300.7</v>
      </c>
      <c r="J290" s="371">
        <v>1214.2</v>
      </c>
      <c r="K290" s="371">
        <v>233.9</v>
      </c>
      <c r="L290" s="371">
        <v>111.5</v>
      </c>
      <c r="M290" s="371">
        <v>86.5</v>
      </c>
      <c r="N290" s="356">
        <f t="shared" si="21"/>
        <v>4967.5</v>
      </c>
      <c r="O290" s="360"/>
    </row>
    <row r="291" spans="1:15" ht="38.25" x14ac:dyDescent="0.2">
      <c r="A291" s="367"/>
      <c r="B291" s="367" t="s">
        <v>1435</v>
      </c>
      <c r="C291" s="372" t="s">
        <v>2348</v>
      </c>
      <c r="D291" s="356">
        <f t="shared" si="19"/>
        <v>2477.1</v>
      </c>
      <c r="E291" s="358">
        <v>2477.1</v>
      </c>
      <c r="F291" s="371">
        <v>1854.8999999999999</v>
      </c>
      <c r="G291" s="358">
        <v>19.600000000000001</v>
      </c>
      <c r="H291" s="371"/>
      <c r="I291" s="356">
        <f t="shared" si="20"/>
        <v>745</v>
      </c>
      <c r="J291" s="371">
        <v>658.5</v>
      </c>
      <c r="K291" s="371">
        <v>157.80000000000001</v>
      </c>
      <c r="L291" s="371">
        <v>92.2</v>
      </c>
      <c r="M291" s="371">
        <v>86.5</v>
      </c>
      <c r="N291" s="356">
        <f t="shared" si="21"/>
        <v>3222.1</v>
      </c>
      <c r="O291" s="360"/>
    </row>
    <row r="292" spans="1:15" ht="38.25" x14ac:dyDescent="0.2">
      <c r="A292" s="367"/>
      <c r="B292" s="367" t="s">
        <v>1435</v>
      </c>
      <c r="C292" s="372" t="s">
        <v>2349</v>
      </c>
      <c r="D292" s="356">
        <f t="shared" si="19"/>
        <v>2794.4</v>
      </c>
      <c r="E292" s="358">
        <v>2794.4</v>
      </c>
      <c r="F292" s="371">
        <v>2093.9</v>
      </c>
      <c r="G292" s="358">
        <v>20.399999999999999</v>
      </c>
      <c r="H292" s="371"/>
      <c r="I292" s="356">
        <f t="shared" si="20"/>
        <v>794.7</v>
      </c>
      <c r="J292" s="371">
        <v>718.2</v>
      </c>
      <c r="K292" s="371">
        <v>178.1</v>
      </c>
      <c r="L292" s="371">
        <v>95.7</v>
      </c>
      <c r="M292" s="371">
        <v>76.5</v>
      </c>
      <c r="N292" s="356">
        <f t="shared" si="21"/>
        <v>3589.1000000000004</v>
      </c>
      <c r="O292" s="360"/>
    </row>
    <row r="293" spans="1:15" ht="38.25" x14ac:dyDescent="0.2">
      <c r="A293" s="367"/>
      <c r="B293" s="367" t="s">
        <v>1435</v>
      </c>
      <c r="C293" s="372" t="s">
        <v>2350</v>
      </c>
      <c r="D293" s="356">
        <f t="shared" si="19"/>
        <v>1495.3</v>
      </c>
      <c r="E293" s="358">
        <v>1495.3</v>
      </c>
      <c r="F293" s="371">
        <v>1120.3999999999999</v>
      </c>
      <c r="G293" s="358">
        <v>10.9</v>
      </c>
      <c r="H293" s="371"/>
      <c r="I293" s="356">
        <f t="shared" si="20"/>
        <v>436.90000000000003</v>
      </c>
      <c r="J293" s="371">
        <v>376.3</v>
      </c>
      <c r="K293" s="371">
        <v>95.3</v>
      </c>
      <c r="L293" s="371">
        <v>51.2</v>
      </c>
      <c r="M293" s="371">
        <v>60.6</v>
      </c>
      <c r="N293" s="356">
        <f t="shared" si="21"/>
        <v>1932.2</v>
      </c>
      <c r="O293" s="360"/>
    </row>
    <row r="294" spans="1:15" ht="38.25" x14ac:dyDescent="0.2">
      <c r="A294" s="367"/>
      <c r="B294" s="367" t="s">
        <v>1435</v>
      </c>
      <c r="C294" s="372" t="s">
        <v>2351</v>
      </c>
      <c r="D294" s="356">
        <f t="shared" si="19"/>
        <v>1693.9</v>
      </c>
      <c r="E294" s="358">
        <v>1693.9</v>
      </c>
      <c r="F294" s="371">
        <v>1261</v>
      </c>
      <c r="G294" s="358">
        <v>23.3</v>
      </c>
      <c r="H294" s="371"/>
      <c r="I294" s="356">
        <f t="shared" si="20"/>
        <v>466.2</v>
      </c>
      <c r="J294" s="371">
        <v>466.2</v>
      </c>
      <c r="K294" s="371">
        <v>107.3</v>
      </c>
      <c r="L294" s="371">
        <v>109.3</v>
      </c>
      <c r="M294" s="371"/>
      <c r="N294" s="356">
        <f t="shared" si="21"/>
        <v>2160.1</v>
      </c>
      <c r="O294" s="360"/>
    </row>
    <row r="295" spans="1:15" ht="38.25" x14ac:dyDescent="0.2">
      <c r="A295" s="367"/>
      <c r="B295" s="367" t="s">
        <v>1435</v>
      </c>
      <c r="C295" s="372" t="s">
        <v>2352</v>
      </c>
      <c r="D295" s="356">
        <f t="shared" si="19"/>
        <v>1561.9</v>
      </c>
      <c r="E295" s="358">
        <v>1561.9</v>
      </c>
      <c r="F295" s="371">
        <v>1161.4000000000001</v>
      </c>
      <c r="G295" s="358">
        <v>23.3</v>
      </c>
      <c r="H295" s="371"/>
      <c r="I295" s="356">
        <f t="shared" si="20"/>
        <v>576.1</v>
      </c>
      <c r="J295" s="371">
        <v>576.1</v>
      </c>
      <c r="K295" s="371">
        <v>98.8</v>
      </c>
      <c r="L295" s="371">
        <v>109.3</v>
      </c>
      <c r="M295" s="371"/>
      <c r="N295" s="356">
        <f t="shared" si="21"/>
        <v>2138</v>
      </c>
      <c r="O295" s="360"/>
    </row>
    <row r="296" spans="1:15" ht="38.25" x14ac:dyDescent="0.2">
      <c r="A296" s="367"/>
      <c r="B296" s="367" t="s">
        <v>1435</v>
      </c>
      <c r="C296" s="372" t="s">
        <v>2353</v>
      </c>
      <c r="D296" s="356">
        <f t="shared" si="19"/>
        <v>1571.3999999999999</v>
      </c>
      <c r="E296" s="358">
        <v>1571.3999999999999</v>
      </c>
      <c r="F296" s="371">
        <v>1174.5</v>
      </c>
      <c r="G296" s="358">
        <v>15.6</v>
      </c>
      <c r="H296" s="371"/>
      <c r="I296" s="356">
        <f t="shared" si="20"/>
        <v>624.6</v>
      </c>
      <c r="J296" s="371">
        <v>600</v>
      </c>
      <c r="K296" s="371">
        <v>99.9</v>
      </c>
      <c r="L296" s="371">
        <v>73.2</v>
      </c>
      <c r="M296" s="371">
        <v>24.6</v>
      </c>
      <c r="N296" s="356">
        <f t="shared" si="21"/>
        <v>2196</v>
      </c>
      <c r="O296" s="360"/>
    </row>
    <row r="297" spans="1:15" ht="38.25" x14ac:dyDescent="0.2">
      <c r="A297" s="367"/>
      <c r="B297" s="367" t="s">
        <v>1435</v>
      </c>
      <c r="C297" s="372" t="s">
        <v>2354</v>
      </c>
      <c r="D297" s="356">
        <f t="shared" si="19"/>
        <v>1479.7</v>
      </c>
      <c r="E297" s="358">
        <v>1479.7</v>
      </c>
      <c r="F297" s="371">
        <v>1098.8999999999999</v>
      </c>
      <c r="G297" s="358">
        <v>23.9</v>
      </c>
      <c r="H297" s="371"/>
      <c r="I297" s="356">
        <f t="shared" si="20"/>
        <v>458.1</v>
      </c>
      <c r="J297" s="371">
        <v>458.1</v>
      </c>
      <c r="K297" s="371">
        <v>93.5</v>
      </c>
      <c r="L297" s="371">
        <v>112.3</v>
      </c>
      <c r="M297" s="371"/>
      <c r="N297" s="356">
        <f t="shared" si="21"/>
        <v>1937.8000000000002</v>
      </c>
      <c r="O297" s="360"/>
    </row>
    <row r="298" spans="1:15" ht="38.25" x14ac:dyDescent="0.2">
      <c r="A298" s="367"/>
      <c r="B298" s="367" t="s">
        <v>1435</v>
      </c>
      <c r="C298" s="372" t="s">
        <v>2355</v>
      </c>
      <c r="D298" s="356">
        <f t="shared" si="19"/>
        <v>1316.2</v>
      </c>
      <c r="E298" s="358">
        <v>1316.2</v>
      </c>
      <c r="F298" s="371">
        <v>984.1</v>
      </c>
      <c r="G298" s="358">
        <v>12.5</v>
      </c>
      <c r="H298" s="371"/>
      <c r="I298" s="356">
        <f t="shared" si="20"/>
        <v>358.3</v>
      </c>
      <c r="J298" s="371">
        <v>358.3</v>
      </c>
      <c r="K298" s="371">
        <v>83.7</v>
      </c>
      <c r="L298" s="371">
        <v>59</v>
      </c>
      <c r="M298" s="371"/>
      <c r="N298" s="356">
        <f t="shared" si="21"/>
        <v>1674.5</v>
      </c>
      <c r="O298" s="360"/>
    </row>
    <row r="299" spans="1:15" ht="25.5" x14ac:dyDescent="0.2">
      <c r="A299" s="367"/>
      <c r="B299" s="367" t="s">
        <v>1435</v>
      </c>
      <c r="C299" s="372" t="s">
        <v>2356</v>
      </c>
      <c r="D299" s="356">
        <f t="shared" si="19"/>
        <v>1485.8</v>
      </c>
      <c r="E299" s="358">
        <v>1485.8</v>
      </c>
      <c r="F299" s="371">
        <v>1103.4000000000001</v>
      </c>
      <c r="G299" s="358">
        <v>15.5</v>
      </c>
      <c r="H299" s="371"/>
      <c r="I299" s="356">
        <f t="shared" si="20"/>
        <v>846.8</v>
      </c>
      <c r="J299" s="371">
        <v>846.8</v>
      </c>
      <c r="K299" s="371">
        <v>93.9</v>
      </c>
      <c r="L299" s="371">
        <v>68.599999999999994</v>
      </c>
      <c r="M299" s="371"/>
      <c r="N299" s="356">
        <f t="shared" si="21"/>
        <v>2332.6</v>
      </c>
      <c r="O299" s="360"/>
    </row>
    <row r="300" spans="1:15" ht="25.5" x14ac:dyDescent="0.2">
      <c r="A300" s="367"/>
      <c r="B300" s="367" t="s">
        <v>1435</v>
      </c>
      <c r="C300" s="372" t="s">
        <v>2357</v>
      </c>
      <c r="D300" s="356">
        <f t="shared" si="19"/>
        <v>1120.5999999999999</v>
      </c>
      <c r="E300" s="358">
        <v>1120.5999999999999</v>
      </c>
      <c r="F300" s="371">
        <v>831.09999999999991</v>
      </c>
      <c r="G300" s="358">
        <v>13.1</v>
      </c>
      <c r="H300" s="371"/>
      <c r="I300" s="356">
        <f t="shared" si="20"/>
        <v>684.7</v>
      </c>
      <c r="J300" s="371">
        <v>684.7</v>
      </c>
      <c r="K300" s="371">
        <v>70.7</v>
      </c>
      <c r="L300" s="371">
        <v>57.7</v>
      </c>
      <c r="M300" s="371"/>
      <c r="N300" s="356">
        <f t="shared" si="21"/>
        <v>1805.3</v>
      </c>
      <c r="O300" s="360"/>
    </row>
    <row r="301" spans="1:15" ht="38.25" x14ac:dyDescent="0.2">
      <c r="A301" s="367"/>
      <c r="B301" s="367" t="s">
        <v>1435</v>
      </c>
      <c r="C301" s="372" t="s">
        <v>2358</v>
      </c>
      <c r="D301" s="356">
        <f t="shared" si="19"/>
        <v>8699.3000000000011</v>
      </c>
      <c r="E301" s="358">
        <v>8699.3000000000011</v>
      </c>
      <c r="F301" s="371">
        <v>6497</v>
      </c>
      <c r="G301" s="358">
        <v>41.6</v>
      </c>
      <c r="H301" s="371"/>
      <c r="I301" s="356">
        <f t="shared" si="20"/>
        <v>1474.2</v>
      </c>
      <c r="J301" s="371">
        <v>1474.2</v>
      </c>
      <c r="K301" s="371">
        <v>552.6</v>
      </c>
      <c r="L301" s="371">
        <v>183.6</v>
      </c>
      <c r="M301" s="371"/>
      <c r="N301" s="356">
        <f t="shared" si="21"/>
        <v>10173.500000000002</v>
      </c>
      <c r="O301" s="360"/>
    </row>
    <row r="302" spans="1:15" ht="38.25" x14ac:dyDescent="0.2">
      <c r="A302" s="367"/>
      <c r="B302" s="367" t="s">
        <v>1435</v>
      </c>
      <c r="C302" s="372" t="s">
        <v>3998</v>
      </c>
      <c r="D302" s="356">
        <f t="shared" si="19"/>
        <v>1583</v>
      </c>
      <c r="E302" s="358">
        <v>1583</v>
      </c>
      <c r="F302" s="371">
        <v>1169.6999999999998</v>
      </c>
      <c r="G302" s="358">
        <v>24.3</v>
      </c>
      <c r="H302" s="371"/>
      <c r="I302" s="356">
        <f t="shared" si="20"/>
        <v>859.8</v>
      </c>
      <c r="J302" s="371">
        <v>859.8</v>
      </c>
      <c r="K302" s="371">
        <v>99.5</v>
      </c>
      <c r="L302" s="371">
        <v>107.4</v>
      </c>
      <c r="M302" s="371"/>
      <c r="N302" s="356">
        <f t="shared" si="21"/>
        <v>2442.8000000000002</v>
      </c>
      <c r="O302" s="360"/>
    </row>
    <row r="303" spans="1:15" ht="38.25" x14ac:dyDescent="0.2">
      <c r="A303" s="367"/>
      <c r="B303" s="367" t="s">
        <v>1435</v>
      </c>
      <c r="C303" s="372" t="s">
        <v>3999</v>
      </c>
      <c r="D303" s="356">
        <f t="shared" si="19"/>
        <v>4820.5</v>
      </c>
      <c r="E303" s="358">
        <v>4820.5</v>
      </c>
      <c r="F303" s="371">
        <v>3586.9999999999995</v>
      </c>
      <c r="G303" s="358">
        <v>40.5</v>
      </c>
      <c r="H303" s="371"/>
      <c r="I303" s="356">
        <f t="shared" si="20"/>
        <v>1076.0999999999999</v>
      </c>
      <c r="J303" s="371">
        <v>1076.0999999999999</v>
      </c>
      <c r="K303" s="371">
        <v>305.10000000000002</v>
      </c>
      <c r="L303" s="371">
        <v>178.8</v>
      </c>
      <c r="M303" s="371"/>
      <c r="N303" s="356">
        <f t="shared" si="21"/>
        <v>5896.6</v>
      </c>
      <c r="O303" s="360"/>
    </row>
    <row r="304" spans="1:15" ht="25.5" x14ac:dyDescent="0.2">
      <c r="A304" s="367"/>
      <c r="B304" s="367" t="s">
        <v>1435</v>
      </c>
      <c r="C304" s="372" t="s">
        <v>4000</v>
      </c>
      <c r="D304" s="356">
        <f t="shared" si="19"/>
        <v>1906.6000000000001</v>
      </c>
      <c r="E304" s="358">
        <v>1906.6000000000001</v>
      </c>
      <c r="F304" s="371">
        <v>1419.8</v>
      </c>
      <c r="G304" s="358">
        <v>14.6</v>
      </c>
      <c r="H304" s="371"/>
      <c r="I304" s="356">
        <f t="shared" si="20"/>
        <v>848.3</v>
      </c>
      <c r="J304" s="371">
        <v>848.3</v>
      </c>
      <c r="K304" s="371">
        <v>120.8</v>
      </c>
      <c r="L304" s="371">
        <v>64.5</v>
      </c>
      <c r="M304" s="371"/>
      <c r="N304" s="356">
        <f t="shared" si="21"/>
        <v>2754.9</v>
      </c>
      <c r="O304" s="360"/>
    </row>
    <row r="305" spans="1:15" ht="38.25" x14ac:dyDescent="0.2">
      <c r="A305" s="367"/>
      <c r="B305" s="367" t="s">
        <v>1435</v>
      </c>
      <c r="C305" s="372" t="s">
        <v>4001</v>
      </c>
      <c r="D305" s="356">
        <f t="shared" si="19"/>
        <v>6095.5999999999995</v>
      </c>
      <c r="E305" s="358">
        <v>6095.5999999999995</v>
      </c>
      <c r="F305" s="371">
        <v>4542.8</v>
      </c>
      <c r="G305" s="358">
        <v>42.1</v>
      </c>
      <c r="H305" s="371"/>
      <c r="I305" s="356">
        <f t="shared" si="20"/>
        <v>1243.0999999999999</v>
      </c>
      <c r="J305" s="371">
        <v>1243.0999999999999</v>
      </c>
      <c r="K305" s="371">
        <v>386.3</v>
      </c>
      <c r="L305" s="371">
        <v>186.1</v>
      </c>
      <c r="M305" s="371"/>
      <c r="N305" s="356">
        <f t="shared" si="21"/>
        <v>7338.6999999999989</v>
      </c>
      <c r="O305" s="360"/>
    </row>
    <row r="306" spans="1:15" ht="38.25" x14ac:dyDescent="0.2">
      <c r="A306" s="367"/>
      <c r="B306" s="367" t="s">
        <v>1435</v>
      </c>
      <c r="C306" s="372" t="s">
        <v>4002</v>
      </c>
      <c r="D306" s="356">
        <f t="shared" si="19"/>
        <v>4426.7</v>
      </c>
      <c r="E306" s="358">
        <v>4426.7</v>
      </c>
      <c r="F306" s="371">
        <v>3304.2</v>
      </c>
      <c r="G306" s="358">
        <v>23.7</v>
      </c>
      <c r="H306" s="371"/>
      <c r="I306" s="356">
        <f t="shared" si="20"/>
        <v>1035.2</v>
      </c>
      <c r="J306" s="371">
        <v>1035.2</v>
      </c>
      <c r="K306" s="371">
        <v>281.10000000000002</v>
      </c>
      <c r="L306" s="371">
        <v>105</v>
      </c>
      <c r="M306" s="371"/>
      <c r="N306" s="356">
        <f t="shared" si="21"/>
        <v>5461.9</v>
      </c>
      <c r="O306" s="360"/>
    </row>
    <row r="307" spans="1:15" ht="38.25" x14ac:dyDescent="0.2">
      <c r="A307" s="367"/>
      <c r="B307" s="367" t="s">
        <v>1435</v>
      </c>
      <c r="C307" s="372" t="s">
        <v>3131</v>
      </c>
      <c r="D307" s="356">
        <f t="shared" si="19"/>
        <v>3142.9</v>
      </c>
      <c r="E307" s="358">
        <v>3142.9</v>
      </c>
      <c r="F307" s="371">
        <v>2337.7000000000003</v>
      </c>
      <c r="G307" s="358">
        <v>27.8</v>
      </c>
      <c r="H307" s="371"/>
      <c r="I307" s="356">
        <f t="shared" si="20"/>
        <v>1079.7</v>
      </c>
      <c r="J307" s="371">
        <v>1079.7</v>
      </c>
      <c r="K307" s="371">
        <v>198.9</v>
      </c>
      <c r="L307" s="371">
        <v>122.8</v>
      </c>
      <c r="M307" s="371"/>
      <c r="N307" s="356">
        <f t="shared" si="21"/>
        <v>4222.6000000000004</v>
      </c>
      <c r="O307" s="360"/>
    </row>
    <row r="308" spans="1:15" ht="25.5" x14ac:dyDescent="0.2">
      <c r="A308" s="367"/>
      <c r="B308" s="367" t="s">
        <v>1435</v>
      </c>
      <c r="C308" s="372" t="s">
        <v>3132</v>
      </c>
      <c r="D308" s="356">
        <f t="shared" si="19"/>
        <v>1601.7</v>
      </c>
      <c r="E308" s="358">
        <v>1601.7</v>
      </c>
      <c r="F308" s="371">
        <v>1187.9000000000001</v>
      </c>
      <c r="G308" s="358">
        <v>18.7</v>
      </c>
      <c r="H308" s="371"/>
      <c r="I308" s="356">
        <f t="shared" si="20"/>
        <v>852.9</v>
      </c>
      <c r="J308" s="371">
        <v>852.9</v>
      </c>
      <c r="K308" s="371">
        <v>101.1</v>
      </c>
      <c r="L308" s="371">
        <v>82.6</v>
      </c>
      <c r="M308" s="371"/>
      <c r="N308" s="356">
        <f t="shared" si="21"/>
        <v>2454.6</v>
      </c>
      <c r="O308" s="360"/>
    </row>
    <row r="309" spans="1:15" ht="25.5" x14ac:dyDescent="0.2">
      <c r="A309" s="367"/>
      <c r="B309" s="367" t="s">
        <v>1435</v>
      </c>
      <c r="C309" s="372" t="s">
        <v>3133</v>
      </c>
      <c r="D309" s="356">
        <f t="shared" si="19"/>
        <v>976.30000000000007</v>
      </c>
      <c r="E309" s="358">
        <v>976.30000000000007</v>
      </c>
      <c r="F309" s="371">
        <v>711.19999999999982</v>
      </c>
      <c r="G309" s="358">
        <v>28.8</v>
      </c>
      <c r="H309" s="371"/>
      <c r="I309" s="356">
        <f t="shared" si="20"/>
        <v>709.3</v>
      </c>
      <c r="J309" s="371">
        <v>709.3</v>
      </c>
      <c r="K309" s="371">
        <v>60.5</v>
      </c>
      <c r="L309" s="371">
        <v>127.4</v>
      </c>
      <c r="M309" s="371"/>
      <c r="N309" s="356">
        <f t="shared" si="21"/>
        <v>1685.6</v>
      </c>
      <c r="O309" s="360"/>
    </row>
    <row r="310" spans="1:15" ht="25.5" x14ac:dyDescent="0.2">
      <c r="A310" s="367"/>
      <c r="B310" s="367" t="s">
        <v>1435</v>
      </c>
      <c r="C310" s="372" t="s">
        <v>3134</v>
      </c>
      <c r="D310" s="356">
        <f t="shared" si="19"/>
        <v>1719</v>
      </c>
      <c r="E310" s="358">
        <v>1719</v>
      </c>
      <c r="F310" s="371">
        <v>1274.4000000000001</v>
      </c>
      <c r="G310" s="358">
        <v>20.8</v>
      </c>
      <c r="H310" s="371"/>
      <c r="I310" s="356">
        <f t="shared" si="20"/>
        <v>815.3</v>
      </c>
      <c r="J310" s="371">
        <v>815.3</v>
      </c>
      <c r="K310" s="371">
        <v>108.4</v>
      </c>
      <c r="L310" s="371">
        <v>92.2</v>
      </c>
      <c r="M310" s="371"/>
      <c r="N310" s="356">
        <f t="shared" si="21"/>
        <v>2534.3000000000002</v>
      </c>
      <c r="O310" s="360"/>
    </row>
    <row r="311" spans="1:15" ht="25.5" x14ac:dyDescent="0.2">
      <c r="A311" s="367"/>
      <c r="B311" s="367" t="s">
        <v>1435</v>
      </c>
      <c r="C311" s="372" t="s">
        <v>1895</v>
      </c>
      <c r="D311" s="356">
        <f t="shared" si="19"/>
        <v>3446.6</v>
      </c>
      <c r="E311" s="358">
        <v>3446.6</v>
      </c>
      <c r="F311" s="371">
        <v>2559.6999999999998</v>
      </c>
      <c r="G311" s="358">
        <v>35.700000000000003</v>
      </c>
      <c r="H311" s="371"/>
      <c r="I311" s="356">
        <f t="shared" si="20"/>
        <v>1019.2</v>
      </c>
      <c r="J311" s="371">
        <v>1019.2</v>
      </c>
      <c r="K311" s="371">
        <v>217.7</v>
      </c>
      <c r="L311" s="371">
        <v>157.69999999999999</v>
      </c>
      <c r="M311" s="371"/>
      <c r="N311" s="356">
        <f t="shared" si="21"/>
        <v>4465.8</v>
      </c>
      <c r="O311" s="360"/>
    </row>
    <row r="312" spans="1:15" ht="25.5" x14ac:dyDescent="0.2">
      <c r="A312" s="367"/>
      <c r="B312" s="367" t="s">
        <v>1435</v>
      </c>
      <c r="C312" s="372" t="s">
        <v>1896</v>
      </c>
      <c r="D312" s="356">
        <f t="shared" si="19"/>
        <v>1511.2</v>
      </c>
      <c r="E312" s="358">
        <v>1511.2</v>
      </c>
      <c r="F312" s="371">
        <v>1116.4000000000001</v>
      </c>
      <c r="G312" s="358">
        <v>23.5</v>
      </c>
      <c r="H312" s="371"/>
      <c r="I312" s="356">
        <f t="shared" si="20"/>
        <v>718.5</v>
      </c>
      <c r="J312" s="371">
        <v>718.5</v>
      </c>
      <c r="K312" s="371">
        <v>95</v>
      </c>
      <c r="L312" s="371">
        <v>103.6</v>
      </c>
      <c r="M312" s="371"/>
      <c r="N312" s="356">
        <f t="shared" si="21"/>
        <v>2229.6999999999998</v>
      </c>
      <c r="O312" s="360"/>
    </row>
    <row r="313" spans="1:15" ht="38.25" x14ac:dyDescent="0.2">
      <c r="A313" s="367"/>
      <c r="B313" s="367" t="s">
        <v>1435</v>
      </c>
      <c r="C313" s="372" t="s">
        <v>1897</v>
      </c>
      <c r="D313" s="356">
        <f t="shared" si="19"/>
        <v>4785.2</v>
      </c>
      <c r="E313" s="358">
        <v>4785.2</v>
      </c>
      <c r="F313" s="371">
        <v>3563.2999999999997</v>
      </c>
      <c r="G313" s="358">
        <v>36.799999999999997</v>
      </c>
      <c r="H313" s="371"/>
      <c r="I313" s="356">
        <f t="shared" si="20"/>
        <v>1024.8</v>
      </c>
      <c r="J313" s="371">
        <v>1024.8</v>
      </c>
      <c r="K313" s="371">
        <v>303.10000000000002</v>
      </c>
      <c r="L313" s="371">
        <v>162.69999999999999</v>
      </c>
      <c r="M313" s="371"/>
      <c r="N313" s="356">
        <f t="shared" si="21"/>
        <v>5810</v>
      </c>
      <c r="O313" s="360"/>
    </row>
    <row r="314" spans="1:15" ht="25.5" x14ac:dyDescent="0.2">
      <c r="A314" s="367"/>
      <c r="B314" s="367" t="s">
        <v>1435</v>
      </c>
      <c r="C314" s="372" t="s">
        <v>1898</v>
      </c>
      <c r="D314" s="356">
        <f t="shared" si="19"/>
        <v>1419.5</v>
      </c>
      <c r="E314" s="358">
        <v>1419.5</v>
      </c>
      <c r="F314" s="371">
        <v>1051.9000000000001</v>
      </c>
      <c r="G314" s="358">
        <v>17.899999999999999</v>
      </c>
      <c r="H314" s="371"/>
      <c r="I314" s="356">
        <f t="shared" si="20"/>
        <v>791</v>
      </c>
      <c r="J314" s="371">
        <v>791</v>
      </c>
      <c r="K314" s="371">
        <v>89.5</v>
      </c>
      <c r="L314" s="371">
        <v>78.8</v>
      </c>
      <c r="M314" s="371"/>
      <c r="N314" s="356">
        <f t="shared" si="21"/>
        <v>2210.5</v>
      </c>
      <c r="O314" s="360"/>
    </row>
    <row r="315" spans="1:15" ht="25.5" x14ac:dyDescent="0.2">
      <c r="A315" s="367"/>
      <c r="B315" s="367" t="s">
        <v>1435</v>
      </c>
      <c r="C315" s="372" t="s">
        <v>1899</v>
      </c>
      <c r="D315" s="356">
        <f t="shared" si="19"/>
        <v>1651.5</v>
      </c>
      <c r="E315" s="358">
        <v>1651.5</v>
      </c>
      <c r="F315" s="371">
        <v>1223.3999999999999</v>
      </c>
      <c r="G315" s="358">
        <v>21.3</v>
      </c>
      <c r="H315" s="371"/>
      <c r="I315" s="356">
        <f t="shared" si="20"/>
        <v>863.2</v>
      </c>
      <c r="J315" s="371">
        <v>863.2</v>
      </c>
      <c r="K315" s="371">
        <v>104.1</v>
      </c>
      <c r="L315" s="371">
        <v>93.9</v>
      </c>
      <c r="M315" s="371"/>
      <c r="N315" s="356">
        <f t="shared" si="21"/>
        <v>2514.6999999999998</v>
      </c>
      <c r="O315" s="360"/>
    </row>
    <row r="316" spans="1:15" ht="25.5" x14ac:dyDescent="0.2">
      <c r="A316" s="367"/>
      <c r="B316" s="367" t="s">
        <v>1435</v>
      </c>
      <c r="C316" s="372" t="s">
        <v>1900</v>
      </c>
      <c r="D316" s="356">
        <f t="shared" si="19"/>
        <v>2549.4</v>
      </c>
      <c r="E316" s="358">
        <v>2549.4</v>
      </c>
      <c r="F316" s="371">
        <v>1892.9000000000003</v>
      </c>
      <c r="G316" s="358">
        <v>27</v>
      </c>
      <c r="H316" s="371"/>
      <c r="I316" s="356">
        <f t="shared" si="20"/>
        <v>1023.3</v>
      </c>
      <c r="J316" s="371">
        <v>1023.3</v>
      </c>
      <c r="K316" s="371">
        <v>161</v>
      </c>
      <c r="L316" s="371">
        <v>119.2</v>
      </c>
      <c r="M316" s="371"/>
      <c r="N316" s="356">
        <f t="shared" si="21"/>
        <v>3572.7</v>
      </c>
      <c r="O316" s="360"/>
    </row>
    <row r="317" spans="1:15" ht="51" x14ac:dyDescent="0.2">
      <c r="A317" s="367"/>
      <c r="B317" s="367" t="s">
        <v>1435</v>
      </c>
      <c r="C317" s="372" t="s">
        <v>1901</v>
      </c>
      <c r="D317" s="356">
        <f t="shared" si="19"/>
        <v>2935.4</v>
      </c>
      <c r="E317" s="358">
        <v>2935.4</v>
      </c>
      <c r="F317" s="371">
        <v>2179.3999999999996</v>
      </c>
      <c r="G317" s="358">
        <v>31.2</v>
      </c>
      <c r="H317" s="371"/>
      <c r="I317" s="356">
        <f t="shared" si="20"/>
        <v>900.3</v>
      </c>
      <c r="J317" s="371">
        <v>900.3</v>
      </c>
      <c r="K317" s="371">
        <v>185.4</v>
      </c>
      <c r="L317" s="371">
        <v>137.9</v>
      </c>
      <c r="M317" s="371"/>
      <c r="N317" s="356">
        <f t="shared" si="21"/>
        <v>3835.7</v>
      </c>
      <c r="O317" s="360"/>
    </row>
    <row r="318" spans="1:15" ht="25.5" x14ac:dyDescent="0.2">
      <c r="A318" s="367"/>
      <c r="B318" s="367" t="s">
        <v>1435</v>
      </c>
      <c r="C318" s="372" t="s">
        <v>1902</v>
      </c>
      <c r="D318" s="356">
        <f t="shared" si="19"/>
        <v>767.09999999999991</v>
      </c>
      <c r="E318" s="358">
        <v>767.09999999999991</v>
      </c>
      <c r="F318" s="371">
        <v>565.9</v>
      </c>
      <c r="G318" s="358">
        <v>13.1</v>
      </c>
      <c r="H318" s="371"/>
      <c r="I318" s="356">
        <f t="shared" si="20"/>
        <v>784.4</v>
      </c>
      <c r="J318" s="371">
        <v>784.4</v>
      </c>
      <c r="K318" s="371">
        <v>48.1</v>
      </c>
      <c r="L318" s="371">
        <v>58</v>
      </c>
      <c r="M318" s="371"/>
      <c r="N318" s="356">
        <f t="shared" si="21"/>
        <v>1551.5</v>
      </c>
      <c r="O318" s="360"/>
    </row>
    <row r="319" spans="1:15" ht="38.25" x14ac:dyDescent="0.2">
      <c r="A319" s="367"/>
      <c r="B319" s="367" t="s">
        <v>1435</v>
      </c>
      <c r="C319" s="372" t="s">
        <v>1903</v>
      </c>
      <c r="D319" s="356">
        <f t="shared" si="19"/>
        <v>1234</v>
      </c>
      <c r="E319" s="358">
        <v>1234</v>
      </c>
      <c r="F319" s="371">
        <v>913.7</v>
      </c>
      <c r="G319" s="358">
        <v>16.399999999999999</v>
      </c>
      <c r="H319" s="371"/>
      <c r="I319" s="356">
        <f t="shared" si="20"/>
        <v>835</v>
      </c>
      <c r="J319" s="371">
        <v>835</v>
      </c>
      <c r="K319" s="371">
        <v>77.7</v>
      </c>
      <c r="L319" s="371">
        <v>72.3</v>
      </c>
      <c r="M319" s="371"/>
      <c r="N319" s="356">
        <f t="shared" si="21"/>
        <v>2069</v>
      </c>
      <c r="O319" s="360"/>
    </row>
    <row r="320" spans="1:15" ht="25.5" x14ac:dyDescent="0.2">
      <c r="A320" s="367"/>
      <c r="B320" s="367" t="s">
        <v>1435</v>
      </c>
      <c r="C320" s="372" t="s">
        <v>1904</v>
      </c>
      <c r="D320" s="356">
        <f t="shared" si="19"/>
        <v>1754.3</v>
      </c>
      <c r="E320" s="358">
        <v>1754.3</v>
      </c>
      <c r="F320" s="371">
        <v>1306.8</v>
      </c>
      <c r="G320" s="358">
        <v>13.1</v>
      </c>
      <c r="H320" s="371"/>
      <c r="I320" s="356">
        <f t="shared" si="20"/>
        <v>903.8</v>
      </c>
      <c r="J320" s="371">
        <v>903.8</v>
      </c>
      <c r="K320" s="371">
        <v>111.2</v>
      </c>
      <c r="L320" s="371">
        <v>58.1</v>
      </c>
      <c r="M320" s="371"/>
      <c r="N320" s="356">
        <f t="shared" si="21"/>
        <v>2658.1</v>
      </c>
      <c r="O320" s="360"/>
    </row>
    <row r="321" spans="1:15" ht="25.5" x14ac:dyDescent="0.2">
      <c r="A321" s="367"/>
      <c r="B321" s="367" t="s">
        <v>1435</v>
      </c>
      <c r="C321" s="372" t="s">
        <v>619</v>
      </c>
      <c r="D321" s="356">
        <f t="shared" si="19"/>
        <v>1198.4000000000001</v>
      </c>
      <c r="E321" s="358">
        <v>1198.4000000000001</v>
      </c>
      <c r="F321" s="371">
        <v>888.09999999999991</v>
      </c>
      <c r="G321" s="358">
        <v>15</v>
      </c>
      <c r="H321" s="371"/>
      <c r="I321" s="356">
        <f t="shared" si="20"/>
        <v>815.5</v>
      </c>
      <c r="J321" s="371">
        <v>815.5</v>
      </c>
      <c r="K321" s="371">
        <v>75.599999999999994</v>
      </c>
      <c r="L321" s="371">
        <v>66.3</v>
      </c>
      <c r="M321" s="371"/>
      <c r="N321" s="356">
        <f t="shared" si="21"/>
        <v>2013.9</v>
      </c>
      <c r="O321" s="360"/>
    </row>
    <row r="322" spans="1:15" ht="38.25" x14ac:dyDescent="0.2">
      <c r="A322" s="367"/>
      <c r="B322" s="367" t="s">
        <v>1435</v>
      </c>
      <c r="C322" s="372" t="s">
        <v>620</v>
      </c>
      <c r="D322" s="356">
        <f t="shared" si="19"/>
        <v>1513</v>
      </c>
      <c r="E322" s="358">
        <v>1513</v>
      </c>
      <c r="F322" s="371">
        <v>1125.5</v>
      </c>
      <c r="G322" s="358">
        <v>13.2</v>
      </c>
      <c r="H322" s="371"/>
      <c r="I322" s="356">
        <f t="shared" si="20"/>
        <v>782.7</v>
      </c>
      <c r="J322" s="371">
        <v>782.7</v>
      </c>
      <c r="K322" s="371">
        <v>95.7</v>
      </c>
      <c r="L322" s="371">
        <v>58.6</v>
      </c>
      <c r="M322" s="371"/>
      <c r="N322" s="356">
        <f t="shared" si="21"/>
        <v>2295.6999999999998</v>
      </c>
      <c r="O322" s="360"/>
    </row>
    <row r="323" spans="1:15" ht="38.25" x14ac:dyDescent="0.2">
      <c r="A323" s="367"/>
      <c r="B323" s="367" t="s">
        <v>1435</v>
      </c>
      <c r="C323" s="372" t="s">
        <v>621</v>
      </c>
      <c r="D323" s="356">
        <f t="shared" si="19"/>
        <v>6595.6</v>
      </c>
      <c r="E323" s="358">
        <v>1595.6000000000001</v>
      </c>
      <c r="F323" s="371">
        <v>1186.1999999999998</v>
      </c>
      <c r="G323" s="358">
        <v>15</v>
      </c>
      <c r="H323" s="371">
        <v>5000</v>
      </c>
      <c r="I323" s="356">
        <f t="shared" si="20"/>
        <v>892</v>
      </c>
      <c r="J323" s="371">
        <v>892</v>
      </c>
      <c r="K323" s="371">
        <v>100.9</v>
      </c>
      <c r="L323" s="371">
        <v>65.900000000000006</v>
      </c>
      <c r="M323" s="371"/>
      <c r="N323" s="356">
        <f t="shared" si="21"/>
        <v>7487.6</v>
      </c>
      <c r="O323" s="360"/>
    </row>
    <row r="324" spans="1:15" ht="25.5" x14ac:dyDescent="0.2">
      <c r="A324" s="367"/>
      <c r="B324" s="367" t="s">
        <v>1435</v>
      </c>
      <c r="C324" s="372" t="s">
        <v>622</v>
      </c>
      <c r="D324" s="356">
        <f t="shared" si="19"/>
        <v>1659.5</v>
      </c>
      <c r="E324" s="358">
        <v>1659.5</v>
      </c>
      <c r="F324" s="371">
        <v>1232.1000000000001</v>
      </c>
      <c r="G324" s="358">
        <v>17.899999999999999</v>
      </c>
      <c r="H324" s="371"/>
      <c r="I324" s="356">
        <f t="shared" si="20"/>
        <v>766.8</v>
      </c>
      <c r="J324" s="371">
        <v>766.8</v>
      </c>
      <c r="K324" s="371">
        <v>104.8</v>
      </c>
      <c r="L324" s="371">
        <v>79.2</v>
      </c>
      <c r="M324" s="371"/>
      <c r="N324" s="356">
        <f t="shared" si="21"/>
        <v>2426.3000000000002</v>
      </c>
      <c r="O324" s="360"/>
    </row>
    <row r="325" spans="1:15" ht="38.25" x14ac:dyDescent="0.2">
      <c r="A325" s="367"/>
      <c r="B325" s="367" t="s">
        <v>1435</v>
      </c>
      <c r="C325" s="372" t="s">
        <v>623</v>
      </c>
      <c r="D325" s="356">
        <f t="shared" ref="D325:D388" si="22">E325+H325</f>
        <v>3771.7000000000003</v>
      </c>
      <c r="E325" s="358">
        <v>3771.7000000000003</v>
      </c>
      <c r="F325" s="371">
        <v>2802.2</v>
      </c>
      <c r="G325" s="358">
        <v>37.700000000000003</v>
      </c>
      <c r="H325" s="371"/>
      <c r="I325" s="356">
        <f t="shared" ref="I325:I388" si="23">J325+M325</f>
        <v>1026.9000000000001</v>
      </c>
      <c r="J325" s="371">
        <v>1026.9000000000001</v>
      </c>
      <c r="K325" s="371">
        <v>238.4</v>
      </c>
      <c r="L325" s="371">
        <v>166.6</v>
      </c>
      <c r="M325" s="371"/>
      <c r="N325" s="356">
        <f t="shared" ref="N325:N388" si="24">D325+I325</f>
        <v>4798.6000000000004</v>
      </c>
      <c r="O325" s="360"/>
    </row>
    <row r="326" spans="1:15" ht="25.5" x14ac:dyDescent="0.2">
      <c r="A326" s="367"/>
      <c r="B326" s="367" t="s">
        <v>1435</v>
      </c>
      <c r="C326" s="372" t="s">
        <v>624</v>
      </c>
      <c r="D326" s="356">
        <f t="shared" si="22"/>
        <v>1471.3</v>
      </c>
      <c r="E326" s="358">
        <v>1471.3</v>
      </c>
      <c r="F326" s="371">
        <v>1091</v>
      </c>
      <c r="G326" s="358">
        <v>17.600000000000001</v>
      </c>
      <c r="H326" s="371"/>
      <c r="I326" s="356">
        <f t="shared" si="23"/>
        <v>750.8</v>
      </c>
      <c r="J326" s="371">
        <v>750.8</v>
      </c>
      <c r="K326" s="371">
        <v>92.8</v>
      </c>
      <c r="L326" s="371">
        <v>77.7</v>
      </c>
      <c r="M326" s="371"/>
      <c r="N326" s="356">
        <f t="shared" si="24"/>
        <v>2222.1</v>
      </c>
      <c r="O326" s="360"/>
    </row>
    <row r="327" spans="1:15" ht="38.25" x14ac:dyDescent="0.2">
      <c r="A327" s="367"/>
      <c r="B327" s="367" t="s">
        <v>1435</v>
      </c>
      <c r="C327" s="372" t="s">
        <v>625</v>
      </c>
      <c r="D327" s="356">
        <f t="shared" si="22"/>
        <v>1755.5</v>
      </c>
      <c r="E327" s="358">
        <v>1755.5</v>
      </c>
      <c r="F327" s="371">
        <v>1315.4999999999998</v>
      </c>
      <c r="G327" s="358">
        <v>12.1</v>
      </c>
      <c r="H327" s="371"/>
      <c r="I327" s="356">
        <f t="shared" si="23"/>
        <v>472.6</v>
      </c>
      <c r="J327" s="371">
        <v>472.6</v>
      </c>
      <c r="K327" s="371">
        <v>111.9</v>
      </c>
      <c r="L327" s="371">
        <v>53.2</v>
      </c>
      <c r="M327" s="371"/>
      <c r="N327" s="356">
        <f t="shared" si="24"/>
        <v>2228.1</v>
      </c>
      <c r="O327" s="360"/>
    </row>
    <row r="328" spans="1:15" ht="38.25" x14ac:dyDescent="0.2">
      <c r="A328" s="367"/>
      <c r="B328" s="367" t="s">
        <v>1435</v>
      </c>
      <c r="C328" s="372" t="s">
        <v>626</v>
      </c>
      <c r="D328" s="356">
        <f t="shared" si="22"/>
        <v>757.1</v>
      </c>
      <c r="E328" s="358">
        <v>757.1</v>
      </c>
      <c r="F328" s="371">
        <v>565.79999999999995</v>
      </c>
      <c r="G328" s="358">
        <v>7.2</v>
      </c>
      <c r="H328" s="371"/>
      <c r="I328" s="356">
        <f t="shared" si="23"/>
        <v>278.2</v>
      </c>
      <c r="J328" s="371">
        <v>278.2</v>
      </c>
      <c r="K328" s="371">
        <v>48.1</v>
      </c>
      <c r="L328" s="371">
        <v>31.6</v>
      </c>
      <c r="M328" s="371"/>
      <c r="N328" s="356">
        <f t="shared" si="24"/>
        <v>1035.3</v>
      </c>
      <c r="O328" s="360"/>
    </row>
    <row r="329" spans="1:15" ht="38.25" x14ac:dyDescent="0.2">
      <c r="A329" s="367"/>
      <c r="B329" s="367" t="s">
        <v>1435</v>
      </c>
      <c r="C329" s="372" t="s">
        <v>3644</v>
      </c>
      <c r="D329" s="356">
        <f t="shared" si="22"/>
        <v>1472.3000000000002</v>
      </c>
      <c r="E329" s="358">
        <v>1472.3000000000002</v>
      </c>
      <c r="F329" s="371">
        <v>1103.8</v>
      </c>
      <c r="G329" s="358">
        <v>9.3000000000000007</v>
      </c>
      <c r="H329" s="371"/>
      <c r="I329" s="356">
        <f t="shared" si="23"/>
        <v>421.4</v>
      </c>
      <c r="J329" s="371">
        <v>421.4</v>
      </c>
      <c r="K329" s="371">
        <v>93.9</v>
      </c>
      <c r="L329" s="371">
        <v>40.799999999999997</v>
      </c>
      <c r="M329" s="371"/>
      <c r="N329" s="356">
        <f t="shared" si="24"/>
        <v>1893.7000000000003</v>
      </c>
      <c r="O329" s="360"/>
    </row>
    <row r="330" spans="1:15" ht="38.25" x14ac:dyDescent="0.2">
      <c r="A330" s="367"/>
      <c r="B330" s="367" t="s">
        <v>1435</v>
      </c>
      <c r="C330" s="372" t="s">
        <v>3200</v>
      </c>
      <c r="D330" s="356">
        <f t="shared" si="22"/>
        <v>1582.6</v>
      </c>
      <c r="E330" s="358">
        <v>1582.6</v>
      </c>
      <c r="F330" s="371">
        <v>1188.5999999999999</v>
      </c>
      <c r="G330" s="358">
        <v>7.4</v>
      </c>
      <c r="H330" s="371"/>
      <c r="I330" s="356">
        <f t="shared" si="23"/>
        <v>543.59999999999991</v>
      </c>
      <c r="J330" s="371">
        <v>378.9</v>
      </c>
      <c r="K330" s="371">
        <v>101.1</v>
      </c>
      <c r="L330" s="371">
        <v>32.9</v>
      </c>
      <c r="M330" s="371">
        <v>164.7</v>
      </c>
      <c r="N330" s="356">
        <f t="shared" si="24"/>
        <v>2126.1999999999998</v>
      </c>
      <c r="O330" s="360"/>
    </row>
    <row r="331" spans="1:15" ht="38.25" x14ac:dyDescent="0.2">
      <c r="A331" s="367"/>
      <c r="B331" s="367" t="s">
        <v>1435</v>
      </c>
      <c r="C331" s="372" t="s">
        <v>3201</v>
      </c>
      <c r="D331" s="356">
        <f t="shared" si="22"/>
        <v>1198.1999999999998</v>
      </c>
      <c r="E331" s="358">
        <v>1198.1999999999998</v>
      </c>
      <c r="F331" s="371">
        <v>896.4</v>
      </c>
      <c r="G331" s="358">
        <v>10.3</v>
      </c>
      <c r="H331" s="371"/>
      <c r="I331" s="356">
        <f t="shared" si="23"/>
        <v>403.5</v>
      </c>
      <c r="J331" s="371">
        <v>403.5</v>
      </c>
      <c r="K331" s="371">
        <v>76.3</v>
      </c>
      <c r="L331" s="371">
        <v>45.1</v>
      </c>
      <c r="M331" s="371"/>
      <c r="N331" s="356">
        <f t="shared" si="24"/>
        <v>1601.6999999999998</v>
      </c>
      <c r="O331" s="360"/>
    </row>
    <row r="332" spans="1:15" ht="38.25" x14ac:dyDescent="0.2">
      <c r="A332" s="367"/>
      <c r="B332" s="367" t="s">
        <v>1435</v>
      </c>
      <c r="C332" s="372" t="s">
        <v>3202</v>
      </c>
      <c r="D332" s="356">
        <f t="shared" si="22"/>
        <v>1471.6</v>
      </c>
      <c r="E332" s="358">
        <v>1471.6</v>
      </c>
      <c r="F332" s="371">
        <v>1098.8</v>
      </c>
      <c r="G332" s="358">
        <v>15.2</v>
      </c>
      <c r="H332" s="371"/>
      <c r="I332" s="356">
        <f t="shared" si="23"/>
        <v>462.4</v>
      </c>
      <c r="J332" s="371">
        <v>462.4</v>
      </c>
      <c r="K332" s="371">
        <v>93.5</v>
      </c>
      <c r="L332" s="371">
        <v>67</v>
      </c>
      <c r="M332" s="371"/>
      <c r="N332" s="356">
        <f t="shared" si="24"/>
        <v>1934</v>
      </c>
      <c r="O332" s="360"/>
    </row>
    <row r="333" spans="1:15" ht="38.25" x14ac:dyDescent="0.2">
      <c r="A333" s="367"/>
      <c r="B333" s="367" t="s">
        <v>1435</v>
      </c>
      <c r="C333" s="372" t="s">
        <v>3203</v>
      </c>
      <c r="D333" s="356">
        <f t="shared" si="22"/>
        <v>2904</v>
      </c>
      <c r="E333" s="358">
        <v>2904</v>
      </c>
      <c r="F333" s="371">
        <v>2167.6</v>
      </c>
      <c r="G333" s="358">
        <v>31</v>
      </c>
      <c r="H333" s="371"/>
      <c r="I333" s="356">
        <f t="shared" si="23"/>
        <v>824.3</v>
      </c>
      <c r="J333" s="371">
        <v>824.3</v>
      </c>
      <c r="K333" s="371">
        <v>184.3</v>
      </c>
      <c r="L333" s="371">
        <v>137</v>
      </c>
      <c r="M333" s="371"/>
      <c r="N333" s="356">
        <f t="shared" si="24"/>
        <v>3728.3</v>
      </c>
      <c r="O333" s="360"/>
    </row>
    <row r="334" spans="1:15" ht="38.25" x14ac:dyDescent="0.2">
      <c r="A334" s="367"/>
      <c r="B334" s="367" t="s">
        <v>1435</v>
      </c>
      <c r="C334" s="372" t="s">
        <v>3204</v>
      </c>
      <c r="D334" s="356">
        <f t="shared" si="22"/>
        <v>2161.2000000000003</v>
      </c>
      <c r="E334" s="358">
        <v>2161.2000000000003</v>
      </c>
      <c r="F334" s="371">
        <v>1613.5</v>
      </c>
      <c r="G334" s="358">
        <v>22.8</v>
      </c>
      <c r="H334" s="371"/>
      <c r="I334" s="356">
        <f t="shared" si="23"/>
        <v>605.6</v>
      </c>
      <c r="J334" s="371">
        <v>605.6</v>
      </c>
      <c r="K334" s="371">
        <v>137.19999999999999</v>
      </c>
      <c r="L334" s="371">
        <v>100.5</v>
      </c>
      <c r="M334" s="371"/>
      <c r="N334" s="356">
        <f t="shared" si="24"/>
        <v>2766.8</v>
      </c>
      <c r="O334" s="360"/>
    </row>
    <row r="335" spans="1:15" ht="25.5" x14ac:dyDescent="0.2">
      <c r="A335" s="367"/>
      <c r="B335" s="367" t="s">
        <v>1435</v>
      </c>
      <c r="C335" s="372" t="s">
        <v>4375</v>
      </c>
      <c r="D335" s="356">
        <f t="shared" si="22"/>
        <v>6071.4</v>
      </c>
      <c r="E335" s="358">
        <v>6071.4</v>
      </c>
      <c r="F335" s="371">
        <v>4559.6000000000004</v>
      </c>
      <c r="G335" s="358">
        <v>28.1</v>
      </c>
      <c r="H335" s="371"/>
      <c r="I335" s="356">
        <f t="shared" si="23"/>
        <v>1592.8</v>
      </c>
      <c r="J335" s="371">
        <v>1500.7</v>
      </c>
      <c r="K335" s="371">
        <v>387.9</v>
      </c>
      <c r="L335" s="371">
        <v>124.1</v>
      </c>
      <c r="M335" s="371">
        <v>92.1</v>
      </c>
      <c r="N335" s="356">
        <f t="shared" si="24"/>
        <v>7664.2</v>
      </c>
      <c r="O335" s="360"/>
    </row>
    <row r="336" spans="1:15" ht="38.25" x14ac:dyDescent="0.2">
      <c r="A336" s="367"/>
      <c r="B336" s="367" t="s">
        <v>1435</v>
      </c>
      <c r="C336" s="372" t="s">
        <v>3205</v>
      </c>
      <c r="D336" s="356">
        <f t="shared" si="22"/>
        <v>1013.9000000000001</v>
      </c>
      <c r="E336" s="358">
        <v>1013.9000000000001</v>
      </c>
      <c r="F336" s="371">
        <v>760.5</v>
      </c>
      <c r="G336" s="358">
        <v>5.9</v>
      </c>
      <c r="H336" s="371"/>
      <c r="I336" s="356">
        <f t="shared" si="23"/>
        <v>291.3</v>
      </c>
      <c r="J336" s="371">
        <v>291.3</v>
      </c>
      <c r="K336" s="371">
        <v>64.7</v>
      </c>
      <c r="L336" s="371">
        <v>25.9</v>
      </c>
      <c r="M336" s="371"/>
      <c r="N336" s="356">
        <f t="shared" si="24"/>
        <v>1305.2</v>
      </c>
      <c r="O336" s="360"/>
    </row>
    <row r="337" spans="1:15" ht="25.5" x14ac:dyDescent="0.2">
      <c r="A337" s="367"/>
      <c r="B337" s="367" t="s">
        <v>1435</v>
      </c>
      <c r="C337" s="372" t="s">
        <v>4376</v>
      </c>
      <c r="D337" s="356">
        <f t="shared" si="22"/>
        <v>4648.2</v>
      </c>
      <c r="E337" s="358">
        <v>4648.2</v>
      </c>
      <c r="F337" s="371">
        <v>3472.4999999999995</v>
      </c>
      <c r="G337" s="358">
        <v>45.7</v>
      </c>
      <c r="H337" s="371"/>
      <c r="I337" s="356">
        <f t="shared" si="23"/>
        <v>1456.9</v>
      </c>
      <c r="J337" s="371">
        <v>1405</v>
      </c>
      <c r="K337" s="371">
        <v>295.39999999999998</v>
      </c>
      <c r="L337" s="371">
        <v>201.4</v>
      </c>
      <c r="M337" s="371">
        <v>51.9</v>
      </c>
      <c r="N337" s="356">
        <f t="shared" si="24"/>
        <v>6105.1</v>
      </c>
      <c r="O337" s="360"/>
    </row>
    <row r="338" spans="1:15" ht="38.25" x14ac:dyDescent="0.2">
      <c r="A338" s="367"/>
      <c r="B338" s="367" t="s">
        <v>1435</v>
      </c>
      <c r="C338" s="372" t="s">
        <v>3206</v>
      </c>
      <c r="D338" s="356">
        <f t="shared" si="22"/>
        <v>1759.6000000000001</v>
      </c>
      <c r="E338" s="358">
        <v>1759.6000000000001</v>
      </c>
      <c r="F338" s="371">
        <v>1321.6999999999998</v>
      </c>
      <c r="G338" s="358">
        <v>7.8</v>
      </c>
      <c r="H338" s="371"/>
      <c r="I338" s="356">
        <f t="shared" si="23"/>
        <v>476</v>
      </c>
      <c r="J338" s="371">
        <v>476</v>
      </c>
      <c r="K338" s="371">
        <v>112.4</v>
      </c>
      <c r="L338" s="371">
        <v>34.5</v>
      </c>
      <c r="M338" s="371"/>
      <c r="N338" s="356">
        <f t="shared" si="24"/>
        <v>2235.6000000000004</v>
      </c>
      <c r="O338" s="360"/>
    </row>
    <row r="339" spans="1:15" ht="38.25" x14ac:dyDescent="0.2">
      <c r="A339" s="367"/>
      <c r="B339" s="367" t="s">
        <v>1435</v>
      </c>
      <c r="C339" s="372" t="s">
        <v>3207</v>
      </c>
      <c r="D339" s="356">
        <f t="shared" si="22"/>
        <v>1180.5</v>
      </c>
      <c r="E339" s="358">
        <v>1180.5</v>
      </c>
      <c r="F339" s="371">
        <v>883.99999999999989</v>
      </c>
      <c r="G339" s="358">
        <v>8.8000000000000007</v>
      </c>
      <c r="H339" s="371"/>
      <c r="I339" s="356">
        <f t="shared" si="23"/>
        <v>332.6</v>
      </c>
      <c r="J339" s="371">
        <v>332.6</v>
      </c>
      <c r="K339" s="371">
        <v>75.2</v>
      </c>
      <c r="L339" s="371">
        <v>38.700000000000003</v>
      </c>
      <c r="M339" s="371"/>
      <c r="N339" s="356">
        <f t="shared" si="24"/>
        <v>1513.1</v>
      </c>
      <c r="O339" s="360"/>
    </row>
    <row r="340" spans="1:15" ht="38.25" x14ac:dyDescent="0.2">
      <c r="A340" s="367"/>
      <c r="B340" s="367" t="s">
        <v>1435</v>
      </c>
      <c r="C340" s="372" t="s">
        <v>3208</v>
      </c>
      <c r="D340" s="356">
        <f t="shared" si="22"/>
        <v>1104.8000000000002</v>
      </c>
      <c r="E340" s="358">
        <v>1104.8000000000002</v>
      </c>
      <c r="F340" s="371">
        <v>826.99999999999989</v>
      </c>
      <c r="G340" s="358">
        <v>8.6</v>
      </c>
      <c r="H340" s="371"/>
      <c r="I340" s="356">
        <f t="shared" si="23"/>
        <v>342.8</v>
      </c>
      <c r="J340" s="371">
        <v>342.8</v>
      </c>
      <c r="K340" s="371">
        <v>70.400000000000006</v>
      </c>
      <c r="L340" s="371">
        <v>38.200000000000003</v>
      </c>
      <c r="M340" s="371"/>
      <c r="N340" s="356">
        <f t="shared" si="24"/>
        <v>1447.6000000000001</v>
      </c>
      <c r="O340" s="360"/>
    </row>
    <row r="341" spans="1:15" ht="38.25" x14ac:dyDescent="0.2">
      <c r="A341" s="367"/>
      <c r="B341" s="367" t="s">
        <v>1435</v>
      </c>
      <c r="C341" s="372" t="s">
        <v>2278</v>
      </c>
      <c r="D341" s="356">
        <f t="shared" si="22"/>
        <v>1445</v>
      </c>
      <c r="E341" s="358">
        <v>1445</v>
      </c>
      <c r="F341" s="371">
        <v>1079.1000000000001</v>
      </c>
      <c r="G341" s="358">
        <v>14.8</v>
      </c>
      <c r="H341" s="371"/>
      <c r="I341" s="356">
        <f t="shared" si="23"/>
        <v>457.4</v>
      </c>
      <c r="J341" s="371">
        <v>457.4</v>
      </c>
      <c r="K341" s="371">
        <v>91.8</v>
      </c>
      <c r="L341" s="371">
        <v>65.3</v>
      </c>
      <c r="M341" s="371"/>
      <c r="N341" s="356">
        <f t="shared" si="24"/>
        <v>1902.4</v>
      </c>
      <c r="O341" s="360"/>
    </row>
    <row r="342" spans="1:15" ht="38.25" x14ac:dyDescent="0.2">
      <c r="A342" s="367"/>
      <c r="B342" s="367" t="s">
        <v>1435</v>
      </c>
      <c r="C342" s="372" t="s">
        <v>2279</v>
      </c>
      <c r="D342" s="356">
        <f t="shared" si="22"/>
        <v>2128</v>
      </c>
      <c r="E342" s="358">
        <v>2128</v>
      </c>
      <c r="F342" s="371">
        <v>1589.6000000000001</v>
      </c>
      <c r="G342" s="358">
        <v>21.1</v>
      </c>
      <c r="H342" s="371"/>
      <c r="I342" s="356">
        <f t="shared" si="23"/>
        <v>666.9</v>
      </c>
      <c r="J342" s="371">
        <v>666.9</v>
      </c>
      <c r="K342" s="371">
        <v>135.19999999999999</v>
      </c>
      <c r="L342" s="371">
        <v>92.9</v>
      </c>
      <c r="M342" s="371"/>
      <c r="N342" s="356">
        <f t="shared" si="24"/>
        <v>2794.9</v>
      </c>
      <c r="O342" s="360"/>
    </row>
    <row r="343" spans="1:15" ht="38.25" x14ac:dyDescent="0.2">
      <c r="A343" s="367"/>
      <c r="B343" s="367" t="s">
        <v>1435</v>
      </c>
      <c r="C343" s="372" t="s">
        <v>2280</v>
      </c>
      <c r="D343" s="356">
        <f t="shared" si="22"/>
        <v>1536.8999999999999</v>
      </c>
      <c r="E343" s="358">
        <v>1536.8999999999999</v>
      </c>
      <c r="F343" s="371">
        <v>1149.3000000000002</v>
      </c>
      <c r="G343" s="358">
        <v>13.7</v>
      </c>
      <c r="H343" s="371"/>
      <c r="I343" s="356">
        <f t="shared" si="23"/>
        <v>531</v>
      </c>
      <c r="J343" s="371">
        <v>453.6</v>
      </c>
      <c r="K343" s="371">
        <v>97.8</v>
      </c>
      <c r="L343" s="371">
        <v>60.4</v>
      </c>
      <c r="M343" s="371">
        <v>77.400000000000006</v>
      </c>
      <c r="N343" s="356">
        <f t="shared" si="24"/>
        <v>2067.8999999999996</v>
      </c>
      <c r="O343" s="360"/>
    </row>
    <row r="344" spans="1:15" ht="38.25" x14ac:dyDescent="0.2">
      <c r="A344" s="367"/>
      <c r="B344" s="367" t="s">
        <v>1435</v>
      </c>
      <c r="C344" s="372" t="s">
        <v>2281</v>
      </c>
      <c r="D344" s="356">
        <f t="shared" si="22"/>
        <v>4491.8</v>
      </c>
      <c r="E344" s="358">
        <v>4491.8</v>
      </c>
      <c r="F344" s="371">
        <v>3359.7</v>
      </c>
      <c r="G344" s="358">
        <v>38.700000000000003</v>
      </c>
      <c r="H344" s="371"/>
      <c r="I344" s="356">
        <f t="shared" si="23"/>
        <v>1423.4</v>
      </c>
      <c r="J344" s="371">
        <v>1423.4</v>
      </c>
      <c r="K344" s="371">
        <v>285.8</v>
      </c>
      <c r="L344" s="371">
        <v>170.7</v>
      </c>
      <c r="M344" s="371"/>
      <c r="N344" s="356">
        <f t="shared" si="24"/>
        <v>5915.2000000000007</v>
      </c>
      <c r="O344" s="360"/>
    </row>
    <row r="345" spans="1:15" ht="38.25" x14ac:dyDescent="0.2">
      <c r="A345" s="367"/>
      <c r="B345" s="367" t="s">
        <v>1435</v>
      </c>
      <c r="C345" s="372" t="s">
        <v>2282</v>
      </c>
      <c r="D345" s="356">
        <f t="shared" si="22"/>
        <v>873.4</v>
      </c>
      <c r="E345" s="358">
        <v>873.4</v>
      </c>
      <c r="F345" s="371">
        <v>654.40000000000009</v>
      </c>
      <c r="G345" s="358">
        <v>6.1</v>
      </c>
      <c r="H345" s="371"/>
      <c r="I345" s="356">
        <f t="shared" si="23"/>
        <v>269.60000000000002</v>
      </c>
      <c r="J345" s="371">
        <v>269.60000000000002</v>
      </c>
      <c r="K345" s="371">
        <v>55.7</v>
      </c>
      <c r="L345" s="371">
        <v>26.8</v>
      </c>
      <c r="M345" s="371"/>
      <c r="N345" s="356">
        <f t="shared" si="24"/>
        <v>1143</v>
      </c>
      <c r="O345" s="360"/>
    </row>
    <row r="346" spans="1:15" ht="38.25" x14ac:dyDescent="0.2">
      <c r="A346" s="367"/>
      <c r="B346" s="367" t="s">
        <v>1435</v>
      </c>
      <c r="C346" s="372" t="s">
        <v>4032</v>
      </c>
      <c r="D346" s="356">
        <f t="shared" si="22"/>
        <v>1167.5999999999999</v>
      </c>
      <c r="E346" s="358">
        <v>1167.5999999999999</v>
      </c>
      <c r="F346" s="371">
        <v>872.40000000000009</v>
      </c>
      <c r="G346" s="358">
        <v>11.4</v>
      </c>
      <c r="H346" s="371"/>
      <c r="I346" s="356">
        <f t="shared" si="23"/>
        <v>396.9</v>
      </c>
      <c r="J346" s="371">
        <v>396.9</v>
      </c>
      <c r="K346" s="371">
        <v>74.2</v>
      </c>
      <c r="L346" s="371">
        <v>50.3</v>
      </c>
      <c r="M346" s="371"/>
      <c r="N346" s="356">
        <f t="shared" si="24"/>
        <v>1564.5</v>
      </c>
      <c r="O346" s="360"/>
    </row>
    <row r="347" spans="1:15" ht="38.25" x14ac:dyDescent="0.2">
      <c r="A347" s="367"/>
      <c r="B347" s="367" t="s">
        <v>1435</v>
      </c>
      <c r="C347" s="372" t="s">
        <v>4033</v>
      </c>
      <c r="D347" s="356">
        <f t="shared" si="22"/>
        <v>3227.8</v>
      </c>
      <c r="E347" s="358">
        <v>3227.8</v>
      </c>
      <c r="F347" s="371">
        <v>2403.5</v>
      </c>
      <c r="G347" s="358">
        <v>42.4</v>
      </c>
      <c r="H347" s="371"/>
      <c r="I347" s="356">
        <f t="shared" si="23"/>
        <v>1459.3</v>
      </c>
      <c r="J347" s="371">
        <v>1104.8</v>
      </c>
      <c r="K347" s="371">
        <v>204.4</v>
      </c>
      <c r="L347" s="371">
        <v>187.1</v>
      </c>
      <c r="M347" s="371">
        <v>354.5</v>
      </c>
      <c r="N347" s="356">
        <f t="shared" si="24"/>
        <v>4687.1000000000004</v>
      </c>
      <c r="O347" s="360"/>
    </row>
    <row r="348" spans="1:15" ht="38.25" x14ac:dyDescent="0.2">
      <c r="A348" s="367"/>
      <c r="B348" s="367" t="s">
        <v>1435</v>
      </c>
      <c r="C348" s="372" t="s">
        <v>4034</v>
      </c>
      <c r="D348" s="356">
        <f t="shared" si="22"/>
        <v>1193.2</v>
      </c>
      <c r="E348" s="358">
        <v>1193.2</v>
      </c>
      <c r="F348" s="371">
        <v>892.00000000000011</v>
      </c>
      <c r="G348" s="358">
        <v>10.8</v>
      </c>
      <c r="H348" s="371"/>
      <c r="I348" s="356">
        <f t="shared" si="23"/>
        <v>398.1</v>
      </c>
      <c r="J348" s="371">
        <v>398.1</v>
      </c>
      <c r="K348" s="371">
        <v>75.900000000000006</v>
      </c>
      <c r="L348" s="371">
        <v>47.5</v>
      </c>
      <c r="M348" s="371"/>
      <c r="N348" s="356">
        <f t="shared" si="24"/>
        <v>1591.3000000000002</v>
      </c>
      <c r="O348" s="360"/>
    </row>
    <row r="349" spans="1:15" ht="38.25" x14ac:dyDescent="0.2">
      <c r="A349" s="367"/>
      <c r="B349" s="367" t="s">
        <v>1435</v>
      </c>
      <c r="C349" s="372" t="s">
        <v>4035</v>
      </c>
      <c r="D349" s="356">
        <f t="shared" si="22"/>
        <v>664.8</v>
      </c>
      <c r="E349" s="358">
        <v>664.8</v>
      </c>
      <c r="F349" s="371">
        <v>496.7</v>
      </c>
      <c r="G349" s="358">
        <v>6.4</v>
      </c>
      <c r="H349" s="371"/>
      <c r="I349" s="356">
        <f t="shared" si="23"/>
        <v>243.9</v>
      </c>
      <c r="J349" s="371">
        <v>243.9</v>
      </c>
      <c r="K349" s="371">
        <v>42.3</v>
      </c>
      <c r="L349" s="371">
        <v>28.5</v>
      </c>
      <c r="M349" s="371"/>
      <c r="N349" s="356">
        <f t="shared" si="24"/>
        <v>908.69999999999993</v>
      </c>
      <c r="O349" s="360"/>
    </row>
    <row r="350" spans="1:15" ht="25.5" x14ac:dyDescent="0.2">
      <c r="A350" s="367"/>
      <c r="B350" s="367" t="s">
        <v>1435</v>
      </c>
      <c r="C350" s="372" t="s">
        <v>4036</v>
      </c>
      <c r="D350" s="356">
        <f t="shared" si="22"/>
        <v>3928.5</v>
      </c>
      <c r="E350" s="358">
        <v>3928.5</v>
      </c>
      <c r="F350" s="371">
        <v>2935.8</v>
      </c>
      <c r="G350" s="358">
        <v>40.5</v>
      </c>
      <c r="H350" s="371"/>
      <c r="I350" s="356">
        <f t="shared" si="23"/>
        <v>1104.3</v>
      </c>
      <c r="J350" s="371">
        <v>1104.3</v>
      </c>
      <c r="K350" s="371">
        <v>249.7</v>
      </c>
      <c r="L350" s="371">
        <v>183.6</v>
      </c>
      <c r="M350" s="371"/>
      <c r="N350" s="356">
        <f t="shared" si="24"/>
        <v>5032.8</v>
      </c>
      <c r="O350" s="360"/>
    </row>
    <row r="351" spans="1:15" ht="38.25" x14ac:dyDescent="0.2">
      <c r="A351" s="367"/>
      <c r="B351" s="367" t="s">
        <v>1435</v>
      </c>
      <c r="C351" s="372" t="s">
        <v>4037</v>
      </c>
      <c r="D351" s="356">
        <f t="shared" si="22"/>
        <v>3953.1</v>
      </c>
      <c r="E351" s="358">
        <v>3953.1</v>
      </c>
      <c r="F351" s="371">
        <v>2960.6</v>
      </c>
      <c r="G351" s="358">
        <v>32.4</v>
      </c>
      <c r="H351" s="371"/>
      <c r="I351" s="356">
        <f t="shared" si="23"/>
        <v>1007.6</v>
      </c>
      <c r="J351" s="371">
        <v>1003.6</v>
      </c>
      <c r="K351" s="371">
        <v>251.8</v>
      </c>
      <c r="L351" s="371">
        <v>146.9</v>
      </c>
      <c r="M351" s="371">
        <v>4</v>
      </c>
      <c r="N351" s="356">
        <f t="shared" si="24"/>
        <v>4960.7</v>
      </c>
      <c r="O351" s="360"/>
    </row>
    <row r="352" spans="1:15" ht="25.5" x14ac:dyDescent="0.2">
      <c r="A352" s="367"/>
      <c r="B352" s="367" t="s">
        <v>1435</v>
      </c>
      <c r="C352" s="372" t="s">
        <v>4377</v>
      </c>
      <c r="D352" s="356">
        <f t="shared" si="22"/>
        <v>4843.6000000000004</v>
      </c>
      <c r="E352" s="358">
        <v>4843.6000000000004</v>
      </c>
      <c r="F352" s="371">
        <v>3637.0000000000005</v>
      </c>
      <c r="G352" s="358">
        <v>27</v>
      </c>
      <c r="H352" s="371"/>
      <c r="I352" s="356">
        <f t="shared" si="23"/>
        <v>1582.6</v>
      </c>
      <c r="J352" s="371">
        <v>1499.3</v>
      </c>
      <c r="K352" s="371">
        <v>309.39999999999998</v>
      </c>
      <c r="L352" s="371">
        <v>122.3</v>
      </c>
      <c r="M352" s="371">
        <v>83.3</v>
      </c>
      <c r="N352" s="356">
        <f t="shared" si="24"/>
        <v>6426.2000000000007</v>
      </c>
      <c r="O352" s="360"/>
    </row>
    <row r="353" spans="1:15" ht="25.5" x14ac:dyDescent="0.2">
      <c r="A353" s="367"/>
      <c r="B353" s="367" t="s">
        <v>1435</v>
      </c>
      <c r="C353" s="372" t="s">
        <v>2613</v>
      </c>
      <c r="D353" s="356">
        <f t="shared" si="22"/>
        <v>1225.3000000000002</v>
      </c>
      <c r="E353" s="358">
        <v>1225.3000000000002</v>
      </c>
      <c r="F353" s="371">
        <v>912.39999999999986</v>
      </c>
      <c r="G353" s="358">
        <v>17</v>
      </c>
      <c r="H353" s="371"/>
      <c r="I353" s="356">
        <f t="shared" si="23"/>
        <v>339.9</v>
      </c>
      <c r="J353" s="371">
        <v>339.9</v>
      </c>
      <c r="K353" s="371">
        <v>77.7</v>
      </c>
      <c r="L353" s="371">
        <v>77.2</v>
      </c>
      <c r="M353" s="371"/>
      <c r="N353" s="356">
        <f t="shared" si="24"/>
        <v>1565.2000000000003</v>
      </c>
      <c r="O353" s="360"/>
    </row>
    <row r="354" spans="1:15" ht="38.25" x14ac:dyDescent="0.2">
      <c r="A354" s="367"/>
      <c r="B354" s="367" t="s">
        <v>1435</v>
      </c>
      <c r="C354" s="372" t="s">
        <v>2614</v>
      </c>
      <c r="D354" s="356">
        <f t="shared" si="22"/>
        <v>1258</v>
      </c>
      <c r="E354" s="358">
        <v>1258</v>
      </c>
      <c r="F354" s="371">
        <v>937.5</v>
      </c>
      <c r="G354" s="358">
        <v>16.600000000000001</v>
      </c>
      <c r="H354" s="371"/>
      <c r="I354" s="356">
        <f t="shared" si="23"/>
        <v>347.3</v>
      </c>
      <c r="J354" s="371">
        <v>337.3</v>
      </c>
      <c r="K354" s="371">
        <v>79.7</v>
      </c>
      <c r="L354" s="371">
        <v>75.2</v>
      </c>
      <c r="M354" s="371">
        <v>10</v>
      </c>
      <c r="N354" s="356">
        <f t="shared" si="24"/>
        <v>1605.3</v>
      </c>
      <c r="O354" s="360"/>
    </row>
    <row r="355" spans="1:15" ht="25.5" x14ac:dyDescent="0.2">
      <c r="A355" s="367"/>
      <c r="B355" s="367" t="s">
        <v>1435</v>
      </c>
      <c r="C355" s="372" t="s">
        <v>2615</v>
      </c>
      <c r="D355" s="356">
        <f t="shared" si="22"/>
        <v>2335.2999999999997</v>
      </c>
      <c r="E355" s="358">
        <v>2335.2999999999997</v>
      </c>
      <c r="F355" s="371">
        <v>1731.6000000000001</v>
      </c>
      <c r="G355" s="358">
        <v>42.3</v>
      </c>
      <c r="H355" s="371"/>
      <c r="I355" s="356">
        <f t="shared" si="23"/>
        <v>798.80000000000007</v>
      </c>
      <c r="J355" s="371">
        <v>741.6</v>
      </c>
      <c r="K355" s="371">
        <v>147.30000000000001</v>
      </c>
      <c r="L355" s="371">
        <v>192.4</v>
      </c>
      <c r="M355" s="371">
        <v>57.2</v>
      </c>
      <c r="N355" s="356">
        <f t="shared" si="24"/>
        <v>3134.1</v>
      </c>
      <c r="O355" s="360"/>
    </row>
    <row r="356" spans="1:15" ht="25.5" x14ac:dyDescent="0.2">
      <c r="A356" s="367"/>
      <c r="B356" s="367" t="s">
        <v>1435</v>
      </c>
      <c r="C356" s="372" t="s">
        <v>4378</v>
      </c>
      <c r="D356" s="356">
        <f t="shared" si="22"/>
        <v>5540.9000000000005</v>
      </c>
      <c r="E356" s="358">
        <v>5540.9000000000005</v>
      </c>
      <c r="F356" s="371">
        <v>4121.3999999999996</v>
      </c>
      <c r="G356" s="358">
        <v>83.1</v>
      </c>
      <c r="H356" s="371"/>
      <c r="I356" s="356">
        <f t="shared" si="23"/>
        <v>2111.3000000000002</v>
      </c>
      <c r="J356" s="371">
        <v>2108.3000000000002</v>
      </c>
      <c r="K356" s="371">
        <v>350.6</v>
      </c>
      <c r="L356" s="371">
        <v>377.4</v>
      </c>
      <c r="M356" s="371">
        <v>3</v>
      </c>
      <c r="N356" s="356">
        <f t="shared" si="24"/>
        <v>7652.2000000000007</v>
      </c>
      <c r="O356" s="360"/>
    </row>
    <row r="357" spans="1:15" ht="38.25" x14ac:dyDescent="0.2">
      <c r="A357" s="367"/>
      <c r="B357" s="367" t="s">
        <v>1435</v>
      </c>
      <c r="C357" s="372" t="s">
        <v>4379</v>
      </c>
      <c r="D357" s="356">
        <f t="shared" si="22"/>
        <v>2295.9</v>
      </c>
      <c r="E357" s="358">
        <v>2295.9</v>
      </c>
      <c r="F357" s="371">
        <v>1713.4</v>
      </c>
      <c r="G357" s="358">
        <v>26.7</v>
      </c>
      <c r="H357" s="371"/>
      <c r="I357" s="356">
        <f t="shared" si="23"/>
        <v>554.70000000000005</v>
      </c>
      <c r="J357" s="371">
        <v>554.70000000000005</v>
      </c>
      <c r="K357" s="371">
        <v>145.69999999999999</v>
      </c>
      <c r="L357" s="371">
        <v>121.4</v>
      </c>
      <c r="M357" s="371"/>
      <c r="N357" s="356">
        <f t="shared" si="24"/>
        <v>2850.6000000000004</v>
      </c>
      <c r="O357" s="360"/>
    </row>
    <row r="358" spans="1:15" ht="25.5" x14ac:dyDescent="0.2">
      <c r="A358" s="367"/>
      <c r="B358" s="367" t="s">
        <v>1435</v>
      </c>
      <c r="C358" s="372" t="s">
        <v>4038</v>
      </c>
      <c r="D358" s="356">
        <f t="shared" si="22"/>
        <v>1897.9</v>
      </c>
      <c r="E358" s="358">
        <v>1897.9</v>
      </c>
      <c r="F358" s="371">
        <v>1421.3999999999999</v>
      </c>
      <c r="G358" s="358">
        <v>15.4</v>
      </c>
      <c r="H358" s="371"/>
      <c r="I358" s="356">
        <f t="shared" si="23"/>
        <v>721</v>
      </c>
      <c r="J358" s="371">
        <v>597.29999999999995</v>
      </c>
      <c r="K358" s="371">
        <v>120.9</v>
      </c>
      <c r="L358" s="371">
        <v>70.2</v>
      </c>
      <c r="M358" s="371">
        <v>123.7</v>
      </c>
      <c r="N358" s="356">
        <f t="shared" si="24"/>
        <v>2618.9</v>
      </c>
      <c r="O358" s="360"/>
    </row>
    <row r="359" spans="1:15" ht="38.25" x14ac:dyDescent="0.2">
      <c r="A359" s="367"/>
      <c r="B359" s="367" t="s">
        <v>1435</v>
      </c>
      <c r="C359" s="372" t="s">
        <v>4039</v>
      </c>
      <c r="D359" s="356">
        <f t="shared" si="22"/>
        <v>5046.6000000000004</v>
      </c>
      <c r="E359" s="358">
        <v>5046.6000000000004</v>
      </c>
      <c r="F359" s="371">
        <v>3779.8000000000006</v>
      </c>
      <c r="G359" s="358">
        <v>40.799999999999997</v>
      </c>
      <c r="H359" s="371"/>
      <c r="I359" s="356">
        <f t="shared" si="23"/>
        <v>1623.5</v>
      </c>
      <c r="J359" s="371">
        <v>1623.5</v>
      </c>
      <c r="K359" s="371">
        <v>321.5</v>
      </c>
      <c r="L359" s="371">
        <v>185.7</v>
      </c>
      <c r="M359" s="371"/>
      <c r="N359" s="356">
        <f t="shared" si="24"/>
        <v>6670.1</v>
      </c>
      <c r="O359" s="360"/>
    </row>
    <row r="360" spans="1:15" ht="25.5" x14ac:dyDescent="0.2">
      <c r="A360" s="367"/>
      <c r="B360" s="367" t="s">
        <v>1435</v>
      </c>
      <c r="C360" s="372" t="s">
        <v>4040</v>
      </c>
      <c r="D360" s="356">
        <f t="shared" si="22"/>
        <v>4736</v>
      </c>
      <c r="E360" s="358">
        <v>4736</v>
      </c>
      <c r="F360" s="371">
        <v>3537.6000000000004</v>
      </c>
      <c r="G360" s="358">
        <v>51.2</v>
      </c>
      <c r="H360" s="371"/>
      <c r="I360" s="356">
        <f t="shared" si="23"/>
        <v>1610.6</v>
      </c>
      <c r="J360" s="371">
        <v>1610.6</v>
      </c>
      <c r="K360" s="371">
        <v>300.89999999999998</v>
      </c>
      <c r="L360" s="371">
        <v>233</v>
      </c>
      <c r="M360" s="371"/>
      <c r="N360" s="356">
        <f t="shared" si="24"/>
        <v>6346.6</v>
      </c>
      <c r="O360" s="360"/>
    </row>
    <row r="361" spans="1:15" ht="25.5" x14ac:dyDescent="0.2">
      <c r="A361" s="367"/>
      <c r="B361" s="367" t="s">
        <v>1435</v>
      </c>
      <c r="C361" s="372" t="s">
        <v>4041</v>
      </c>
      <c r="D361" s="356">
        <f t="shared" si="22"/>
        <v>1735</v>
      </c>
      <c r="E361" s="358">
        <v>1735</v>
      </c>
      <c r="F361" s="371">
        <v>1278.9000000000001</v>
      </c>
      <c r="G361" s="358">
        <v>41.5</v>
      </c>
      <c r="H361" s="371"/>
      <c r="I361" s="356">
        <f t="shared" si="23"/>
        <v>463.2</v>
      </c>
      <c r="J361" s="371">
        <v>463.2</v>
      </c>
      <c r="K361" s="371">
        <v>108.8</v>
      </c>
      <c r="L361" s="371">
        <v>188.7</v>
      </c>
      <c r="M361" s="371"/>
      <c r="N361" s="356">
        <f t="shared" si="24"/>
        <v>2198.1999999999998</v>
      </c>
      <c r="O361" s="360"/>
    </row>
    <row r="362" spans="1:15" ht="25.5" x14ac:dyDescent="0.2">
      <c r="A362" s="367"/>
      <c r="B362" s="367" t="s">
        <v>1435</v>
      </c>
      <c r="C362" s="372" t="s">
        <v>4380</v>
      </c>
      <c r="D362" s="356">
        <f t="shared" si="22"/>
        <v>5419.2</v>
      </c>
      <c r="E362" s="358">
        <v>5419.2</v>
      </c>
      <c r="F362" s="371">
        <v>4046.8000000000006</v>
      </c>
      <c r="G362" s="358">
        <v>59.9</v>
      </c>
      <c r="H362" s="371"/>
      <c r="I362" s="356">
        <f t="shared" si="23"/>
        <v>1479.9</v>
      </c>
      <c r="J362" s="371">
        <v>1479.9</v>
      </c>
      <c r="K362" s="371">
        <v>344.2</v>
      </c>
      <c r="L362" s="371">
        <v>271.8</v>
      </c>
      <c r="M362" s="371"/>
      <c r="N362" s="356">
        <f t="shared" si="24"/>
        <v>6899.1</v>
      </c>
      <c r="O362" s="360"/>
    </row>
    <row r="363" spans="1:15" ht="25.5" x14ac:dyDescent="0.2">
      <c r="A363" s="367"/>
      <c r="B363" s="367" t="s">
        <v>1435</v>
      </c>
      <c r="C363" s="372" t="s">
        <v>4042</v>
      </c>
      <c r="D363" s="356">
        <f t="shared" si="22"/>
        <v>4023</v>
      </c>
      <c r="E363" s="358">
        <v>4023</v>
      </c>
      <c r="F363" s="371">
        <v>2985.4999999999991</v>
      </c>
      <c r="G363" s="358">
        <v>69.5</v>
      </c>
      <c r="H363" s="371"/>
      <c r="I363" s="356">
        <f t="shared" si="23"/>
        <v>1300.9000000000001</v>
      </c>
      <c r="J363" s="371">
        <v>1233.9000000000001</v>
      </c>
      <c r="K363" s="371">
        <v>254</v>
      </c>
      <c r="L363" s="371">
        <v>315.3</v>
      </c>
      <c r="M363" s="371">
        <v>67</v>
      </c>
      <c r="N363" s="356">
        <f t="shared" si="24"/>
        <v>5323.9</v>
      </c>
      <c r="O363" s="360"/>
    </row>
    <row r="364" spans="1:15" ht="25.5" x14ac:dyDescent="0.2">
      <c r="A364" s="367"/>
      <c r="B364" s="367" t="s">
        <v>1435</v>
      </c>
      <c r="C364" s="372" t="s">
        <v>4043</v>
      </c>
      <c r="D364" s="356">
        <f t="shared" si="22"/>
        <v>2560.8999999999996</v>
      </c>
      <c r="E364" s="358">
        <v>2560.8999999999996</v>
      </c>
      <c r="F364" s="371">
        <v>1905.6000000000001</v>
      </c>
      <c r="G364" s="358">
        <v>37.299999999999997</v>
      </c>
      <c r="H364" s="371"/>
      <c r="I364" s="356">
        <f t="shared" si="23"/>
        <v>733.6</v>
      </c>
      <c r="J364" s="371">
        <v>733.6</v>
      </c>
      <c r="K364" s="371">
        <v>162.1</v>
      </c>
      <c r="L364" s="371">
        <v>169.5</v>
      </c>
      <c r="M364" s="371"/>
      <c r="N364" s="356">
        <f t="shared" si="24"/>
        <v>3294.4999999999995</v>
      </c>
      <c r="O364" s="360"/>
    </row>
    <row r="365" spans="1:15" ht="25.5" x14ac:dyDescent="0.2">
      <c r="A365" s="367"/>
      <c r="B365" s="367" t="s">
        <v>1435</v>
      </c>
      <c r="C365" s="372" t="s">
        <v>4044</v>
      </c>
      <c r="D365" s="356">
        <f t="shared" si="22"/>
        <v>1307.3</v>
      </c>
      <c r="E365" s="358">
        <v>1307.3</v>
      </c>
      <c r="F365" s="371">
        <v>974.79999999999973</v>
      </c>
      <c r="G365" s="358">
        <v>16.399999999999999</v>
      </c>
      <c r="H365" s="371"/>
      <c r="I365" s="356">
        <f t="shared" si="23"/>
        <v>315.5</v>
      </c>
      <c r="J365" s="371">
        <v>315.5</v>
      </c>
      <c r="K365" s="371">
        <v>82.9</v>
      </c>
      <c r="L365" s="371">
        <v>74.599999999999994</v>
      </c>
      <c r="M365" s="371"/>
      <c r="N365" s="356">
        <f t="shared" si="24"/>
        <v>1622.8</v>
      </c>
      <c r="O365" s="360"/>
    </row>
    <row r="366" spans="1:15" ht="25.5" x14ac:dyDescent="0.2">
      <c r="A366" s="367"/>
      <c r="B366" s="367" t="s">
        <v>1435</v>
      </c>
      <c r="C366" s="372" t="s">
        <v>4045</v>
      </c>
      <c r="D366" s="356">
        <f t="shared" si="22"/>
        <v>1267.5999999999999</v>
      </c>
      <c r="E366" s="358">
        <v>1267.5999999999999</v>
      </c>
      <c r="F366" s="371">
        <v>950.09999999999991</v>
      </c>
      <c r="G366" s="358">
        <v>9.5</v>
      </c>
      <c r="H366" s="371"/>
      <c r="I366" s="356">
        <f t="shared" si="23"/>
        <v>249.5</v>
      </c>
      <c r="J366" s="371">
        <v>249.5</v>
      </c>
      <c r="K366" s="371">
        <v>80.8</v>
      </c>
      <c r="L366" s="371">
        <v>43.3</v>
      </c>
      <c r="M366" s="371"/>
      <c r="N366" s="356">
        <f t="shared" si="24"/>
        <v>1517.1</v>
      </c>
      <c r="O366" s="360"/>
    </row>
    <row r="367" spans="1:15" ht="38.25" x14ac:dyDescent="0.2">
      <c r="A367" s="367"/>
      <c r="B367" s="367" t="s">
        <v>1435</v>
      </c>
      <c r="C367" s="372" t="s">
        <v>4046</v>
      </c>
      <c r="D367" s="356">
        <f t="shared" si="22"/>
        <v>1362</v>
      </c>
      <c r="E367" s="358">
        <v>1362</v>
      </c>
      <c r="F367" s="371">
        <v>1011.9000000000002</v>
      </c>
      <c r="G367" s="358">
        <v>22</v>
      </c>
      <c r="H367" s="371"/>
      <c r="I367" s="356">
        <f t="shared" si="23"/>
        <v>390.1</v>
      </c>
      <c r="J367" s="371">
        <v>390.1</v>
      </c>
      <c r="K367" s="371">
        <v>86.1</v>
      </c>
      <c r="L367" s="371">
        <v>99.7</v>
      </c>
      <c r="M367" s="371"/>
      <c r="N367" s="356">
        <f t="shared" si="24"/>
        <v>1752.1</v>
      </c>
      <c r="O367" s="360"/>
    </row>
    <row r="368" spans="1:15" ht="38.25" x14ac:dyDescent="0.2">
      <c r="A368" s="367"/>
      <c r="B368" s="367" t="s">
        <v>1435</v>
      </c>
      <c r="C368" s="372" t="s">
        <v>4047</v>
      </c>
      <c r="D368" s="356">
        <f t="shared" si="22"/>
        <v>1437.5</v>
      </c>
      <c r="E368" s="358">
        <v>1437.5</v>
      </c>
      <c r="F368" s="371">
        <v>1061.6000000000001</v>
      </c>
      <c r="G368" s="358">
        <v>31.6</v>
      </c>
      <c r="H368" s="371"/>
      <c r="I368" s="356">
        <f t="shared" si="23"/>
        <v>438.2</v>
      </c>
      <c r="J368" s="371">
        <v>438.2</v>
      </c>
      <c r="K368" s="371">
        <v>90.3</v>
      </c>
      <c r="L368" s="371">
        <v>143.19999999999999</v>
      </c>
      <c r="M368" s="371"/>
      <c r="N368" s="356">
        <f t="shared" si="24"/>
        <v>1875.7</v>
      </c>
      <c r="O368" s="360"/>
    </row>
    <row r="369" spans="1:15" ht="25.5" x14ac:dyDescent="0.2">
      <c r="A369" s="367"/>
      <c r="B369" s="367" t="s">
        <v>1435</v>
      </c>
      <c r="C369" s="372" t="s">
        <v>4048</v>
      </c>
      <c r="D369" s="356">
        <f t="shared" si="22"/>
        <v>2642.5</v>
      </c>
      <c r="E369" s="358">
        <v>2642.5</v>
      </c>
      <c r="F369" s="371">
        <v>1973.8</v>
      </c>
      <c r="G369" s="358">
        <v>28.7</v>
      </c>
      <c r="H369" s="371"/>
      <c r="I369" s="356">
        <f t="shared" si="23"/>
        <v>785.8</v>
      </c>
      <c r="J369" s="371">
        <v>696.4</v>
      </c>
      <c r="K369" s="371">
        <v>167.9</v>
      </c>
      <c r="L369" s="371">
        <v>130</v>
      </c>
      <c r="M369" s="371">
        <v>89.4</v>
      </c>
      <c r="N369" s="356">
        <f t="shared" si="24"/>
        <v>3428.3</v>
      </c>
      <c r="O369" s="360"/>
    </row>
    <row r="370" spans="1:15" ht="38.25" x14ac:dyDescent="0.2">
      <c r="A370" s="367"/>
      <c r="B370" s="367" t="s">
        <v>1435</v>
      </c>
      <c r="C370" s="372" t="s">
        <v>4049</v>
      </c>
      <c r="D370" s="356">
        <f t="shared" si="22"/>
        <v>3241.6000000000004</v>
      </c>
      <c r="E370" s="358">
        <v>3241.6000000000004</v>
      </c>
      <c r="F370" s="371">
        <v>2433.1999999999998</v>
      </c>
      <c r="G370" s="358">
        <v>19.3</v>
      </c>
      <c r="H370" s="371"/>
      <c r="I370" s="356">
        <f t="shared" si="23"/>
        <v>897.6</v>
      </c>
      <c r="J370" s="371">
        <v>897.6</v>
      </c>
      <c r="K370" s="371">
        <v>207</v>
      </c>
      <c r="L370" s="371">
        <v>87.6</v>
      </c>
      <c r="M370" s="371"/>
      <c r="N370" s="356">
        <f t="shared" si="24"/>
        <v>4139.2000000000007</v>
      </c>
      <c r="O370" s="360"/>
    </row>
    <row r="371" spans="1:15" ht="38.25" x14ac:dyDescent="0.2">
      <c r="A371" s="367"/>
      <c r="B371" s="367" t="s">
        <v>1435</v>
      </c>
      <c r="C371" s="372" t="s">
        <v>4050</v>
      </c>
      <c r="D371" s="356">
        <f t="shared" si="22"/>
        <v>1645.6</v>
      </c>
      <c r="E371" s="358">
        <v>1645.6</v>
      </c>
      <c r="F371" s="371">
        <v>1229.1000000000001</v>
      </c>
      <c r="G371" s="358">
        <v>17.899999999999999</v>
      </c>
      <c r="H371" s="371"/>
      <c r="I371" s="356">
        <f t="shared" si="23"/>
        <v>525.4</v>
      </c>
      <c r="J371" s="371">
        <v>525.4</v>
      </c>
      <c r="K371" s="371">
        <v>104.6</v>
      </c>
      <c r="L371" s="371">
        <v>81.2</v>
      </c>
      <c r="M371" s="371"/>
      <c r="N371" s="356">
        <f t="shared" si="24"/>
        <v>2171</v>
      </c>
      <c r="O371" s="360"/>
    </row>
    <row r="372" spans="1:15" ht="25.5" x14ac:dyDescent="0.2">
      <c r="A372" s="367"/>
      <c r="B372" s="367" t="s">
        <v>1435</v>
      </c>
      <c r="C372" s="372" t="s">
        <v>4051</v>
      </c>
      <c r="D372" s="356">
        <f t="shared" si="22"/>
        <v>3853.3</v>
      </c>
      <c r="E372" s="358">
        <v>3853.3</v>
      </c>
      <c r="F372" s="371">
        <v>2861.1</v>
      </c>
      <c r="G372" s="358">
        <v>64.2</v>
      </c>
      <c r="H372" s="371"/>
      <c r="I372" s="356">
        <f t="shared" si="23"/>
        <v>1080.2</v>
      </c>
      <c r="J372" s="371">
        <v>1080.2</v>
      </c>
      <c r="K372" s="371">
        <v>243.4</v>
      </c>
      <c r="L372" s="371">
        <v>291.3</v>
      </c>
      <c r="M372" s="371"/>
      <c r="N372" s="356">
        <f t="shared" si="24"/>
        <v>4933.5</v>
      </c>
      <c r="O372" s="360"/>
    </row>
    <row r="373" spans="1:15" ht="25.5" x14ac:dyDescent="0.2">
      <c r="A373" s="367"/>
      <c r="B373" s="367" t="s">
        <v>1435</v>
      </c>
      <c r="C373" s="372" t="s">
        <v>4052</v>
      </c>
      <c r="D373" s="356">
        <f t="shared" si="22"/>
        <v>2735.9</v>
      </c>
      <c r="E373" s="358">
        <v>2735.9</v>
      </c>
      <c r="F373" s="371">
        <v>2023.4</v>
      </c>
      <c r="G373" s="358">
        <v>56.3</v>
      </c>
      <c r="H373" s="371"/>
      <c r="I373" s="356">
        <f t="shared" si="23"/>
        <v>888.3</v>
      </c>
      <c r="J373" s="371">
        <v>888.3</v>
      </c>
      <c r="K373" s="371">
        <v>172.1</v>
      </c>
      <c r="L373" s="371">
        <v>255</v>
      </c>
      <c r="M373" s="371"/>
      <c r="N373" s="356">
        <f t="shared" si="24"/>
        <v>3624.2</v>
      </c>
      <c r="O373" s="360"/>
    </row>
    <row r="374" spans="1:15" ht="25.5" x14ac:dyDescent="0.2">
      <c r="A374" s="367"/>
      <c r="B374" s="367" t="s">
        <v>1435</v>
      </c>
      <c r="C374" s="372" t="s">
        <v>4053</v>
      </c>
      <c r="D374" s="356">
        <f t="shared" si="22"/>
        <v>1907.3000000000002</v>
      </c>
      <c r="E374" s="358">
        <v>1907.3000000000002</v>
      </c>
      <c r="F374" s="371">
        <v>1421.3999999999999</v>
      </c>
      <c r="G374" s="358">
        <v>24.9</v>
      </c>
      <c r="H374" s="371"/>
      <c r="I374" s="356">
        <f t="shared" si="23"/>
        <v>538.1</v>
      </c>
      <c r="J374" s="371">
        <v>538.1</v>
      </c>
      <c r="K374" s="371">
        <v>120.9</v>
      </c>
      <c r="L374" s="371">
        <v>112.8</v>
      </c>
      <c r="M374" s="371"/>
      <c r="N374" s="356">
        <f t="shared" si="24"/>
        <v>2445.4</v>
      </c>
      <c r="O374" s="360"/>
    </row>
    <row r="375" spans="1:15" ht="25.5" x14ac:dyDescent="0.2">
      <c r="A375" s="367"/>
      <c r="B375" s="367" t="s">
        <v>1435</v>
      </c>
      <c r="C375" s="372" t="s">
        <v>4054</v>
      </c>
      <c r="D375" s="356">
        <f t="shared" si="22"/>
        <v>4768.5</v>
      </c>
      <c r="E375" s="358">
        <v>4768.5</v>
      </c>
      <c r="F375" s="371">
        <v>3562.5000000000005</v>
      </c>
      <c r="G375" s="358">
        <v>50.7</v>
      </c>
      <c r="H375" s="371"/>
      <c r="I375" s="356">
        <f t="shared" si="23"/>
        <v>1416.2</v>
      </c>
      <c r="J375" s="371">
        <v>1385.4</v>
      </c>
      <c r="K375" s="371">
        <v>303.10000000000002</v>
      </c>
      <c r="L375" s="371">
        <v>230</v>
      </c>
      <c r="M375" s="371">
        <v>30.8</v>
      </c>
      <c r="N375" s="356">
        <f t="shared" si="24"/>
        <v>6184.7</v>
      </c>
      <c r="O375" s="360"/>
    </row>
    <row r="376" spans="1:15" ht="38.25" x14ac:dyDescent="0.2">
      <c r="A376" s="367"/>
      <c r="B376" s="367" t="s">
        <v>1435</v>
      </c>
      <c r="C376" s="372" t="s">
        <v>4055</v>
      </c>
      <c r="D376" s="356">
        <f t="shared" si="22"/>
        <v>4264.5</v>
      </c>
      <c r="E376" s="358">
        <v>4264.5</v>
      </c>
      <c r="F376" s="371">
        <v>3177.7</v>
      </c>
      <c r="G376" s="358">
        <v>56.3</v>
      </c>
      <c r="H376" s="371"/>
      <c r="I376" s="356">
        <f t="shared" si="23"/>
        <v>1359.8</v>
      </c>
      <c r="J376" s="371">
        <v>1338.8</v>
      </c>
      <c r="K376" s="371">
        <v>270.3</v>
      </c>
      <c r="L376" s="371">
        <v>255.7</v>
      </c>
      <c r="M376" s="371">
        <v>21</v>
      </c>
      <c r="N376" s="356">
        <f t="shared" si="24"/>
        <v>5624.3</v>
      </c>
      <c r="O376" s="360"/>
    </row>
    <row r="377" spans="1:15" ht="38.25" x14ac:dyDescent="0.2">
      <c r="A377" s="367"/>
      <c r="B377" s="367" t="s">
        <v>1435</v>
      </c>
      <c r="C377" s="372" t="s">
        <v>4056</v>
      </c>
      <c r="D377" s="356">
        <f t="shared" si="22"/>
        <v>2278.3000000000002</v>
      </c>
      <c r="E377" s="358">
        <v>2278.3000000000002</v>
      </c>
      <c r="F377" s="371">
        <v>1706.4999999999998</v>
      </c>
      <c r="G377" s="358">
        <v>18.3</v>
      </c>
      <c r="H377" s="371"/>
      <c r="I377" s="356">
        <f t="shared" si="23"/>
        <v>587.9</v>
      </c>
      <c r="J377" s="371">
        <v>587.9</v>
      </c>
      <c r="K377" s="371">
        <v>145.19999999999999</v>
      </c>
      <c r="L377" s="371">
        <v>83</v>
      </c>
      <c r="M377" s="371"/>
      <c r="N377" s="356">
        <f t="shared" si="24"/>
        <v>2866.2000000000003</v>
      </c>
      <c r="O377" s="360"/>
    </row>
    <row r="378" spans="1:15" ht="38.25" x14ac:dyDescent="0.2">
      <c r="A378" s="367"/>
      <c r="B378" s="367" t="s">
        <v>1435</v>
      </c>
      <c r="C378" s="372" t="s">
        <v>4057</v>
      </c>
      <c r="D378" s="356">
        <f t="shared" si="22"/>
        <v>2278.3000000000002</v>
      </c>
      <c r="E378" s="358">
        <v>2278.3000000000002</v>
      </c>
      <c r="F378" s="371">
        <v>1706.4999999999998</v>
      </c>
      <c r="G378" s="358">
        <v>18.3</v>
      </c>
      <c r="H378" s="371"/>
      <c r="I378" s="356">
        <f t="shared" si="23"/>
        <v>497.1</v>
      </c>
      <c r="J378" s="371">
        <v>497.1</v>
      </c>
      <c r="K378" s="371">
        <v>145.19999999999999</v>
      </c>
      <c r="L378" s="371">
        <v>83</v>
      </c>
      <c r="M378" s="371"/>
      <c r="N378" s="356">
        <f t="shared" si="24"/>
        <v>2775.4</v>
      </c>
      <c r="O378" s="360"/>
    </row>
    <row r="379" spans="1:15" ht="38.25" x14ac:dyDescent="0.2">
      <c r="A379" s="367"/>
      <c r="B379" s="367" t="s">
        <v>1435</v>
      </c>
      <c r="C379" s="372" t="s">
        <v>4058</v>
      </c>
      <c r="D379" s="356">
        <f t="shared" si="22"/>
        <v>2233</v>
      </c>
      <c r="E379" s="358">
        <v>2233</v>
      </c>
      <c r="F379" s="371">
        <v>1663.4</v>
      </c>
      <c r="G379" s="358">
        <v>30.2</v>
      </c>
      <c r="H379" s="371"/>
      <c r="I379" s="356">
        <f t="shared" si="23"/>
        <v>1126.9000000000001</v>
      </c>
      <c r="J379" s="371">
        <v>622.4</v>
      </c>
      <c r="K379" s="371">
        <v>141.5</v>
      </c>
      <c r="L379" s="371">
        <v>137.1</v>
      </c>
      <c r="M379" s="371">
        <v>504.5</v>
      </c>
      <c r="N379" s="356">
        <f t="shared" si="24"/>
        <v>3359.9</v>
      </c>
      <c r="O379" s="360"/>
    </row>
    <row r="380" spans="1:15" ht="25.5" x14ac:dyDescent="0.2">
      <c r="A380" s="367"/>
      <c r="B380" s="367" t="s">
        <v>1435</v>
      </c>
      <c r="C380" s="372" t="s">
        <v>4059</v>
      </c>
      <c r="D380" s="356">
        <f t="shared" si="22"/>
        <v>4202.8</v>
      </c>
      <c r="E380" s="358">
        <v>4202.8</v>
      </c>
      <c r="F380" s="371">
        <v>3153.0000000000005</v>
      </c>
      <c r="G380" s="358">
        <v>27.2</v>
      </c>
      <c r="H380" s="371"/>
      <c r="I380" s="356">
        <f t="shared" si="23"/>
        <v>1207.5999999999999</v>
      </c>
      <c r="J380" s="371">
        <v>1204.5999999999999</v>
      </c>
      <c r="K380" s="371">
        <v>268.2</v>
      </c>
      <c r="L380" s="371">
        <v>123.3</v>
      </c>
      <c r="M380" s="371">
        <v>3</v>
      </c>
      <c r="N380" s="356">
        <f t="shared" si="24"/>
        <v>5410.4</v>
      </c>
      <c r="O380" s="360"/>
    </row>
    <row r="381" spans="1:15" ht="25.5" x14ac:dyDescent="0.2">
      <c r="A381" s="367"/>
      <c r="B381" s="367" t="s">
        <v>1435</v>
      </c>
      <c r="C381" s="372" t="s">
        <v>3582</v>
      </c>
      <c r="D381" s="356">
        <f t="shared" si="22"/>
        <v>1326.8000000000002</v>
      </c>
      <c r="E381" s="358">
        <v>1326.8000000000002</v>
      </c>
      <c r="F381" s="371">
        <v>986.99999999999989</v>
      </c>
      <c r="G381" s="358">
        <v>19.600000000000001</v>
      </c>
      <c r="H381" s="371"/>
      <c r="I381" s="356">
        <f t="shared" si="23"/>
        <v>304.2</v>
      </c>
      <c r="J381" s="371">
        <v>304.2</v>
      </c>
      <c r="K381" s="371">
        <v>84</v>
      </c>
      <c r="L381" s="371">
        <v>88.9</v>
      </c>
      <c r="M381" s="371"/>
      <c r="N381" s="356">
        <f t="shared" si="24"/>
        <v>1631.0000000000002</v>
      </c>
      <c r="O381" s="360"/>
    </row>
    <row r="382" spans="1:15" ht="25.5" x14ac:dyDescent="0.2">
      <c r="A382" s="367"/>
      <c r="B382" s="367" t="s">
        <v>1435</v>
      </c>
      <c r="C382" s="372" t="s">
        <v>4381</v>
      </c>
      <c r="D382" s="356">
        <f t="shared" si="22"/>
        <v>2968.3999999999996</v>
      </c>
      <c r="E382" s="358">
        <v>2968.3999999999996</v>
      </c>
      <c r="F382" s="371">
        <v>2189.3000000000002</v>
      </c>
      <c r="G382" s="358">
        <v>68.900000000000006</v>
      </c>
      <c r="H382" s="371"/>
      <c r="I382" s="356">
        <f t="shared" si="23"/>
        <v>1742.4</v>
      </c>
      <c r="J382" s="371">
        <v>1742.4</v>
      </c>
      <c r="K382" s="371">
        <v>186.2</v>
      </c>
      <c r="L382" s="371">
        <v>275.7</v>
      </c>
      <c r="M382" s="371"/>
      <c r="N382" s="356">
        <f t="shared" si="24"/>
        <v>4710.7999999999993</v>
      </c>
      <c r="O382" s="360"/>
    </row>
    <row r="383" spans="1:15" ht="25.5" x14ac:dyDescent="0.2">
      <c r="A383" s="367"/>
      <c r="B383" s="367" t="s">
        <v>1435</v>
      </c>
      <c r="C383" s="372" t="s">
        <v>4382</v>
      </c>
      <c r="D383" s="356">
        <f t="shared" si="22"/>
        <v>3701.6</v>
      </c>
      <c r="E383" s="358">
        <v>3701.6</v>
      </c>
      <c r="F383" s="371">
        <v>2742.3</v>
      </c>
      <c r="G383" s="358">
        <v>69.7</v>
      </c>
      <c r="H383" s="371"/>
      <c r="I383" s="356">
        <f t="shared" si="23"/>
        <v>1890.3</v>
      </c>
      <c r="J383" s="371">
        <v>1868.8</v>
      </c>
      <c r="K383" s="371">
        <v>233.3</v>
      </c>
      <c r="L383" s="371">
        <v>279</v>
      </c>
      <c r="M383" s="371">
        <v>21.5</v>
      </c>
      <c r="N383" s="356">
        <f t="shared" si="24"/>
        <v>5591.9</v>
      </c>
      <c r="O383" s="360"/>
    </row>
    <row r="384" spans="1:15" ht="25.5" x14ac:dyDescent="0.2">
      <c r="A384" s="367"/>
      <c r="B384" s="367" t="s">
        <v>1435</v>
      </c>
      <c r="C384" s="372" t="s">
        <v>4383</v>
      </c>
      <c r="D384" s="356">
        <f t="shared" si="22"/>
        <v>3348.1</v>
      </c>
      <c r="E384" s="358">
        <v>3348.1</v>
      </c>
      <c r="F384" s="371">
        <v>2491.5</v>
      </c>
      <c r="G384" s="358">
        <v>48.5</v>
      </c>
      <c r="H384" s="371"/>
      <c r="I384" s="356">
        <f t="shared" si="23"/>
        <v>918.69999999999993</v>
      </c>
      <c r="J384" s="371">
        <v>897.3</v>
      </c>
      <c r="K384" s="371">
        <v>211.9</v>
      </c>
      <c r="L384" s="371">
        <v>194.2</v>
      </c>
      <c r="M384" s="371">
        <v>21.4</v>
      </c>
      <c r="N384" s="356">
        <f t="shared" si="24"/>
        <v>4266.8</v>
      </c>
      <c r="O384" s="360"/>
    </row>
    <row r="385" spans="1:15" ht="25.5" x14ac:dyDescent="0.2">
      <c r="A385" s="367"/>
      <c r="B385" s="367" t="s">
        <v>1435</v>
      </c>
      <c r="C385" s="372" t="s">
        <v>4384</v>
      </c>
      <c r="D385" s="356">
        <f t="shared" si="22"/>
        <v>3701.4</v>
      </c>
      <c r="E385" s="358">
        <v>3701.4</v>
      </c>
      <c r="F385" s="371">
        <v>2762.8999999999996</v>
      </c>
      <c r="G385" s="358">
        <v>42.1</v>
      </c>
      <c r="H385" s="371"/>
      <c r="I385" s="356">
        <f t="shared" si="23"/>
        <v>1521.1000000000001</v>
      </c>
      <c r="J385" s="371">
        <v>1499.7</v>
      </c>
      <c r="K385" s="371">
        <v>235</v>
      </c>
      <c r="L385" s="371">
        <v>168.7</v>
      </c>
      <c r="M385" s="371">
        <v>21.4</v>
      </c>
      <c r="N385" s="356">
        <f t="shared" si="24"/>
        <v>5222.5</v>
      </c>
      <c r="O385" s="360"/>
    </row>
    <row r="386" spans="1:15" ht="25.5" x14ac:dyDescent="0.2">
      <c r="A386" s="367"/>
      <c r="B386" s="367" t="s">
        <v>1435</v>
      </c>
      <c r="C386" s="372" t="s">
        <v>4385</v>
      </c>
      <c r="D386" s="356">
        <f t="shared" si="22"/>
        <v>4369.2</v>
      </c>
      <c r="E386" s="358">
        <v>4369.2</v>
      </c>
      <c r="F386" s="371">
        <v>3280.3</v>
      </c>
      <c r="G386" s="358">
        <v>24.7</v>
      </c>
      <c r="H386" s="371"/>
      <c r="I386" s="356">
        <f t="shared" si="23"/>
        <v>1190.6000000000001</v>
      </c>
      <c r="J386" s="371">
        <v>1169.2</v>
      </c>
      <c r="K386" s="371">
        <v>279</v>
      </c>
      <c r="L386" s="371">
        <v>99</v>
      </c>
      <c r="M386" s="371">
        <v>21.4</v>
      </c>
      <c r="N386" s="356">
        <f t="shared" si="24"/>
        <v>5559.8</v>
      </c>
      <c r="O386" s="360"/>
    </row>
    <row r="387" spans="1:15" ht="25.5" x14ac:dyDescent="0.2">
      <c r="A387" s="367"/>
      <c r="B387" s="367" t="s">
        <v>1435</v>
      </c>
      <c r="C387" s="372" t="s">
        <v>4386</v>
      </c>
      <c r="D387" s="356">
        <f t="shared" si="22"/>
        <v>3104.6</v>
      </c>
      <c r="E387" s="358">
        <v>3104.6</v>
      </c>
      <c r="F387" s="371">
        <v>2277.9</v>
      </c>
      <c r="G387" s="358">
        <v>87.8</v>
      </c>
      <c r="H387" s="371"/>
      <c r="I387" s="356">
        <f t="shared" si="23"/>
        <v>1526.3</v>
      </c>
      <c r="J387" s="371">
        <v>1526.3</v>
      </c>
      <c r="K387" s="371">
        <v>193.8</v>
      </c>
      <c r="L387" s="371">
        <v>351.6</v>
      </c>
      <c r="M387" s="371"/>
      <c r="N387" s="356">
        <f t="shared" si="24"/>
        <v>4630.8999999999996</v>
      </c>
      <c r="O387" s="360"/>
    </row>
    <row r="388" spans="1:15" ht="25.5" x14ac:dyDescent="0.2">
      <c r="A388" s="367"/>
      <c r="B388" s="367" t="s">
        <v>1435</v>
      </c>
      <c r="C388" s="372" t="s">
        <v>3014</v>
      </c>
      <c r="D388" s="356">
        <f t="shared" si="22"/>
        <v>1442.1</v>
      </c>
      <c r="E388" s="358">
        <v>1442.1</v>
      </c>
      <c r="F388" s="371">
        <v>1079.6000000000001</v>
      </c>
      <c r="G388" s="358">
        <v>12.3</v>
      </c>
      <c r="H388" s="371"/>
      <c r="I388" s="356">
        <f t="shared" si="23"/>
        <v>301.3</v>
      </c>
      <c r="J388" s="371">
        <v>301.3</v>
      </c>
      <c r="K388" s="371">
        <v>91.9</v>
      </c>
      <c r="L388" s="371">
        <v>48.8</v>
      </c>
      <c r="M388" s="371"/>
      <c r="N388" s="356">
        <f t="shared" si="24"/>
        <v>1743.3999999999999</v>
      </c>
      <c r="O388" s="360"/>
    </row>
    <row r="389" spans="1:15" ht="38.25" x14ac:dyDescent="0.2">
      <c r="A389" s="367"/>
      <c r="B389" s="367" t="s">
        <v>1435</v>
      </c>
      <c r="C389" s="372" t="s">
        <v>3015</v>
      </c>
      <c r="D389" s="356">
        <f t="shared" ref="D389:D452" si="25">E389+H389</f>
        <v>4024.6</v>
      </c>
      <c r="E389" s="358">
        <v>4024.6</v>
      </c>
      <c r="F389" s="371">
        <v>3019</v>
      </c>
      <c r="G389" s="358">
        <v>26.3</v>
      </c>
      <c r="H389" s="371"/>
      <c r="I389" s="356">
        <f t="shared" ref="I389:I452" si="26">J389+M389</f>
        <v>881.4</v>
      </c>
      <c r="J389" s="371">
        <v>881.4</v>
      </c>
      <c r="K389" s="371">
        <v>256.8</v>
      </c>
      <c r="L389" s="371">
        <v>105.1</v>
      </c>
      <c r="M389" s="371"/>
      <c r="N389" s="356">
        <f t="shared" ref="N389:N452" si="27">D389+I389</f>
        <v>4906</v>
      </c>
      <c r="O389" s="360"/>
    </row>
    <row r="390" spans="1:15" ht="38.25" x14ac:dyDescent="0.2">
      <c r="A390" s="367"/>
      <c r="B390" s="367" t="s">
        <v>1435</v>
      </c>
      <c r="C390" s="372" t="s">
        <v>3016</v>
      </c>
      <c r="D390" s="356">
        <f t="shared" si="25"/>
        <v>3068.2000000000003</v>
      </c>
      <c r="E390" s="358">
        <v>3068.2000000000003</v>
      </c>
      <c r="F390" s="371">
        <v>2291.7999999999997</v>
      </c>
      <c r="G390" s="358">
        <v>32.9</v>
      </c>
      <c r="H390" s="371"/>
      <c r="I390" s="356">
        <f t="shared" si="26"/>
        <v>620.1</v>
      </c>
      <c r="J390" s="371">
        <v>620.1</v>
      </c>
      <c r="K390" s="371">
        <v>195</v>
      </c>
      <c r="L390" s="371">
        <v>131.80000000000001</v>
      </c>
      <c r="M390" s="371"/>
      <c r="N390" s="356">
        <f t="shared" si="27"/>
        <v>3688.3</v>
      </c>
      <c r="O390" s="360"/>
    </row>
    <row r="391" spans="1:15" ht="38.25" x14ac:dyDescent="0.2">
      <c r="A391" s="367"/>
      <c r="B391" s="367" t="s">
        <v>1435</v>
      </c>
      <c r="C391" s="372" t="s">
        <v>3017</v>
      </c>
      <c r="D391" s="356">
        <f t="shared" si="25"/>
        <v>4061.3</v>
      </c>
      <c r="E391" s="358">
        <v>4061.3</v>
      </c>
      <c r="F391" s="371">
        <v>3047.9999999999995</v>
      </c>
      <c r="G391" s="358">
        <v>24.5</v>
      </c>
      <c r="H391" s="371"/>
      <c r="I391" s="356">
        <f t="shared" si="26"/>
        <v>835.5</v>
      </c>
      <c r="J391" s="371">
        <v>835.5</v>
      </c>
      <c r="K391" s="371">
        <v>259.3</v>
      </c>
      <c r="L391" s="371">
        <v>98.1</v>
      </c>
      <c r="M391" s="371"/>
      <c r="N391" s="356">
        <f t="shared" si="27"/>
        <v>4896.8</v>
      </c>
      <c r="O391" s="360"/>
    </row>
    <row r="392" spans="1:15" ht="25.5" x14ac:dyDescent="0.2">
      <c r="A392" s="367"/>
      <c r="B392" s="367" t="s">
        <v>1435</v>
      </c>
      <c r="C392" s="372" t="s">
        <v>3018</v>
      </c>
      <c r="D392" s="356">
        <f t="shared" si="25"/>
        <v>1168.8</v>
      </c>
      <c r="E392" s="358">
        <v>1168.8</v>
      </c>
      <c r="F392" s="371">
        <v>869.50000000000011</v>
      </c>
      <c r="G392" s="358">
        <v>17.2</v>
      </c>
      <c r="H392" s="371"/>
      <c r="I392" s="356">
        <f t="shared" si="26"/>
        <v>293.89999999999998</v>
      </c>
      <c r="J392" s="371">
        <v>293.89999999999998</v>
      </c>
      <c r="K392" s="371">
        <v>74.099999999999994</v>
      </c>
      <c r="L392" s="371">
        <v>69</v>
      </c>
      <c r="M392" s="371"/>
      <c r="N392" s="356">
        <f t="shared" si="27"/>
        <v>1462.6999999999998</v>
      </c>
      <c r="O392" s="360"/>
    </row>
    <row r="393" spans="1:15" ht="38.25" x14ac:dyDescent="0.2">
      <c r="A393" s="367"/>
      <c r="B393" s="367" t="s">
        <v>1435</v>
      </c>
      <c r="C393" s="372" t="s">
        <v>3019</v>
      </c>
      <c r="D393" s="356">
        <f t="shared" si="25"/>
        <v>2415.9</v>
      </c>
      <c r="E393" s="358">
        <v>2415.9</v>
      </c>
      <c r="F393" s="371">
        <v>1793.5</v>
      </c>
      <c r="G393" s="358">
        <v>40.6</v>
      </c>
      <c r="H393" s="371"/>
      <c r="I393" s="356">
        <f t="shared" si="26"/>
        <v>668.3</v>
      </c>
      <c r="J393" s="371">
        <v>668.3</v>
      </c>
      <c r="K393" s="371">
        <v>152.6</v>
      </c>
      <c r="L393" s="371">
        <v>162.5</v>
      </c>
      <c r="M393" s="371"/>
      <c r="N393" s="356">
        <f t="shared" si="27"/>
        <v>3084.2</v>
      </c>
      <c r="O393" s="360"/>
    </row>
    <row r="394" spans="1:15" ht="25.5" x14ac:dyDescent="0.2">
      <c r="A394" s="367"/>
      <c r="B394" s="367" t="s">
        <v>1435</v>
      </c>
      <c r="C394" s="372" t="s">
        <v>3020</v>
      </c>
      <c r="D394" s="356">
        <f t="shared" si="25"/>
        <v>1421.9</v>
      </c>
      <c r="E394" s="358">
        <v>1421.9</v>
      </c>
      <c r="F394" s="371">
        <v>1069.0000000000002</v>
      </c>
      <c r="G394" s="358">
        <v>6.1</v>
      </c>
      <c r="H394" s="371"/>
      <c r="I394" s="356">
        <f t="shared" si="26"/>
        <v>301.8</v>
      </c>
      <c r="J394" s="371">
        <v>301.8</v>
      </c>
      <c r="K394" s="371">
        <v>90.9</v>
      </c>
      <c r="L394" s="371">
        <v>24.3</v>
      </c>
      <c r="M394" s="371"/>
      <c r="N394" s="356">
        <f t="shared" si="27"/>
        <v>1723.7</v>
      </c>
      <c r="O394" s="360"/>
    </row>
    <row r="395" spans="1:15" ht="25.5" x14ac:dyDescent="0.2">
      <c r="A395" s="367"/>
      <c r="B395" s="367" t="s">
        <v>1435</v>
      </c>
      <c r="C395" s="372" t="s">
        <v>3021</v>
      </c>
      <c r="D395" s="356">
        <f t="shared" si="25"/>
        <v>1372.8999999999999</v>
      </c>
      <c r="E395" s="358">
        <v>1372.8999999999999</v>
      </c>
      <c r="F395" s="371">
        <v>1029.0000000000002</v>
      </c>
      <c r="G395" s="358">
        <v>9.9</v>
      </c>
      <c r="H395" s="371"/>
      <c r="I395" s="356">
        <f t="shared" si="26"/>
        <v>284.7</v>
      </c>
      <c r="J395" s="371">
        <v>284.7</v>
      </c>
      <c r="K395" s="371">
        <v>87.5</v>
      </c>
      <c r="L395" s="371">
        <v>39.6</v>
      </c>
      <c r="M395" s="371"/>
      <c r="N395" s="356">
        <f t="shared" si="27"/>
        <v>1657.6</v>
      </c>
      <c r="O395" s="360"/>
    </row>
    <row r="396" spans="1:15" ht="25.5" x14ac:dyDescent="0.2">
      <c r="A396" s="367"/>
      <c r="B396" s="367" t="s">
        <v>1435</v>
      </c>
      <c r="C396" s="372" t="s">
        <v>3022</v>
      </c>
      <c r="D396" s="356">
        <f t="shared" si="25"/>
        <v>1770.9</v>
      </c>
      <c r="E396" s="358">
        <v>1770.9</v>
      </c>
      <c r="F396" s="371">
        <v>1325.2</v>
      </c>
      <c r="G396" s="358">
        <v>15.8</v>
      </c>
      <c r="H396" s="371"/>
      <c r="I396" s="356">
        <f t="shared" si="26"/>
        <v>371.3</v>
      </c>
      <c r="J396" s="371">
        <v>371.3</v>
      </c>
      <c r="K396" s="371">
        <v>112.7</v>
      </c>
      <c r="L396" s="371">
        <v>63.4</v>
      </c>
      <c r="M396" s="371"/>
      <c r="N396" s="356">
        <f t="shared" si="27"/>
        <v>2142.2000000000003</v>
      </c>
      <c r="O396" s="360"/>
    </row>
    <row r="397" spans="1:15" ht="25.5" x14ac:dyDescent="0.2">
      <c r="A397" s="367"/>
      <c r="B397" s="367" t="s">
        <v>1435</v>
      </c>
      <c r="C397" s="372" t="s">
        <v>3023</v>
      </c>
      <c r="D397" s="356">
        <f t="shared" si="25"/>
        <v>1558.3</v>
      </c>
      <c r="E397" s="358">
        <v>1558.3</v>
      </c>
      <c r="F397" s="371">
        <v>1167.1000000000001</v>
      </c>
      <c r="G397" s="358">
        <v>12.6</v>
      </c>
      <c r="H397" s="371"/>
      <c r="I397" s="356">
        <f t="shared" si="26"/>
        <v>318.7</v>
      </c>
      <c r="J397" s="371">
        <v>318.7</v>
      </c>
      <c r="K397" s="371">
        <v>99.3</v>
      </c>
      <c r="L397" s="371">
        <v>50.3</v>
      </c>
      <c r="M397" s="371"/>
      <c r="N397" s="356">
        <f t="shared" si="27"/>
        <v>1877</v>
      </c>
      <c r="O397" s="360"/>
    </row>
    <row r="398" spans="1:15" ht="25.5" x14ac:dyDescent="0.2">
      <c r="A398" s="367"/>
      <c r="B398" s="367" t="s">
        <v>1435</v>
      </c>
      <c r="C398" s="372" t="s">
        <v>3024</v>
      </c>
      <c r="D398" s="356">
        <f t="shared" si="25"/>
        <v>1846.1</v>
      </c>
      <c r="E398" s="358">
        <v>1846.1</v>
      </c>
      <c r="F398" s="371">
        <v>1377.5</v>
      </c>
      <c r="G398" s="358">
        <v>21.7</v>
      </c>
      <c r="H398" s="371"/>
      <c r="I398" s="356">
        <f t="shared" si="26"/>
        <v>428.5</v>
      </c>
      <c r="J398" s="371">
        <v>428.5</v>
      </c>
      <c r="K398" s="371">
        <v>117.2</v>
      </c>
      <c r="L398" s="371">
        <v>86.7</v>
      </c>
      <c r="M398" s="371"/>
      <c r="N398" s="356">
        <f t="shared" si="27"/>
        <v>2274.6</v>
      </c>
      <c r="O398" s="360"/>
    </row>
    <row r="399" spans="1:15" ht="38.25" x14ac:dyDescent="0.2">
      <c r="A399" s="367"/>
      <c r="B399" s="367" t="s">
        <v>1435</v>
      </c>
      <c r="C399" s="372" t="s">
        <v>3025</v>
      </c>
      <c r="D399" s="356">
        <f t="shared" si="25"/>
        <v>1381.6000000000001</v>
      </c>
      <c r="E399" s="358">
        <v>1381.6000000000001</v>
      </c>
      <c r="F399" s="371">
        <v>1030.5</v>
      </c>
      <c r="G399" s="358">
        <v>16.8</v>
      </c>
      <c r="H399" s="371"/>
      <c r="I399" s="356">
        <f t="shared" si="26"/>
        <v>305.7</v>
      </c>
      <c r="J399" s="371">
        <v>305.7</v>
      </c>
      <c r="K399" s="371">
        <v>87.7</v>
      </c>
      <c r="L399" s="371">
        <v>67.5</v>
      </c>
      <c r="M399" s="371"/>
      <c r="N399" s="356">
        <f t="shared" si="27"/>
        <v>1687.3000000000002</v>
      </c>
      <c r="O399" s="360"/>
    </row>
    <row r="400" spans="1:15" ht="38.25" x14ac:dyDescent="0.2">
      <c r="A400" s="367"/>
      <c r="B400" s="367" t="s">
        <v>1435</v>
      </c>
      <c r="C400" s="372" t="s">
        <v>3026</v>
      </c>
      <c r="D400" s="356">
        <f t="shared" si="25"/>
        <v>1963.8</v>
      </c>
      <c r="E400" s="358">
        <v>1963.8</v>
      </c>
      <c r="F400" s="371">
        <v>1468.0000000000002</v>
      </c>
      <c r="G400" s="358">
        <v>19.5</v>
      </c>
      <c r="H400" s="371"/>
      <c r="I400" s="356">
        <f t="shared" si="26"/>
        <v>452.70000000000005</v>
      </c>
      <c r="J400" s="371">
        <v>428.6</v>
      </c>
      <c r="K400" s="371">
        <v>124.9</v>
      </c>
      <c r="L400" s="371">
        <v>78.099999999999994</v>
      </c>
      <c r="M400" s="371">
        <v>24.1</v>
      </c>
      <c r="N400" s="356">
        <f t="shared" si="27"/>
        <v>2416.5</v>
      </c>
      <c r="O400" s="360"/>
    </row>
    <row r="401" spans="1:15" ht="25.5" x14ac:dyDescent="0.2">
      <c r="A401" s="367"/>
      <c r="B401" s="367" t="s">
        <v>1435</v>
      </c>
      <c r="C401" s="372" t="s">
        <v>3027</v>
      </c>
      <c r="D401" s="356">
        <f t="shared" si="25"/>
        <v>1723.3999999999999</v>
      </c>
      <c r="E401" s="358">
        <v>1723.3999999999999</v>
      </c>
      <c r="F401" s="371">
        <v>1295.5</v>
      </c>
      <c r="G401" s="358">
        <v>7.6</v>
      </c>
      <c r="H401" s="371"/>
      <c r="I401" s="356">
        <f t="shared" si="26"/>
        <v>329.5</v>
      </c>
      <c r="J401" s="371">
        <v>329.5</v>
      </c>
      <c r="K401" s="371">
        <v>110.2</v>
      </c>
      <c r="L401" s="371">
        <v>30.3</v>
      </c>
      <c r="M401" s="371"/>
      <c r="N401" s="356">
        <f t="shared" si="27"/>
        <v>2052.8999999999996</v>
      </c>
      <c r="O401" s="360"/>
    </row>
    <row r="402" spans="1:15" ht="25.5" x14ac:dyDescent="0.2">
      <c r="A402" s="367"/>
      <c r="B402" s="367" t="s">
        <v>1435</v>
      </c>
      <c r="C402" s="372" t="s">
        <v>3028</v>
      </c>
      <c r="D402" s="356">
        <f t="shared" si="25"/>
        <v>1431</v>
      </c>
      <c r="E402" s="358">
        <v>1431</v>
      </c>
      <c r="F402" s="371">
        <v>1066.6000000000001</v>
      </c>
      <c r="G402" s="358">
        <v>18.5</v>
      </c>
      <c r="H402" s="371"/>
      <c r="I402" s="356">
        <f t="shared" si="26"/>
        <v>328.9</v>
      </c>
      <c r="J402" s="371">
        <v>328.9</v>
      </c>
      <c r="K402" s="371">
        <v>90.7</v>
      </c>
      <c r="L402" s="371">
        <v>74.099999999999994</v>
      </c>
      <c r="M402" s="371"/>
      <c r="N402" s="356">
        <f t="shared" si="27"/>
        <v>1759.9</v>
      </c>
      <c r="O402" s="360"/>
    </row>
    <row r="403" spans="1:15" ht="38.25" x14ac:dyDescent="0.2">
      <c r="A403" s="367"/>
      <c r="B403" s="367" t="s">
        <v>1435</v>
      </c>
      <c r="C403" s="372" t="s">
        <v>3029</v>
      </c>
      <c r="D403" s="356">
        <f t="shared" si="25"/>
        <v>1035.9000000000001</v>
      </c>
      <c r="E403" s="358">
        <v>1035.9000000000001</v>
      </c>
      <c r="F403" s="371">
        <v>771.30000000000007</v>
      </c>
      <c r="G403" s="358">
        <v>14.4</v>
      </c>
      <c r="H403" s="371"/>
      <c r="I403" s="356">
        <f t="shared" si="26"/>
        <v>260.7</v>
      </c>
      <c r="J403" s="371">
        <v>260.7</v>
      </c>
      <c r="K403" s="371">
        <v>65.599999999999994</v>
      </c>
      <c r="L403" s="371">
        <v>57.8</v>
      </c>
      <c r="M403" s="371"/>
      <c r="N403" s="356">
        <f t="shared" si="27"/>
        <v>1296.6000000000001</v>
      </c>
      <c r="O403" s="360"/>
    </row>
    <row r="404" spans="1:15" ht="38.25" x14ac:dyDescent="0.2">
      <c r="A404" s="367"/>
      <c r="B404" s="367" t="s">
        <v>1435</v>
      </c>
      <c r="C404" s="372" t="s">
        <v>3030</v>
      </c>
      <c r="D404" s="356">
        <f t="shared" si="25"/>
        <v>2006</v>
      </c>
      <c r="E404" s="358">
        <v>2006</v>
      </c>
      <c r="F404" s="371">
        <v>1506.4</v>
      </c>
      <c r="G404" s="358">
        <v>10.9</v>
      </c>
      <c r="H404" s="371"/>
      <c r="I404" s="356">
        <f t="shared" si="26"/>
        <v>529.1</v>
      </c>
      <c r="J404" s="371">
        <v>529.1</v>
      </c>
      <c r="K404" s="371">
        <v>128.1</v>
      </c>
      <c r="L404" s="371">
        <v>43.8</v>
      </c>
      <c r="M404" s="371"/>
      <c r="N404" s="356">
        <f t="shared" si="27"/>
        <v>2535.1</v>
      </c>
      <c r="O404" s="360"/>
    </row>
    <row r="405" spans="1:15" ht="25.5" x14ac:dyDescent="0.2">
      <c r="A405" s="367"/>
      <c r="B405" s="367" t="s">
        <v>1435</v>
      </c>
      <c r="C405" s="372" t="s">
        <v>3031</v>
      </c>
      <c r="D405" s="356">
        <f t="shared" si="25"/>
        <v>1399.8</v>
      </c>
      <c r="E405" s="358">
        <v>1399.8</v>
      </c>
      <c r="F405" s="371">
        <v>1046.7</v>
      </c>
      <c r="G405" s="358">
        <v>13.5</v>
      </c>
      <c r="H405" s="371"/>
      <c r="I405" s="356">
        <f t="shared" si="26"/>
        <v>316.10000000000002</v>
      </c>
      <c r="J405" s="371">
        <v>316.10000000000002</v>
      </c>
      <c r="K405" s="371">
        <v>89</v>
      </c>
      <c r="L405" s="371">
        <v>54.1</v>
      </c>
      <c r="M405" s="371"/>
      <c r="N405" s="356">
        <f t="shared" si="27"/>
        <v>1715.9</v>
      </c>
      <c r="O405" s="360"/>
    </row>
    <row r="406" spans="1:15" ht="25.5" x14ac:dyDescent="0.2">
      <c r="A406" s="367"/>
      <c r="B406" s="367" t="s">
        <v>1435</v>
      </c>
      <c r="C406" s="372" t="s">
        <v>3032</v>
      </c>
      <c r="D406" s="356">
        <f t="shared" si="25"/>
        <v>1359.6</v>
      </c>
      <c r="E406" s="358">
        <v>1359.6</v>
      </c>
      <c r="F406" s="371">
        <v>1016.0000000000001</v>
      </c>
      <c r="G406" s="358">
        <v>13.9</v>
      </c>
      <c r="H406" s="371"/>
      <c r="I406" s="356">
        <f t="shared" si="26"/>
        <v>299.39999999999998</v>
      </c>
      <c r="J406" s="371">
        <v>299.39999999999998</v>
      </c>
      <c r="K406" s="371">
        <v>86.4</v>
      </c>
      <c r="L406" s="371">
        <v>55.8</v>
      </c>
      <c r="M406" s="371"/>
      <c r="N406" s="356">
        <f t="shared" si="27"/>
        <v>1659</v>
      </c>
      <c r="O406" s="360"/>
    </row>
    <row r="407" spans="1:15" ht="25.5" x14ac:dyDescent="0.2">
      <c r="A407" s="367"/>
      <c r="B407" s="367" t="s">
        <v>1435</v>
      </c>
      <c r="C407" s="372" t="s">
        <v>3033</v>
      </c>
      <c r="D407" s="356">
        <f t="shared" si="25"/>
        <v>1763.2</v>
      </c>
      <c r="E407" s="358">
        <v>1763.2</v>
      </c>
      <c r="F407" s="371">
        <v>1308.7</v>
      </c>
      <c r="G407" s="358">
        <v>29.9</v>
      </c>
      <c r="H407" s="371"/>
      <c r="I407" s="356">
        <f t="shared" si="26"/>
        <v>449.3</v>
      </c>
      <c r="J407" s="371">
        <v>449.3</v>
      </c>
      <c r="K407" s="371">
        <v>111.3</v>
      </c>
      <c r="L407" s="371">
        <v>119.7</v>
      </c>
      <c r="M407" s="371"/>
      <c r="N407" s="356">
        <f t="shared" si="27"/>
        <v>2212.5</v>
      </c>
      <c r="O407" s="360"/>
    </row>
    <row r="408" spans="1:15" ht="38.25" x14ac:dyDescent="0.2">
      <c r="A408" s="367"/>
      <c r="B408" s="367" t="s">
        <v>1435</v>
      </c>
      <c r="C408" s="372" t="s">
        <v>3034</v>
      </c>
      <c r="D408" s="356">
        <f t="shared" si="25"/>
        <v>1549.5</v>
      </c>
      <c r="E408" s="358">
        <v>1549.5</v>
      </c>
      <c r="F408" s="371">
        <v>1160.1999999999998</v>
      </c>
      <c r="G408" s="358">
        <v>12.9</v>
      </c>
      <c r="H408" s="371"/>
      <c r="I408" s="356">
        <f t="shared" si="26"/>
        <v>298.60000000000002</v>
      </c>
      <c r="J408" s="371">
        <v>298.60000000000002</v>
      </c>
      <c r="K408" s="371">
        <v>98.7</v>
      </c>
      <c r="L408" s="371">
        <v>51.8</v>
      </c>
      <c r="M408" s="371"/>
      <c r="N408" s="356">
        <f t="shared" si="27"/>
        <v>1848.1</v>
      </c>
      <c r="O408" s="360"/>
    </row>
    <row r="409" spans="1:15" ht="25.5" x14ac:dyDescent="0.2">
      <c r="A409" s="367"/>
      <c r="B409" s="367" t="s">
        <v>1435</v>
      </c>
      <c r="C409" s="372" t="s">
        <v>3035</v>
      </c>
      <c r="D409" s="356">
        <f t="shared" si="25"/>
        <v>1209.5999999999999</v>
      </c>
      <c r="E409" s="358">
        <v>1209.5999999999999</v>
      </c>
      <c r="F409" s="371">
        <v>903.99999999999989</v>
      </c>
      <c r="G409" s="358">
        <v>12.4</v>
      </c>
      <c r="H409" s="371"/>
      <c r="I409" s="356">
        <f t="shared" si="26"/>
        <v>281.8</v>
      </c>
      <c r="J409" s="371">
        <v>281.8</v>
      </c>
      <c r="K409" s="371">
        <v>76.900000000000006</v>
      </c>
      <c r="L409" s="371">
        <v>49.6</v>
      </c>
      <c r="M409" s="371"/>
      <c r="N409" s="356">
        <f t="shared" si="27"/>
        <v>1491.3999999999999</v>
      </c>
      <c r="O409" s="360"/>
    </row>
    <row r="410" spans="1:15" ht="25.5" x14ac:dyDescent="0.2">
      <c r="A410" s="367"/>
      <c r="B410" s="367" t="s">
        <v>1435</v>
      </c>
      <c r="C410" s="372" t="s">
        <v>3036</v>
      </c>
      <c r="D410" s="356">
        <f t="shared" si="25"/>
        <v>2285.2999999999997</v>
      </c>
      <c r="E410" s="358">
        <v>2285.2999999999997</v>
      </c>
      <c r="F410" s="371">
        <v>1716.4</v>
      </c>
      <c r="G410" s="358">
        <v>12</v>
      </c>
      <c r="H410" s="371"/>
      <c r="I410" s="356">
        <f t="shared" si="26"/>
        <v>959.4</v>
      </c>
      <c r="J410" s="371">
        <v>585.79999999999995</v>
      </c>
      <c r="K410" s="371">
        <v>146</v>
      </c>
      <c r="L410" s="371">
        <v>47.9</v>
      </c>
      <c r="M410" s="371">
        <v>373.6</v>
      </c>
      <c r="N410" s="356">
        <f t="shared" si="27"/>
        <v>3244.7</v>
      </c>
      <c r="O410" s="360"/>
    </row>
    <row r="411" spans="1:15" ht="38.25" x14ac:dyDescent="0.2">
      <c r="A411" s="367"/>
      <c r="B411" s="367" t="s">
        <v>1435</v>
      </c>
      <c r="C411" s="372" t="s">
        <v>3037</v>
      </c>
      <c r="D411" s="356">
        <f t="shared" si="25"/>
        <v>1165.5999999999999</v>
      </c>
      <c r="E411" s="358">
        <v>1165.5999999999999</v>
      </c>
      <c r="F411" s="371">
        <v>869.30000000000018</v>
      </c>
      <c r="G411" s="358">
        <v>14.4</v>
      </c>
      <c r="H411" s="371"/>
      <c r="I411" s="356">
        <f t="shared" si="26"/>
        <v>573.20000000000005</v>
      </c>
      <c r="J411" s="371">
        <v>411.7</v>
      </c>
      <c r="K411" s="371">
        <v>73.900000000000006</v>
      </c>
      <c r="L411" s="371">
        <v>62.5</v>
      </c>
      <c r="M411" s="371">
        <v>161.5</v>
      </c>
      <c r="N411" s="356">
        <f t="shared" si="27"/>
        <v>1738.8</v>
      </c>
      <c r="O411" s="360"/>
    </row>
    <row r="412" spans="1:15" ht="38.25" x14ac:dyDescent="0.2">
      <c r="A412" s="367"/>
      <c r="B412" s="367" t="s">
        <v>1435</v>
      </c>
      <c r="C412" s="372" t="s">
        <v>3038</v>
      </c>
      <c r="D412" s="356">
        <f t="shared" si="25"/>
        <v>1479.2</v>
      </c>
      <c r="E412" s="358">
        <v>1479.2</v>
      </c>
      <c r="F412" s="371">
        <v>1100.5999999999999</v>
      </c>
      <c r="G412" s="358">
        <v>21.6</v>
      </c>
      <c r="H412" s="371"/>
      <c r="I412" s="356">
        <f t="shared" si="26"/>
        <v>617.90000000000009</v>
      </c>
      <c r="J412" s="371">
        <v>470.1</v>
      </c>
      <c r="K412" s="371">
        <v>93.6</v>
      </c>
      <c r="L412" s="371">
        <v>93.9</v>
      </c>
      <c r="M412" s="371">
        <v>147.80000000000001</v>
      </c>
      <c r="N412" s="356">
        <f t="shared" si="27"/>
        <v>2097.1000000000004</v>
      </c>
      <c r="O412" s="360"/>
    </row>
    <row r="413" spans="1:15" ht="38.25" x14ac:dyDescent="0.2">
      <c r="A413" s="367"/>
      <c r="B413" s="367" t="s">
        <v>1435</v>
      </c>
      <c r="C413" s="372" t="s">
        <v>3039</v>
      </c>
      <c r="D413" s="356">
        <f t="shared" si="25"/>
        <v>1510.9</v>
      </c>
      <c r="E413" s="358">
        <v>1510.9</v>
      </c>
      <c r="F413" s="371">
        <v>1124.6000000000001</v>
      </c>
      <c r="G413" s="358">
        <v>21.6</v>
      </c>
      <c r="H413" s="371"/>
      <c r="I413" s="356">
        <f t="shared" si="26"/>
        <v>620.79999999999995</v>
      </c>
      <c r="J413" s="371">
        <v>473</v>
      </c>
      <c r="K413" s="371">
        <v>95.7</v>
      </c>
      <c r="L413" s="371">
        <v>93.9</v>
      </c>
      <c r="M413" s="371">
        <v>147.80000000000001</v>
      </c>
      <c r="N413" s="356">
        <f t="shared" si="27"/>
        <v>2131.6999999999998</v>
      </c>
      <c r="O413" s="360"/>
    </row>
    <row r="414" spans="1:15" ht="38.25" x14ac:dyDescent="0.2">
      <c r="A414" s="367"/>
      <c r="B414" s="367" t="s">
        <v>1435</v>
      </c>
      <c r="C414" s="372" t="s">
        <v>3040</v>
      </c>
      <c r="D414" s="356">
        <f t="shared" si="25"/>
        <v>1134.5</v>
      </c>
      <c r="E414" s="358">
        <v>1134.5</v>
      </c>
      <c r="F414" s="371">
        <v>840.19999999999993</v>
      </c>
      <c r="G414" s="358">
        <v>21.6</v>
      </c>
      <c r="H414" s="371"/>
      <c r="I414" s="356">
        <f t="shared" si="26"/>
        <v>662.6</v>
      </c>
      <c r="J414" s="371">
        <v>439.6</v>
      </c>
      <c r="K414" s="371">
        <v>71.5</v>
      </c>
      <c r="L414" s="371">
        <v>93.8</v>
      </c>
      <c r="M414" s="371">
        <v>223</v>
      </c>
      <c r="N414" s="356">
        <f t="shared" si="27"/>
        <v>1797.1</v>
      </c>
      <c r="O414" s="360"/>
    </row>
    <row r="415" spans="1:15" ht="25.5" x14ac:dyDescent="0.2">
      <c r="A415" s="367"/>
      <c r="B415" s="367" t="s">
        <v>1435</v>
      </c>
      <c r="C415" s="372" t="s">
        <v>3041</v>
      </c>
      <c r="D415" s="356">
        <f t="shared" si="25"/>
        <v>1138.3</v>
      </c>
      <c r="E415" s="358">
        <v>1138.3</v>
      </c>
      <c r="F415" s="371">
        <v>843.2</v>
      </c>
      <c r="G415" s="358">
        <v>21.6</v>
      </c>
      <c r="H415" s="371"/>
      <c r="I415" s="356">
        <f t="shared" si="26"/>
        <v>623.70000000000005</v>
      </c>
      <c r="J415" s="371">
        <v>439.8</v>
      </c>
      <c r="K415" s="371">
        <v>71.7</v>
      </c>
      <c r="L415" s="371">
        <v>93.7</v>
      </c>
      <c r="M415" s="371">
        <v>183.9</v>
      </c>
      <c r="N415" s="356">
        <f t="shared" si="27"/>
        <v>1762</v>
      </c>
      <c r="O415" s="360"/>
    </row>
    <row r="416" spans="1:15" ht="38.25" x14ac:dyDescent="0.2">
      <c r="A416" s="367"/>
      <c r="B416" s="367" t="s">
        <v>1435</v>
      </c>
      <c r="C416" s="372" t="s">
        <v>3042</v>
      </c>
      <c r="D416" s="356">
        <f t="shared" si="25"/>
        <v>1589.9</v>
      </c>
      <c r="E416" s="358">
        <v>1589.9</v>
      </c>
      <c r="F416" s="371">
        <v>1184.1999999999998</v>
      </c>
      <c r="G416" s="358">
        <v>21.6</v>
      </c>
      <c r="H416" s="371"/>
      <c r="I416" s="356">
        <f t="shared" si="26"/>
        <v>627.79999999999995</v>
      </c>
      <c r="J416" s="371">
        <v>480.1</v>
      </c>
      <c r="K416" s="371">
        <v>100.7</v>
      </c>
      <c r="L416" s="371">
        <v>94</v>
      </c>
      <c r="M416" s="371">
        <v>147.69999999999999</v>
      </c>
      <c r="N416" s="356">
        <f t="shared" si="27"/>
        <v>2217.6999999999998</v>
      </c>
      <c r="O416" s="360"/>
    </row>
    <row r="417" spans="1:15" ht="38.25" x14ac:dyDescent="0.2">
      <c r="A417" s="367"/>
      <c r="B417" s="367" t="s">
        <v>1435</v>
      </c>
      <c r="C417" s="372" t="s">
        <v>3043</v>
      </c>
      <c r="D417" s="356">
        <f t="shared" si="25"/>
        <v>3986.7</v>
      </c>
      <c r="E417" s="358">
        <v>3986.7</v>
      </c>
      <c r="F417" s="371">
        <v>2990.2</v>
      </c>
      <c r="G417" s="358">
        <v>26.7</v>
      </c>
      <c r="H417" s="371"/>
      <c r="I417" s="356">
        <f t="shared" si="26"/>
        <v>861.2</v>
      </c>
      <c r="J417" s="371">
        <v>713.4</v>
      </c>
      <c r="K417" s="371">
        <v>254.3</v>
      </c>
      <c r="L417" s="371">
        <v>116.3</v>
      </c>
      <c r="M417" s="371">
        <v>147.80000000000001</v>
      </c>
      <c r="N417" s="356">
        <f t="shared" si="27"/>
        <v>4847.8999999999996</v>
      </c>
      <c r="O417" s="360"/>
    </row>
    <row r="418" spans="1:15" ht="38.25" x14ac:dyDescent="0.2">
      <c r="A418" s="367"/>
      <c r="B418" s="367" t="s">
        <v>1435</v>
      </c>
      <c r="C418" s="372" t="s">
        <v>3044</v>
      </c>
      <c r="D418" s="356">
        <f t="shared" si="25"/>
        <v>1608</v>
      </c>
      <c r="E418" s="358">
        <v>1608</v>
      </c>
      <c r="F418" s="371">
        <v>1197.8999999999996</v>
      </c>
      <c r="G418" s="358">
        <v>21.6</v>
      </c>
      <c r="H418" s="371"/>
      <c r="I418" s="356">
        <f t="shared" si="26"/>
        <v>629.4</v>
      </c>
      <c r="J418" s="371">
        <v>481.7</v>
      </c>
      <c r="K418" s="371">
        <v>101.9</v>
      </c>
      <c r="L418" s="371">
        <v>94</v>
      </c>
      <c r="M418" s="371">
        <v>147.69999999999999</v>
      </c>
      <c r="N418" s="356">
        <f t="shared" si="27"/>
        <v>2237.4</v>
      </c>
      <c r="O418" s="360"/>
    </row>
    <row r="419" spans="1:15" ht="38.25" x14ac:dyDescent="0.2">
      <c r="A419" s="367"/>
      <c r="B419" s="367" t="s">
        <v>1435</v>
      </c>
      <c r="C419" s="372" t="s">
        <v>3045</v>
      </c>
      <c r="D419" s="356">
        <f t="shared" si="25"/>
        <v>1520.8999999999999</v>
      </c>
      <c r="E419" s="358">
        <v>1520.8999999999999</v>
      </c>
      <c r="F419" s="371">
        <v>1132.1000000000001</v>
      </c>
      <c r="G419" s="358">
        <v>21.6</v>
      </c>
      <c r="H419" s="371"/>
      <c r="I419" s="356">
        <f t="shared" si="26"/>
        <v>621.70000000000005</v>
      </c>
      <c r="J419" s="371">
        <v>474</v>
      </c>
      <c r="K419" s="371">
        <v>96.3</v>
      </c>
      <c r="L419" s="371">
        <v>94</v>
      </c>
      <c r="M419" s="371">
        <v>147.69999999999999</v>
      </c>
      <c r="N419" s="356">
        <f t="shared" si="27"/>
        <v>2142.6</v>
      </c>
      <c r="O419" s="360"/>
    </row>
    <row r="420" spans="1:15" ht="38.25" x14ac:dyDescent="0.2">
      <c r="A420" s="367"/>
      <c r="B420" s="367" t="s">
        <v>1435</v>
      </c>
      <c r="C420" s="372" t="s">
        <v>3046</v>
      </c>
      <c r="D420" s="356">
        <f t="shared" si="25"/>
        <v>1194.8</v>
      </c>
      <c r="E420" s="358">
        <v>1194.8</v>
      </c>
      <c r="F420" s="371">
        <v>885.80000000000007</v>
      </c>
      <c r="G420" s="358">
        <v>21.6</v>
      </c>
      <c r="H420" s="371"/>
      <c r="I420" s="356">
        <f t="shared" si="26"/>
        <v>612.5</v>
      </c>
      <c r="J420" s="371">
        <v>445</v>
      </c>
      <c r="K420" s="371">
        <v>75.400000000000006</v>
      </c>
      <c r="L420" s="371">
        <v>93.8</v>
      </c>
      <c r="M420" s="371">
        <v>167.5</v>
      </c>
      <c r="N420" s="356">
        <f t="shared" si="27"/>
        <v>1807.3</v>
      </c>
      <c r="O420" s="360"/>
    </row>
    <row r="421" spans="1:15" ht="38.25" x14ac:dyDescent="0.2">
      <c r="A421" s="367"/>
      <c r="B421" s="367" t="s">
        <v>1435</v>
      </c>
      <c r="C421" s="372" t="s">
        <v>3686</v>
      </c>
      <c r="D421" s="356">
        <f t="shared" si="25"/>
        <v>1685.1</v>
      </c>
      <c r="E421" s="358">
        <v>1685.1</v>
      </c>
      <c r="F421" s="371">
        <v>1256.2000000000003</v>
      </c>
      <c r="G421" s="358">
        <v>21.6</v>
      </c>
      <c r="H421" s="371"/>
      <c r="I421" s="356">
        <f t="shared" si="26"/>
        <v>658.09999999999991</v>
      </c>
      <c r="J421" s="371">
        <v>488.9</v>
      </c>
      <c r="K421" s="371">
        <v>106.9</v>
      </c>
      <c r="L421" s="371">
        <v>94.3</v>
      </c>
      <c r="M421" s="371">
        <v>169.2</v>
      </c>
      <c r="N421" s="356">
        <f t="shared" si="27"/>
        <v>2343.1999999999998</v>
      </c>
      <c r="O421" s="360"/>
    </row>
    <row r="422" spans="1:15" ht="38.25" x14ac:dyDescent="0.2">
      <c r="A422" s="367"/>
      <c r="B422" s="367" t="s">
        <v>1435</v>
      </c>
      <c r="C422" s="372" t="s">
        <v>3687</v>
      </c>
      <c r="D422" s="356">
        <f t="shared" si="25"/>
        <v>1316.1</v>
      </c>
      <c r="E422" s="358">
        <v>1316.1</v>
      </c>
      <c r="F422" s="371">
        <v>977.49999999999989</v>
      </c>
      <c r="G422" s="358">
        <v>21.6</v>
      </c>
      <c r="H422" s="371"/>
      <c r="I422" s="356">
        <f t="shared" si="26"/>
        <v>603.59999999999991</v>
      </c>
      <c r="J422" s="371">
        <v>455.9</v>
      </c>
      <c r="K422" s="371">
        <v>83.2</v>
      </c>
      <c r="L422" s="371">
        <v>93.9</v>
      </c>
      <c r="M422" s="371">
        <v>147.69999999999999</v>
      </c>
      <c r="N422" s="356">
        <f t="shared" si="27"/>
        <v>1919.6999999999998</v>
      </c>
      <c r="O422" s="360"/>
    </row>
    <row r="423" spans="1:15" ht="38.25" x14ac:dyDescent="0.2">
      <c r="A423" s="367"/>
      <c r="B423" s="367" t="s">
        <v>1435</v>
      </c>
      <c r="C423" s="372" t="s">
        <v>3688</v>
      </c>
      <c r="D423" s="356">
        <f t="shared" si="25"/>
        <v>1255.2</v>
      </c>
      <c r="E423" s="358">
        <v>1255.2</v>
      </c>
      <c r="F423" s="371">
        <v>936.90000000000009</v>
      </c>
      <c r="G423" s="358">
        <v>14.4</v>
      </c>
      <c r="H423" s="371"/>
      <c r="I423" s="356">
        <f t="shared" si="26"/>
        <v>567.4</v>
      </c>
      <c r="J423" s="371">
        <v>419.7</v>
      </c>
      <c r="K423" s="371">
        <v>79.7</v>
      </c>
      <c r="L423" s="371">
        <v>62.5</v>
      </c>
      <c r="M423" s="371">
        <v>147.69999999999999</v>
      </c>
      <c r="N423" s="356">
        <f t="shared" si="27"/>
        <v>1822.6</v>
      </c>
      <c r="O423" s="360"/>
    </row>
    <row r="424" spans="1:15" ht="38.25" x14ac:dyDescent="0.2">
      <c r="A424" s="367"/>
      <c r="B424" s="367" t="s">
        <v>1435</v>
      </c>
      <c r="C424" s="372" t="s">
        <v>3689</v>
      </c>
      <c r="D424" s="356">
        <f t="shared" si="25"/>
        <v>2316.1999999999998</v>
      </c>
      <c r="E424" s="358">
        <v>2316.1999999999998</v>
      </c>
      <c r="F424" s="371">
        <v>1738</v>
      </c>
      <c r="G424" s="358">
        <v>14.5</v>
      </c>
      <c r="H424" s="371"/>
      <c r="I424" s="356">
        <f t="shared" si="26"/>
        <v>661.5</v>
      </c>
      <c r="J424" s="371">
        <v>513.70000000000005</v>
      </c>
      <c r="K424" s="371">
        <v>147.80000000000001</v>
      </c>
      <c r="L424" s="371">
        <v>62.9</v>
      </c>
      <c r="M424" s="371">
        <v>147.80000000000001</v>
      </c>
      <c r="N424" s="356">
        <f t="shared" si="27"/>
        <v>2977.7</v>
      </c>
      <c r="O424" s="360"/>
    </row>
    <row r="425" spans="1:15" ht="38.25" x14ac:dyDescent="0.2">
      <c r="A425" s="367"/>
      <c r="B425" s="367" t="s">
        <v>1435</v>
      </c>
      <c r="C425" s="372" t="s">
        <v>2667</v>
      </c>
      <c r="D425" s="356">
        <f t="shared" si="25"/>
        <v>1288.8999999999999</v>
      </c>
      <c r="E425" s="358">
        <v>1288.8999999999999</v>
      </c>
      <c r="F425" s="371">
        <v>956.99999999999989</v>
      </c>
      <c r="G425" s="358">
        <v>21.6</v>
      </c>
      <c r="H425" s="371"/>
      <c r="I425" s="356">
        <f t="shared" si="26"/>
        <v>601.09999999999991</v>
      </c>
      <c r="J425" s="371">
        <v>453.4</v>
      </c>
      <c r="K425" s="371">
        <v>81.400000000000006</v>
      </c>
      <c r="L425" s="371">
        <v>93.9</v>
      </c>
      <c r="M425" s="371">
        <v>147.69999999999999</v>
      </c>
      <c r="N425" s="356">
        <f t="shared" si="27"/>
        <v>1889.9999999999998</v>
      </c>
      <c r="O425" s="360"/>
    </row>
    <row r="426" spans="1:15" ht="38.25" x14ac:dyDescent="0.2">
      <c r="A426" s="367"/>
      <c r="B426" s="367" t="s">
        <v>1435</v>
      </c>
      <c r="C426" s="372" t="s">
        <v>2668</v>
      </c>
      <c r="D426" s="356">
        <f t="shared" si="25"/>
        <v>1493.6000000000001</v>
      </c>
      <c r="E426" s="358">
        <v>1493.6000000000001</v>
      </c>
      <c r="F426" s="371">
        <v>1111.5999999999999</v>
      </c>
      <c r="G426" s="358">
        <v>21.6</v>
      </c>
      <c r="H426" s="371"/>
      <c r="I426" s="356">
        <f t="shared" si="26"/>
        <v>619.20000000000005</v>
      </c>
      <c r="J426" s="371">
        <v>471.5</v>
      </c>
      <c r="K426" s="371">
        <v>94.6</v>
      </c>
      <c r="L426" s="371">
        <v>93.9</v>
      </c>
      <c r="M426" s="371">
        <v>147.69999999999999</v>
      </c>
      <c r="N426" s="356">
        <f t="shared" si="27"/>
        <v>2112.8000000000002</v>
      </c>
      <c r="O426" s="360"/>
    </row>
    <row r="427" spans="1:15" ht="38.25" x14ac:dyDescent="0.2">
      <c r="A427" s="367"/>
      <c r="B427" s="367" t="s">
        <v>1435</v>
      </c>
      <c r="C427" s="372" t="s">
        <v>4083</v>
      </c>
      <c r="D427" s="356">
        <f t="shared" si="25"/>
        <v>2730.3</v>
      </c>
      <c r="E427" s="358">
        <v>2730.3</v>
      </c>
      <c r="F427" s="371">
        <v>2021.8000000000002</v>
      </c>
      <c r="G427" s="358">
        <v>52.8</v>
      </c>
      <c r="H427" s="371"/>
      <c r="I427" s="356">
        <f t="shared" si="26"/>
        <v>861</v>
      </c>
      <c r="J427" s="371">
        <v>713.2</v>
      </c>
      <c r="K427" s="371">
        <v>172</v>
      </c>
      <c r="L427" s="371">
        <v>229.2</v>
      </c>
      <c r="M427" s="371">
        <v>147.80000000000001</v>
      </c>
      <c r="N427" s="356">
        <f t="shared" si="27"/>
        <v>3591.3</v>
      </c>
      <c r="O427" s="360"/>
    </row>
    <row r="428" spans="1:15" ht="38.25" x14ac:dyDescent="0.2">
      <c r="A428" s="367"/>
      <c r="B428" s="367" t="s">
        <v>1435</v>
      </c>
      <c r="C428" s="372" t="s">
        <v>4084</v>
      </c>
      <c r="D428" s="356">
        <f t="shared" si="25"/>
        <v>4101.1000000000004</v>
      </c>
      <c r="E428" s="358">
        <v>4101.1000000000004</v>
      </c>
      <c r="F428" s="371">
        <v>3076.4</v>
      </c>
      <c r="G428" s="358">
        <v>26.8</v>
      </c>
      <c r="H428" s="371"/>
      <c r="I428" s="356">
        <f t="shared" si="26"/>
        <v>871.40000000000009</v>
      </c>
      <c r="J428" s="371">
        <v>723.6</v>
      </c>
      <c r="K428" s="371">
        <v>261.7</v>
      </c>
      <c r="L428" s="371">
        <v>116.3</v>
      </c>
      <c r="M428" s="371">
        <v>147.80000000000001</v>
      </c>
      <c r="N428" s="356">
        <f t="shared" si="27"/>
        <v>4972.5</v>
      </c>
      <c r="O428" s="360"/>
    </row>
    <row r="429" spans="1:15" ht="38.25" x14ac:dyDescent="0.2">
      <c r="A429" s="367"/>
      <c r="B429" s="367" t="s">
        <v>1435</v>
      </c>
      <c r="C429" s="372" t="s">
        <v>4085</v>
      </c>
      <c r="D429" s="356">
        <f t="shared" si="25"/>
        <v>1870.7</v>
      </c>
      <c r="E429" s="358">
        <v>1870.7</v>
      </c>
      <c r="F429" s="371">
        <v>1401.6</v>
      </c>
      <c r="G429" s="358">
        <v>14.5</v>
      </c>
      <c r="H429" s="371"/>
      <c r="I429" s="356">
        <f t="shared" si="26"/>
        <v>622</v>
      </c>
      <c r="J429" s="371">
        <v>474.3</v>
      </c>
      <c r="K429" s="371">
        <v>119.2</v>
      </c>
      <c r="L429" s="371">
        <v>62.8</v>
      </c>
      <c r="M429" s="371">
        <v>147.69999999999999</v>
      </c>
      <c r="N429" s="356">
        <f t="shared" si="27"/>
        <v>2492.6999999999998</v>
      </c>
      <c r="O429" s="360"/>
    </row>
    <row r="430" spans="1:15" ht="25.5" x14ac:dyDescent="0.2">
      <c r="A430" s="367"/>
      <c r="B430" s="367" t="s">
        <v>1435</v>
      </c>
      <c r="C430" s="372" t="s">
        <v>4387</v>
      </c>
      <c r="D430" s="356">
        <f t="shared" si="25"/>
        <v>4320.7</v>
      </c>
      <c r="E430" s="358">
        <v>4320.7</v>
      </c>
      <c r="F430" s="371">
        <v>3242.1</v>
      </c>
      <c r="G430" s="358">
        <v>26.8</v>
      </c>
      <c r="H430" s="371"/>
      <c r="I430" s="356">
        <f t="shared" si="26"/>
        <v>912.3</v>
      </c>
      <c r="J430" s="371">
        <v>743.1</v>
      </c>
      <c r="K430" s="371">
        <v>275.8</v>
      </c>
      <c r="L430" s="371">
        <v>116.4</v>
      </c>
      <c r="M430" s="371">
        <v>169.2</v>
      </c>
      <c r="N430" s="356">
        <f t="shared" si="27"/>
        <v>5233</v>
      </c>
      <c r="O430" s="360"/>
    </row>
    <row r="431" spans="1:15" ht="25.5" x14ac:dyDescent="0.2">
      <c r="A431" s="367"/>
      <c r="B431" s="367" t="s">
        <v>1435</v>
      </c>
      <c r="C431" s="372" t="s">
        <v>4388</v>
      </c>
      <c r="D431" s="356">
        <f t="shared" si="25"/>
        <v>3364.4</v>
      </c>
      <c r="E431" s="358">
        <v>3364.4</v>
      </c>
      <c r="F431" s="371">
        <v>2520.1999999999998</v>
      </c>
      <c r="G431" s="358">
        <v>26.7</v>
      </c>
      <c r="H431" s="371"/>
      <c r="I431" s="356">
        <f t="shared" si="26"/>
        <v>827.5</v>
      </c>
      <c r="J431" s="371">
        <v>658.3</v>
      </c>
      <c r="K431" s="371">
        <v>214.4</v>
      </c>
      <c r="L431" s="371">
        <v>116</v>
      </c>
      <c r="M431" s="371">
        <v>169.2</v>
      </c>
      <c r="N431" s="356">
        <f t="shared" si="27"/>
        <v>4191.8999999999996</v>
      </c>
      <c r="O431" s="360"/>
    </row>
    <row r="432" spans="1:15" ht="25.5" x14ac:dyDescent="0.2">
      <c r="A432" s="367"/>
      <c r="B432" s="367" t="s">
        <v>1435</v>
      </c>
      <c r="C432" s="372" t="s">
        <v>4389</v>
      </c>
      <c r="D432" s="356">
        <f t="shared" si="25"/>
        <v>4579.8</v>
      </c>
      <c r="E432" s="358">
        <v>4579.8</v>
      </c>
      <c r="F432" s="371">
        <v>3398.5</v>
      </c>
      <c r="G432" s="358">
        <v>79.3</v>
      </c>
      <c r="H432" s="371"/>
      <c r="I432" s="356">
        <f t="shared" si="26"/>
        <v>1248.8</v>
      </c>
      <c r="J432" s="371">
        <v>1079.5999999999999</v>
      </c>
      <c r="K432" s="371">
        <v>289.10000000000002</v>
      </c>
      <c r="L432" s="371">
        <v>344.7</v>
      </c>
      <c r="M432" s="371">
        <v>169.2</v>
      </c>
      <c r="N432" s="356">
        <f t="shared" si="27"/>
        <v>5828.6</v>
      </c>
      <c r="O432" s="360"/>
    </row>
    <row r="433" spans="1:15" ht="25.5" x14ac:dyDescent="0.2">
      <c r="A433" s="367"/>
      <c r="B433" s="367" t="s">
        <v>1435</v>
      </c>
      <c r="C433" s="372" t="s">
        <v>4390</v>
      </c>
      <c r="D433" s="356">
        <f t="shared" si="25"/>
        <v>5188.3</v>
      </c>
      <c r="E433" s="358">
        <v>5188.3</v>
      </c>
      <c r="F433" s="371">
        <v>3897.1000000000004</v>
      </c>
      <c r="G433" s="358">
        <v>26.9</v>
      </c>
      <c r="H433" s="371"/>
      <c r="I433" s="356">
        <f t="shared" si="26"/>
        <v>1009.5999999999999</v>
      </c>
      <c r="J433" s="371">
        <v>819.9</v>
      </c>
      <c r="K433" s="371">
        <v>331.5</v>
      </c>
      <c r="L433" s="371">
        <v>116.7</v>
      </c>
      <c r="M433" s="371">
        <v>189.7</v>
      </c>
      <c r="N433" s="356">
        <f t="shared" si="27"/>
        <v>6197.9</v>
      </c>
      <c r="O433" s="360"/>
    </row>
    <row r="434" spans="1:15" ht="38.25" x14ac:dyDescent="0.2">
      <c r="A434" s="367"/>
      <c r="B434" s="367" t="s">
        <v>1435</v>
      </c>
      <c r="C434" s="372" t="s">
        <v>4086</v>
      </c>
      <c r="D434" s="356">
        <f t="shared" si="25"/>
        <v>2394.5</v>
      </c>
      <c r="E434" s="358">
        <v>2394.5</v>
      </c>
      <c r="F434" s="371">
        <v>1787.9999999999995</v>
      </c>
      <c r="G434" s="358">
        <v>26.5</v>
      </c>
      <c r="H434" s="371"/>
      <c r="I434" s="356">
        <f t="shared" si="26"/>
        <v>719.7</v>
      </c>
      <c r="J434" s="371">
        <v>571.9</v>
      </c>
      <c r="K434" s="371">
        <v>152.1</v>
      </c>
      <c r="L434" s="371">
        <v>115.2</v>
      </c>
      <c r="M434" s="371">
        <v>147.80000000000001</v>
      </c>
      <c r="N434" s="356">
        <f t="shared" si="27"/>
        <v>3114.2</v>
      </c>
      <c r="O434" s="360"/>
    </row>
    <row r="435" spans="1:15" ht="25.5" x14ac:dyDescent="0.2">
      <c r="A435" s="367"/>
      <c r="B435" s="367" t="s">
        <v>1435</v>
      </c>
      <c r="C435" s="372" t="s">
        <v>4087</v>
      </c>
      <c r="D435" s="356">
        <f t="shared" si="25"/>
        <v>1352.8</v>
      </c>
      <c r="E435" s="358">
        <v>1352.8</v>
      </c>
      <c r="F435" s="371">
        <v>1012.5999999999999</v>
      </c>
      <c r="G435" s="358">
        <v>10.5</v>
      </c>
      <c r="H435" s="371"/>
      <c r="I435" s="356">
        <f t="shared" si="26"/>
        <v>444.4</v>
      </c>
      <c r="J435" s="371">
        <v>401.4</v>
      </c>
      <c r="K435" s="371">
        <v>86.1</v>
      </c>
      <c r="L435" s="371">
        <v>47.8</v>
      </c>
      <c r="M435" s="371">
        <v>43</v>
      </c>
      <c r="N435" s="356">
        <f t="shared" si="27"/>
        <v>1797.1999999999998</v>
      </c>
      <c r="O435" s="360"/>
    </row>
    <row r="436" spans="1:15" ht="25.5" x14ac:dyDescent="0.2">
      <c r="A436" s="367"/>
      <c r="B436" s="367" t="s">
        <v>1435</v>
      </c>
      <c r="C436" s="372" t="s">
        <v>1036</v>
      </c>
      <c r="D436" s="356">
        <f t="shared" si="25"/>
        <v>1511.1</v>
      </c>
      <c r="E436" s="358">
        <v>1511.1</v>
      </c>
      <c r="F436" s="371">
        <v>1133.8</v>
      </c>
      <c r="G436" s="358">
        <v>8.1</v>
      </c>
      <c r="H436" s="371"/>
      <c r="I436" s="356">
        <f t="shared" si="26"/>
        <v>531.20000000000005</v>
      </c>
      <c r="J436" s="371">
        <v>458.2</v>
      </c>
      <c r="K436" s="371">
        <v>96.6</v>
      </c>
      <c r="L436" s="371">
        <v>36.799999999999997</v>
      </c>
      <c r="M436" s="371">
        <v>73</v>
      </c>
      <c r="N436" s="356">
        <f t="shared" si="27"/>
        <v>2042.3</v>
      </c>
      <c r="O436" s="360"/>
    </row>
    <row r="437" spans="1:15" ht="25.5" x14ac:dyDescent="0.2">
      <c r="A437" s="367"/>
      <c r="B437" s="367" t="s">
        <v>1435</v>
      </c>
      <c r="C437" s="372" t="s">
        <v>1165</v>
      </c>
      <c r="D437" s="356">
        <f t="shared" si="25"/>
        <v>1749.6</v>
      </c>
      <c r="E437" s="358">
        <v>1749.6</v>
      </c>
      <c r="F437" s="371">
        <v>1305.6999999999998</v>
      </c>
      <c r="G437" s="358">
        <v>18.7</v>
      </c>
      <c r="H437" s="371"/>
      <c r="I437" s="356">
        <f t="shared" si="26"/>
        <v>627</v>
      </c>
      <c r="J437" s="371">
        <v>544</v>
      </c>
      <c r="K437" s="371">
        <v>111.2</v>
      </c>
      <c r="L437" s="371">
        <v>85.2</v>
      </c>
      <c r="M437" s="371">
        <v>83</v>
      </c>
      <c r="N437" s="356">
        <f t="shared" si="27"/>
        <v>2376.6</v>
      </c>
      <c r="O437" s="360"/>
    </row>
    <row r="438" spans="1:15" ht="25.5" x14ac:dyDescent="0.2">
      <c r="A438" s="367"/>
      <c r="B438" s="367" t="s">
        <v>1435</v>
      </c>
      <c r="C438" s="372" t="s">
        <v>1166</v>
      </c>
      <c r="D438" s="356">
        <f t="shared" si="25"/>
        <v>1249.0999999999999</v>
      </c>
      <c r="E438" s="358">
        <v>1249.0999999999999</v>
      </c>
      <c r="F438" s="371">
        <v>932.50000000000011</v>
      </c>
      <c r="G438" s="358">
        <v>12.9</v>
      </c>
      <c r="H438" s="371"/>
      <c r="I438" s="356">
        <f t="shared" si="26"/>
        <v>489.7</v>
      </c>
      <c r="J438" s="371">
        <v>445.7</v>
      </c>
      <c r="K438" s="371">
        <v>79.3</v>
      </c>
      <c r="L438" s="371">
        <v>58.8</v>
      </c>
      <c r="M438" s="371">
        <v>44</v>
      </c>
      <c r="N438" s="356">
        <f t="shared" si="27"/>
        <v>1738.8</v>
      </c>
      <c r="O438" s="360"/>
    </row>
    <row r="439" spans="1:15" ht="38.25" x14ac:dyDescent="0.2">
      <c r="A439" s="367"/>
      <c r="B439" s="367" t="s">
        <v>1435</v>
      </c>
      <c r="C439" s="372" t="s">
        <v>1167</v>
      </c>
      <c r="D439" s="356">
        <f t="shared" si="25"/>
        <v>4498.1000000000004</v>
      </c>
      <c r="E439" s="358">
        <v>4498.1000000000004</v>
      </c>
      <c r="F439" s="371">
        <v>3377.8</v>
      </c>
      <c r="G439" s="358">
        <v>25.9</v>
      </c>
      <c r="H439" s="371"/>
      <c r="I439" s="356">
        <f t="shared" si="26"/>
        <v>1131.7</v>
      </c>
      <c r="J439" s="371">
        <v>995.7</v>
      </c>
      <c r="K439" s="371">
        <v>287.3</v>
      </c>
      <c r="L439" s="371">
        <v>118.2</v>
      </c>
      <c r="M439" s="371">
        <v>136</v>
      </c>
      <c r="N439" s="356">
        <f t="shared" si="27"/>
        <v>5629.8</v>
      </c>
      <c r="O439" s="360"/>
    </row>
    <row r="440" spans="1:15" ht="25.5" x14ac:dyDescent="0.2">
      <c r="A440" s="367"/>
      <c r="B440" s="367" t="s">
        <v>1435</v>
      </c>
      <c r="C440" s="372" t="s">
        <v>1168</v>
      </c>
      <c r="D440" s="356">
        <f t="shared" si="25"/>
        <v>3461.4</v>
      </c>
      <c r="E440" s="358">
        <v>3461.4</v>
      </c>
      <c r="F440" s="371">
        <v>2598.4</v>
      </c>
      <c r="G440" s="358">
        <v>16.8</v>
      </c>
      <c r="H440" s="371"/>
      <c r="I440" s="356">
        <f t="shared" si="26"/>
        <v>887.8</v>
      </c>
      <c r="J440" s="371">
        <v>803.8</v>
      </c>
      <c r="K440" s="371">
        <v>221</v>
      </c>
      <c r="L440" s="371">
        <v>76.5</v>
      </c>
      <c r="M440" s="371">
        <v>84</v>
      </c>
      <c r="N440" s="356">
        <f t="shared" si="27"/>
        <v>4349.2</v>
      </c>
      <c r="O440" s="360"/>
    </row>
    <row r="441" spans="1:15" ht="25.5" x14ac:dyDescent="0.2">
      <c r="A441" s="367"/>
      <c r="B441" s="367" t="s">
        <v>1435</v>
      </c>
      <c r="C441" s="372" t="s">
        <v>1169</v>
      </c>
      <c r="D441" s="356">
        <f t="shared" si="25"/>
        <v>2134.6</v>
      </c>
      <c r="E441" s="358">
        <v>2134.6</v>
      </c>
      <c r="F441" s="371">
        <v>1602</v>
      </c>
      <c r="G441" s="358">
        <v>10.9</v>
      </c>
      <c r="H441" s="371"/>
      <c r="I441" s="356">
        <f t="shared" si="26"/>
        <v>634.4</v>
      </c>
      <c r="J441" s="371">
        <v>566.4</v>
      </c>
      <c r="K441" s="371">
        <v>136.30000000000001</v>
      </c>
      <c r="L441" s="371">
        <v>49.8</v>
      </c>
      <c r="M441" s="371">
        <v>68</v>
      </c>
      <c r="N441" s="356">
        <f t="shared" si="27"/>
        <v>2769</v>
      </c>
      <c r="O441" s="360"/>
    </row>
    <row r="442" spans="1:15" ht="38.25" x14ac:dyDescent="0.2">
      <c r="A442" s="367"/>
      <c r="B442" s="367" t="s">
        <v>1435</v>
      </c>
      <c r="C442" s="372" t="s">
        <v>1170</v>
      </c>
      <c r="D442" s="356">
        <f t="shared" si="25"/>
        <v>1250.0999999999999</v>
      </c>
      <c r="E442" s="358">
        <v>1250.0999999999999</v>
      </c>
      <c r="F442" s="371">
        <v>935.60000000000014</v>
      </c>
      <c r="G442" s="358">
        <v>9.6</v>
      </c>
      <c r="H442" s="371"/>
      <c r="I442" s="356">
        <f t="shared" si="26"/>
        <v>458.4</v>
      </c>
      <c r="J442" s="371">
        <v>405.4</v>
      </c>
      <c r="K442" s="371">
        <v>79.599999999999994</v>
      </c>
      <c r="L442" s="371">
        <v>43.5</v>
      </c>
      <c r="M442" s="371">
        <v>53</v>
      </c>
      <c r="N442" s="356">
        <f t="shared" si="27"/>
        <v>1708.5</v>
      </c>
      <c r="O442" s="360"/>
    </row>
    <row r="443" spans="1:15" ht="25.5" x14ac:dyDescent="0.2">
      <c r="A443" s="367"/>
      <c r="B443" s="367" t="s">
        <v>1435</v>
      </c>
      <c r="C443" s="372" t="s">
        <v>1171</v>
      </c>
      <c r="D443" s="356">
        <f t="shared" si="25"/>
        <v>1205.5</v>
      </c>
      <c r="E443" s="358">
        <v>1205.5</v>
      </c>
      <c r="F443" s="371">
        <v>896.6</v>
      </c>
      <c r="G443" s="358">
        <v>17</v>
      </c>
      <c r="H443" s="371"/>
      <c r="I443" s="356">
        <f t="shared" si="26"/>
        <v>499.3</v>
      </c>
      <c r="J443" s="371">
        <v>449.3</v>
      </c>
      <c r="K443" s="371">
        <v>76.3</v>
      </c>
      <c r="L443" s="371">
        <v>77.2</v>
      </c>
      <c r="M443" s="371">
        <v>50</v>
      </c>
      <c r="N443" s="356">
        <f t="shared" si="27"/>
        <v>1704.8</v>
      </c>
      <c r="O443" s="360"/>
    </row>
    <row r="444" spans="1:15" ht="38.25" x14ac:dyDescent="0.2">
      <c r="A444" s="367"/>
      <c r="B444" s="367" t="s">
        <v>1435</v>
      </c>
      <c r="C444" s="372" t="s">
        <v>286</v>
      </c>
      <c r="D444" s="356">
        <f t="shared" si="25"/>
        <v>4212.2</v>
      </c>
      <c r="E444" s="358">
        <v>4212.2</v>
      </c>
      <c r="F444" s="371">
        <v>3159.1</v>
      </c>
      <c r="G444" s="358">
        <v>29.9</v>
      </c>
      <c r="H444" s="371"/>
      <c r="I444" s="356">
        <f t="shared" si="26"/>
        <v>1071.0999999999999</v>
      </c>
      <c r="J444" s="371">
        <v>968.1</v>
      </c>
      <c r="K444" s="371">
        <v>268.7</v>
      </c>
      <c r="L444" s="371">
        <v>136</v>
      </c>
      <c r="M444" s="371">
        <v>103</v>
      </c>
      <c r="N444" s="356">
        <f t="shared" si="27"/>
        <v>5283.2999999999993</v>
      </c>
      <c r="O444" s="360"/>
    </row>
    <row r="445" spans="1:15" ht="25.5" x14ac:dyDescent="0.2">
      <c r="A445" s="367"/>
      <c r="B445" s="367" t="s">
        <v>1435</v>
      </c>
      <c r="C445" s="372" t="s">
        <v>287</v>
      </c>
      <c r="D445" s="356">
        <f t="shared" si="25"/>
        <v>3079.4</v>
      </c>
      <c r="E445" s="358">
        <v>3079.4</v>
      </c>
      <c r="F445" s="371">
        <v>2311.4</v>
      </c>
      <c r="G445" s="358">
        <v>15.2</v>
      </c>
      <c r="H445" s="371"/>
      <c r="I445" s="356">
        <f t="shared" si="26"/>
        <v>788.4</v>
      </c>
      <c r="J445" s="371">
        <v>693.4</v>
      </c>
      <c r="K445" s="371">
        <v>196.6</v>
      </c>
      <c r="L445" s="371">
        <v>69.2</v>
      </c>
      <c r="M445" s="371">
        <v>95</v>
      </c>
      <c r="N445" s="356">
        <f t="shared" si="27"/>
        <v>3867.8</v>
      </c>
      <c r="O445" s="360"/>
    </row>
    <row r="446" spans="1:15" ht="25.5" x14ac:dyDescent="0.2">
      <c r="A446" s="367"/>
      <c r="B446" s="367" t="s">
        <v>1435</v>
      </c>
      <c r="C446" s="372" t="s">
        <v>288</v>
      </c>
      <c r="D446" s="356">
        <f t="shared" si="25"/>
        <v>2086.9</v>
      </c>
      <c r="E446" s="358">
        <v>2086.9</v>
      </c>
      <c r="F446" s="371">
        <v>1568.8</v>
      </c>
      <c r="G446" s="358">
        <v>7.3</v>
      </c>
      <c r="H446" s="371"/>
      <c r="I446" s="356">
        <f t="shared" si="26"/>
        <v>593.5</v>
      </c>
      <c r="J446" s="371">
        <v>525.5</v>
      </c>
      <c r="K446" s="371">
        <v>133.4</v>
      </c>
      <c r="L446" s="371">
        <v>33</v>
      </c>
      <c r="M446" s="371">
        <v>68</v>
      </c>
      <c r="N446" s="356">
        <f t="shared" si="27"/>
        <v>2680.4</v>
      </c>
      <c r="O446" s="360"/>
    </row>
    <row r="447" spans="1:15" ht="25.5" x14ac:dyDescent="0.2">
      <c r="A447" s="367"/>
      <c r="B447" s="367" t="s">
        <v>1435</v>
      </c>
      <c r="C447" s="372" t="s">
        <v>289</v>
      </c>
      <c r="D447" s="356">
        <f t="shared" si="25"/>
        <v>1788.8000000000002</v>
      </c>
      <c r="E447" s="358">
        <v>1788.8000000000002</v>
      </c>
      <c r="F447" s="371">
        <v>1343.5000000000002</v>
      </c>
      <c r="G447" s="358">
        <v>7.7</v>
      </c>
      <c r="H447" s="371"/>
      <c r="I447" s="356">
        <f t="shared" si="26"/>
        <v>508.3</v>
      </c>
      <c r="J447" s="371">
        <v>445.3</v>
      </c>
      <c r="K447" s="371">
        <v>114.3</v>
      </c>
      <c r="L447" s="371">
        <v>35.1</v>
      </c>
      <c r="M447" s="371">
        <v>63</v>
      </c>
      <c r="N447" s="356">
        <f t="shared" si="27"/>
        <v>2297.1000000000004</v>
      </c>
      <c r="O447" s="360"/>
    </row>
    <row r="448" spans="1:15" ht="38.25" x14ac:dyDescent="0.2">
      <c r="A448" s="367"/>
      <c r="B448" s="367" t="s">
        <v>1435</v>
      </c>
      <c r="C448" s="372" t="s">
        <v>290</v>
      </c>
      <c r="D448" s="356">
        <f t="shared" si="25"/>
        <v>2767.1</v>
      </c>
      <c r="E448" s="358">
        <v>2767.1</v>
      </c>
      <c r="F448" s="371">
        <v>2064.6999999999998</v>
      </c>
      <c r="G448" s="358">
        <v>30.2</v>
      </c>
      <c r="H448" s="371"/>
      <c r="I448" s="356">
        <f t="shared" si="26"/>
        <v>882.3</v>
      </c>
      <c r="J448" s="371">
        <v>792.3</v>
      </c>
      <c r="K448" s="371">
        <v>175.6</v>
      </c>
      <c r="L448" s="371">
        <v>137.5</v>
      </c>
      <c r="M448" s="371">
        <v>90</v>
      </c>
      <c r="N448" s="356">
        <f t="shared" si="27"/>
        <v>3649.3999999999996</v>
      </c>
      <c r="O448" s="360"/>
    </row>
    <row r="449" spans="1:15" ht="38.25" x14ac:dyDescent="0.2">
      <c r="A449" s="367"/>
      <c r="B449" s="367" t="s">
        <v>1435</v>
      </c>
      <c r="C449" s="372" t="s">
        <v>291</v>
      </c>
      <c r="D449" s="356">
        <f t="shared" si="25"/>
        <v>3194.4</v>
      </c>
      <c r="E449" s="358">
        <v>3194.4</v>
      </c>
      <c r="F449" s="371">
        <v>2401.4</v>
      </c>
      <c r="G449" s="358">
        <v>20.6</v>
      </c>
      <c r="H449" s="371"/>
      <c r="I449" s="356">
        <f t="shared" si="26"/>
        <v>920.8</v>
      </c>
      <c r="J449" s="371">
        <v>820.8</v>
      </c>
      <c r="K449" s="371">
        <v>204.3</v>
      </c>
      <c r="L449" s="371">
        <v>93.6</v>
      </c>
      <c r="M449" s="371">
        <v>100</v>
      </c>
      <c r="N449" s="356">
        <f t="shared" si="27"/>
        <v>4115.2</v>
      </c>
      <c r="O449" s="360"/>
    </row>
    <row r="450" spans="1:15" ht="38.25" x14ac:dyDescent="0.2">
      <c r="A450" s="367"/>
      <c r="B450" s="367" t="s">
        <v>1435</v>
      </c>
      <c r="C450" s="372" t="s">
        <v>292</v>
      </c>
      <c r="D450" s="356">
        <f t="shared" si="25"/>
        <v>1283.3</v>
      </c>
      <c r="E450" s="358">
        <v>1283.3</v>
      </c>
      <c r="F450" s="371">
        <v>962.7</v>
      </c>
      <c r="G450" s="358">
        <v>7.1</v>
      </c>
      <c r="H450" s="371"/>
      <c r="I450" s="356">
        <f t="shared" si="26"/>
        <v>431.3</v>
      </c>
      <c r="J450" s="371">
        <v>393.3</v>
      </c>
      <c r="K450" s="371">
        <v>81.900000000000006</v>
      </c>
      <c r="L450" s="371">
        <v>32.5</v>
      </c>
      <c r="M450" s="371">
        <v>38</v>
      </c>
      <c r="N450" s="356">
        <f t="shared" si="27"/>
        <v>1714.6</v>
      </c>
      <c r="O450" s="360"/>
    </row>
    <row r="451" spans="1:15" ht="38.25" x14ac:dyDescent="0.2">
      <c r="A451" s="367"/>
      <c r="B451" s="367" t="s">
        <v>1435</v>
      </c>
      <c r="C451" s="372" t="s">
        <v>293</v>
      </c>
      <c r="D451" s="356">
        <f t="shared" si="25"/>
        <v>1370.2</v>
      </c>
      <c r="E451" s="358">
        <v>1370.2</v>
      </c>
      <c r="F451" s="371">
        <v>1026.5</v>
      </c>
      <c r="G451" s="358">
        <v>9.5</v>
      </c>
      <c r="H451" s="371"/>
      <c r="I451" s="356">
        <f t="shared" si="26"/>
        <v>490.5</v>
      </c>
      <c r="J451" s="371">
        <v>440.5</v>
      </c>
      <c r="K451" s="371">
        <v>87.3</v>
      </c>
      <c r="L451" s="371">
        <v>43.1</v>
      </c>
      <c r="M451" s="371">
        <v>50</v>
      </c>
      <c r="N451" s="356">
        <f t="shared" si="27"/>
        <v>1860.7</v>
      </c>
      <c r="O451" s="360"/>
    </row>
    <row r="452" spans="1:15" ht="38.25" x14ac:dyDescent="0.2">
      <c r="A452" s="367"/>
      <c r="B452" s="367" t="s">
        <v>1435</v>
      </c>
      <c r="C452" s="372" t="s">
        <v>294</v>
      </c>
      <c r="D452" s="356">
        <f t="shared" si="25"/>
        <v>1201.8999999999999</v>
      </c>
      <c r="E452" s="358">
        <v>1201.8999999999999</v>
      </c>
      <c r="F452" s="371">
        <v>899.8</v>
      </c>
      <c r="G452" s="358">
        <v>9.1</v>
      </c>
      <c r="H452" s="371"/>
      <c r="I452" s="356">
        <f t="shared" si="26"/>
        <v>443.8</v>
      </c>
      <c r="J452" s="371">
        <v>396.8</v>
      </c>
      <c r="K452" s="371">
        <v>76.5</v>
      </c>
      <c r="L452" s="371">
        <v>41.2</v>
      </c>
      <c r="M452" s="371">
        <v>47</v>
      </c>
      <c r="N452" s="356">
        <f t="shared" si="27"/>
        <v>1645.6999999999998</v>
      </c>
      <c r="O452" s="360"/>
    </row>
    <row r="453" spans="1:15" ht="38.25" x14ac:dyDescent="0.2">
      <c r="A453" s="367"/>
      <c r="B453" s="367" t="s">
        <v>1435</v>
      </c>
      <c r="C453" s="372" t="s">
        <v>3098</v>
      </c>
      <c r="D453" s="356">
        <f t="shared" ref="D453:D516" si="28">E453+H453</f>
        <v>2490.4</v>
      </c>
      <c r="E453" s="358">
        <v>2490.4</v>
      </c>
      <c r="F453" s="371">
        <v>1875.8</v>
      </c>
      <c r="G453" s="358">
        <v>3.7</v>
      </c>
      <c r="H453" s="371"/>
      <c r="I453" s="356">
        <f t="shared" ref="I453:I516" si="29">J453+M453</f>
        <v>691.4</v>
      </c>
      <c r="J453" s="371">
        <v>634.4</v>
      </c>
      <c r="K453" s="371">
        <v>159.6</v>
      </c>
      <c r="L453" s="371">
        <v>16.8</v>
      </c>
      <c r="M453" s="371">
        <v>57</v>
      </c>
      <c r="N453" s="356">
        <f t="shared" ref="N453:N516" si="30">D453+I453</f>
        <v>3181.8</v>
      </c>
      <c r="O453" s="360"/>
    </row>
    <row r="454" spans="1:15" ht="25.5" x14ac:dyDescent="0.2">
      <c r="A454" s="367"/>
      <c r="B454" s="367" t="s">
        <v>1435</v>
      </c>
      <c r="C454" s="372" t="s">
        <v>3099</v>
      </c>
      <c r="D454" s="356">
        <f t="shared" si="28"/>
        <v>1338.6</v>
      </c>
      <c r="E454" s="358">
        <v>1338.6</v>
      </c>
      <c r="F454" s="371">
        <v>1000.6999999999998</v>
      </c>
      <c r="G454" s="358">
        <v>12.1</v>
      </c>
      <c r="H454" s="371"/>
      <c r="I454" s="356">
        <f t="shared" si="29"/>
        <v>519.29999999999995</v>
      </c>
      <c r="J454" s="371">
        <v>469.3</v>
      </c>
      <c r="K454" s="371">
        <v>85.1</v>
      </c>
      <c r="L454" s="371">
        <v>54.7</v>
      </c>
      <c r="M454" s="371">
        <v>50</v>
      </c>
      <c r="N454" s="356">
        <f t="shared" si="30"/>
        <v>1857.8999999999999</v>
      </c>
      <c r="O454" s="360"/>
    </row>
    <row r="455" spans="1:15" ht="38.25" x14ac:dyDescent="0.2">
      <c r="A455" s="367"/>
      <c r="B455" s="367" t="s">
        <v>1435</v>
      </c>
      <c r="C455" s="372" t="s">
        <v>3100</v>
      </c>
      <c r="D455" s="356">
        <f t="shared" si="28"/>
        <v>1929.5</v>
      </c>
      <c r="E455" s="358">
        <v>1929.5</v>
      </c>
      <c r="F455" s="371">
        <v>1439.4</v>
      </c>
      <c r="G455" s="358">
        <v>21.4</v>
      </c>
      <c r="H455" s="371"/>
      <c r="I455" s="356">
        <f t="shared" si="29"/>
        <v>677.4</v>
      </c>
      <c r="J455" s="371">
        <v>612.4</v>
      </c>
      <c r="K455" s="371">
        <v>122.4</v>
      </c>
      <c r="L455" s="371">
        <v>97.1</v>
      </c>
      <c r="M455" s="371">
        <v>65</v>
      </c>
      <c r="N455" s="356">
        <f t="shared" si="30"/>
        <v>2606.9</v>
      </c>
      <c r="O455" s="360"/>
    </row>
    <row r="456" spans="1:15" ht="25.5" x14ac:dyDescent="0.2">
      <c r="A456" s="367"/>
      <c r="B456" s="367" t="s">
        <v>1435</v>
      </c>
      <c r="C456" s="372" t="s">
        <v>3101</v>
      </c>
      <c r="D456" s="356">
        <f t="shared" si="28"/>
        <v>1140.7</v>
      </c>
      <c r="E456" s="358">
        <v>1140.7</v>
      </c>
      <c r="F456" s="371">
        <v>854.7</v>
      </c>
      <c r="G456" s="358">
        <v>7.6</v>
      </c>
      <c r="H456" s="371"/>
      <c r="I456" s="356">
        <f t="shared" si="29"/>
        <v>418</v>
      </c>
      <c r="J456" s="371">
        <v>378</v>
      </c>
      <c r="K456" s="371">
        <v>72.7</v>
      </c>
      <c r="L456" s="371">
        <v>34.5</v>
      </c>
      <c r="M456" s="371">
        <v>40</v>
      </c>
      <c r="N456" s="356">
        <f t="shared" si="30"/>
        <v>1558.7</v>
      </c>
      <c r="O456" s="360"/>
    </row>
    <row r="457" spans="1:15" ht="25.5" x14ac:dyDescent="0.2">
      <c r="A457" s="367"/>
      <c r="B457" s="367" t="s">
        <v>1435</v>
      </c>
      <c r="C457" s="372" t="s">
        <v>3102</v>
      </c>
      <c r="D457" s="356">
        <f t="shared" si="28"/>
        <v>1456.4</v>
      </c>
      <c r="E457" s="358">
        <v>1456.4</v>
      </c>
      <c r="F457" s="371">
        <v>1092.3</v>
      </c>
      <c r="G457" s="358">
        <v>8.3000000000000007</v>
      </c>
      <c r="H457" s="371"/>
      <c r="I457" s="356">
        <f t="shared" si="29"/>
        <v>563.5</v>
      </c>
      <c r="J457" s="371">
        <v>463.5</v>
      </c>
      <c r="K457" s="371">
        <v>92.9</v>
      </c>
      <c r="L457" s="371">
        <v>37.799999999999997</v>
      </c>
      <c r="M457" s="371">
        <v>100</v>
      </c>
      <c r="N457" s="356">
        <f t="shared" si="30"/>
        <v>2019.9</v>
      </c>
      <c r="O457" s="360"/>
    </row>
    <row r="458" spans="1:15" ht="25.5" x14ac:dyDescent="0.2">
      <c r="A458" s="367"/>
      <c r="B458" s="367" t="s">
        <v>1435</v>
      </c>
      <c r="C458" s="372" t="s">
        <v>3103</v>
      </c>
      <c r="D458" s="356">
        <f t="shared" si="28"/>
        <v>1316.4</v>
      </c>
      <c r="E458" s="358">
        <v>1316.4</v>
      </c>
      <c r="F458" s="371">
        <v>985.39999999999986</v>
      </c>
      <c r="G458" s="358">
        <v>10.1</v>
      </c>
      <c r="H458" s="371"/>
      <c r="I458" s="356">
        <f t="shared" si="29"/>
        <v>477.7</v>
      </c>
      <c r="J458" s="371">
        <v>437.7</v>
      </c>
      <c r="K458" s="371">
        <v>83.8</v>
      </c>
      <c r="L458" s="371">
        <v>46.1</v>
      </c>
      <c r="M458" s="371">
        <v>40</v>
      </c>
      <c r="N458" s="356">
        <f t="shared" si="30"/>
        <v>1794.1000000000001</v>
      </c>
      <c r="O458" s="360"/>
    </row>
    <row r="459" spans="1:15" ht="38.25" x14ac:dyDescent="0.2">
      <c r="A459" s="367"/>
      <c r="B459" s="367" t="s">
        <v>1435</v>
      </c>
      <c r="C459" s="372" t="s">
        <v>3104</v>
      </c>
      <c r="D459" s="356">
        <f t="shared" si="28"/>
        <v>1725.8</v>
      </c>
      <c r="E459" s="358">
        <v>1725.8</v>
      </c>
      <c r="F459" s="371">
        <v>1296.0999999999999</v>
      </c>
      <c r="G459" s="358">
        <v>7.7</v>
      </c>
      <c r="H459" s="371"/>
      <c r="I459" s="356">
        <f t="shared" si="29"/>
        <v>863.8</v>
      </c>
      <c r="J459" s="371">
        <v>444.1</v>
      </c>
      <c r="K459" s="371">
        <v>110.3</v>
      </c>
      <c r="L459" s="371">
        <v>35.1</v>
      </c>
      <c r="M459" s="371">
        <v>419.7</v>
      </c>
      <c r="N459" s="356">
        <f t="shared" si="30"/>
        <v>2589.6</v>
      </c>
      <c r="O459" s="360"/>
    </row>
    <row r="460" spans="1:15" ht="25.5" x14ac:dyDescent="0.2">
      <c r="A460" s="367"/>
      <c r="B460" s="367" t="s">
        <v>1435</v>
      </c>
      <c r="C460" s="372" t="s">
        <v>3105</v>
      </c>
      <c r="D460" s="356">
        <f t="shared" si="28"/>
        <v>1338.8999999999999</v>
      </c>
      <c r="E460" s="358">
        <v>1338.8999999999999</v>
      </c>
      <c r="F460" s="371">
        <v>998.29999999999984</v>
      </c>
      <c r="G460" s="358">
        <v>15.7</v>
      </c>
      <c r="H460" s="371"/>
      <c r="I460" s="356">
        <f t="shared" si="29"/>
        <v>438.7</v>
      </c>
      <c r="J460" s="371">
        <v>418.7</v>
      </c>
      <c r="K460" s="371">
        <v>84.9</v>
      </c>
      <c r="L460" s="371">
        <v>71.5</v>
      </c>
      <c r="M460" s="371">
        <v>20</v>
      </c>
      <c r="N460" s="356">
        <f t="shared" si="30"/>
        <v>1777.6</v>
      </c>
      <c r="O460" s="360"/>
    </row>
    <row r="461" spans="1:15" ht="25.5" x14ac:dyDescent="0.2">
      <c r="A461" s="367"/>
      <c r="B461" s="367" t="s">
        <v>1435</v>
      </c>
      <c r="C461" s="372" t="s">
        <v>3106</v>
      </c>
      <c r="D461" s="356">
        <f t="shared" si="28"/>
        <v>1273.3999999999999</v>
      </c>
      <c r="E461" s="358">
        <v>1273.3999999999999</v>
      </c>
      <c r="F461" s="371">
        <v>926.19999999999993</v>
      </c>
      <c r="G461" s="358">
        <v>10.6</v>
      </c>
      <c r="H461" s="371"/>
      <c r="I461" s="356">
        <f t="shared" si="29"/>
        <v>425.8</v>
      </c>
      <c r="J461" s="371">
        <v>387.8</v>
      </c>
      <c r="K461" s="371">
        <v>78.8</v>
      </c>
      <c r="L461" s="371">
        <v>47.9</v>
      </c>
      <c r="M461" s="371">
        <v>38</v>
      </c>
      <c r="N461" s="356">
        <f t="shared" si="30"/>
        <v>1699.1999999999998</v>
      </c>
      <c r="O461" s="360"/>
    </row>
    <row r="462" spans="1:15" ht="25.5" x14ac:dyDescent="0.2">
      <c r="A462" s="367"/>
      <c r="B462" s="367" t="s">
        <v>1435</v>
      </c>
      <c r="C462" s="372" t="s">
        <v>2546</v>
      </c>
      <c r="D462" s="356">
        <f t="shared" si="28"/>
        <v>1553.9</v>
      </c>
      <c r="E462" s="358">
        <v>1553.9</v>
      </c>
      <c r="F462" s="371">
        <v>1166.4000000000001</v>
      </c>
      <c r="G462" s="358">
        <v>10.199999999999999</v>
      </c>
      <c r="H462" s="371"/>
      <c r="I462" s="356">
        <f t="shared" si="29"/>
        <v>537.70000000000005</v>
      </c>
      <c r="J462" s="371">
        <v>420.2</v>
      </c>
      <c r="K462" s="371">
        <v>99.2</v>
      </c>
      <c r="L462" s="371">
        <v>46.5</v>
      </c>
      <c r="M462" s="371">
        <v>117.5</v>
      </c>
      <c r="N462" s="356">
        <f t="shared" si="30"/>
        <v>2091.6000000000004</v>
      </c>
      <c r="O462" s="360"/>
    </row>
    <row r="463" spans="1:15" ht="25.5" x14ac:dyDescent="0.2">
      <c r="A463" s="367"/>
      <c r="B463" s="367" t="s">
        <v>1435</v>
      </c>
      <c r="C463" s="372" t="s">
        <v>2547</v>
      </c>
      <c r="D463" s="356">
        <f t="shared" si="28"/>
        <v>1302.5</v>
      </c>
      <c r="E463" s="358">
        <v>1302.5</v>
      </c>
      <c r="F463" s="371">
        <v>981.09999999999991</v>
      </c>
      <c r="G463" s="358">
        <v>2.1</v>
      </c>
      <c r="H463" s="371"/>
      <c r="I463" s="356">
        <f t="shared" si="29"/>
        <v>422.4</v>
      </c>
      <c r="J463" s="371">
        <v>375.4</v>
      </c>
      <c r="K463" s="371">
        <v>83.5</v>
      </c>
      <c r="L463" s="371">
        <v>9.6</v>
      </c>
      <c r="M463" s="371">
        <v>47</v>
      </c>
      <c r="N463" s="356">
        <f t="shared" si="30"/>
        <v>1724.9</v>
      </c>
      <c r="O463" s="360"/>
    </row>
    <row r="464" spans="1:15" ht="25.5" x14ac:dyDescent="0.2">
      <c r="A464" s="367"/>
      <c r="B464" s="367" t="s">
        <v>1435</v>
      </c>
      <c r="C464" s="372" t="s">
        <v>4391</v>
      </c>
      <c r="D464" s="356">
        <f t="shared" si="28"/>
        <v>8118.7</v>
      </c>
      <c r="E464" s="358">
        <v>8118.7</v>
      </c>
      <c r="F464" s="371">
        <v>6088.6</v>
      </c>
      <c r="G464" s="358">
        <v>73.3</v>
      </c>
      <c r="H464" s="371"/>
      <c r="I464" s="356">
        <f t="shared" si="29"/>
        <v>1976</v>
      </c>
      <c r="J464" s="371">
        <v>1848.2</v>
      </c>
      <c r="K464" s="371">
        <v>517.9</v>
      </c>
      <c r="L464" s="371">
        <v>333.3</v>
      </c>
      <c r="M464" s="371">
        <v>127.8</v>
      </c>
      <c r="N464" s="356">
        <f t="shared" si="30"/>
        <v>10094.700000000001</v>
      </c>
      <c r="O464" s="360"/>
    </row>
    <row r="465" spans="1:15" ht="25.5" x14ac:dyDescent="0.2">
      <c r="A465" s="367"/>
      <c r="B465" s="367" t="s">
        <v>1435</v>
      </c>
      <c r="C465" s="372" t="s">
        <v>4392</v>
      </c>
      <c r="D465" s="356">
        <f t="shared" si="28"/>
        <v>9362.4</v>
      </c>
      <c r="E465" s="358">
        <v>9362.4</v>
      </c>
      <c r="F465" s="371">
        <v>6994.4000000000005</v>
      </c>
      <c r="G465" s="358">
        <v>116.4</v>
      </c>
      <c r="H465" s="371"/>
      <c r="I465" s="356">
        <f t="shared" si="29"/>
        <v>2812.4</v>
      </c>
      <c r="J465" s="371">
        <v>2601</v>
      </c>
      <c r="K465" s="371">
        <v>595</v>
      </c>
      <c r="L465" s="371">
        <v>529.70000000000005</v>
      </c>
      <c r="M465" s="371">
        <v>211.4</v>
      </c>
      <c r="N465" s="356">
        <f t="shared" si="30"/>
        <v>12174.8</v>
      </c>
      <c r="O465" s="360"/>
    </row>
    <row r="466" spans="1:15" ht="25.5" x14ac:dyDescent="0.2">
      <c r="A466" s="367"/>
      <c r="B466" s="367" t="s">
        <v>1435</v>
      </c>
      <c r="C466" s="372" t="s">
        <v>4393</v>
      </c>
      <c r="D466" s="356">
        <f t="shared" si="28"/>
        <v>11798.5</v>
      </c>
      <c r="E466" s="358">
        <v>11798.5</v>
      </c>
      <c r="F466" s="371">
        <v>8833.2999999999993</v>
      </c>
      <c r="G466" s="358">
        <v>114.7</v>
      </c>
      <c r="H466" s="371"/>
      <c r="I466" s="356">
        <f t="shared" si="29"/>
        <v>2888.7000000000003</v>
      </c>
      <c r="J466" s="371">
        <v>2532.3000000000002</v>
      </c>
      <c r="K466" s="371">
        <v>751.4</v>
      </c>
      <c r="L466" s="371">
        <v>521.6</v>
      </c>
      <c r="M466" s="371">
        <v>356.4</v>
      </c>
      <c r="N466" s="356">
        <f t="shared" si="30"/>
        <v>14687.2</v>
      </c>
      <c r="O466" s="360"/>
    </row>
    <row r="467" spans="1:15" ht="25.5" x14ac:dyDescent="0.2">
      <c r="A467" s="367"/>
      <c r="B467" s="367" t="s">
        <v>1435</v>
      </c>
      <c r="C467" s="372" t="s">
        <v>4394</v>
      </c>
      <c r="D467" s="356">
        <f t="shared" si="28"/>
        <v>7999.8</v>
      </c>
      <c r="E467" s="358">
        <v>7999.8</v>
      </c>
      <c r="F467" s="371">
        <v>5957.5999999999995</v>
      </c>
      <c r="G467" s="358">
        <v>127.3</v>
      </c>
      <c r="H467" s="371"/>
      <c r="I467" s="356">
        <f t="shared" si="29"/>
        <v>2293.3000000000002</v>
      </c>
      <c r="J467" s="371">
        <v>2101.9</v>
      </c>
      <c r="K467" s="371">
        <v>506.8</v>
      </c>
      <c r="L467" s="371">
        <v>579.1</v>
      </c>
      <c r="M467" s="371">
        <v>191.4</v>
      </c>
      <c r="N467" s="356">
        <f t="shared" si="30"/>
        <v>10293.1</v>
      </c>
      <c r="O467" s="360"/>
    </row>
    <row r="468" spans="1:15" ht="38.25" x14ac:dyDescent="0.2">
      <c r="A468" s="367"/>
      <c r="B468" s="367" t="s">
        <v>1435</v>
      </c>
      <c r="C468" s="372" t="s">
        <v>4395</v>
      </c>
      <c r="D468" s="356">
        <f t="shared" si="28"/>
        <v>4787.6000000000004</v>
      </c>
      <c r="E468" s="358">
        <v>4787.6000000000004</v>
      </c>
      <c r="F468" s="371">
        <v>3534.6</v>
      </c>
      <c r="G468" s="358">
        <v>107.1</v>
      </c>
      <c r="H468" s="371"/>
      <c r="I468" s="356">
        <f t="shared" si="29"/>
        <v>2006.9</v>
      </c>
      <c r="J468" s="371">
        <v>1854.9</v>
      </c>
      <c r="K468" s="371">
        <v>300.7</v>
      </c>
      <c r="L468" s="371">
        <v>486.7</v>
      </c>
      <c r="M468" s="371">
        <v>152</v>
      </c>
      <c r="N468" s="356">
        <f t="shared" si="30"/>
        <v>6794.5</v>
      </c>
      <c r="O468" s="360"/>
    </row>
    <row r="469" spans="1:15" ht="38.25" x14ac:dyDescent="0.2">
      <c r="A469" s="367"/>
      <c r="B469" s="367" t="s">
        <v>1435</v>
      </c>
      <c r="C469" s="372" t="s">
        <v>2548</v>
      </c>
      <c r="D469" s="356">
        <f t="shared" si="28"/>
        <v>1193.6000000000001</v>
      </c>
      <c r="E469" s="358">
        <v>1193.6000000000001</v>
      </c>
      <c r="F469" s="371">
        <v>885.00000000000011</v>
      </c>
      <c r="G469" s="358">
        <v>21.6</v>
      </c>
      <c r="H469" s="371"/>
      <c r="I469" s="356">
        <f t="shared" si="29"/>
        <v>431.3</v>
      </c>
      <c r="J469" s="371">
        <v>382.7</v>
      </c>
      <c r="K469" s="371">
        <v>75.400000000000006</v>
      </c>
      <c r="L469" s="371">
        <v>98.2</v>
      </c>
      <c r="M469" s="371">
        <v>48.6</v>
      </c>
      <c r="N469" s="356">
        <f t="shared" si="30"/>
        <v>1624.9</v>
      </c>
      <c r="O469" s="360"/>
    </row>
    <row r="470" spans="1:15" ht="25.5" x14ac:dyDescent="0.2">
      <c r="A470" s="367"/>
      <c r="B470" s="367" t="s">
        <v>1435</v>
      </c>
      <c r="C470" s="372" t="s">
        <v>2549</v>
      </c>
      <c r="D470" s="356">
        <f t="shared" si="28"/>
        <v>2205.2999999999997</v>
      </c>
      <c r="E470" s="358">
        <v>2205.2999999999997</v>
      </c>
      <c r="F470" s="371">
        <v>1646.4</v>
      </c>
      <c r="G470" s="358">
        <v>25</v>
      </c>
      <c r="H470" s="371"/>
      <c r="I470" s="356">
        <f t="shared" si="29"/>
        <v>630.80000000000007</v>
      </c>
      <c r="J470" s="371">
        <v>582.20000000000005</v>
      </c>
      <c r="K470" s="371">
        <v>140</v>
      </c>
      <c r="L470" s="371">
        <v>113.6</v>
      </c>
      <c r="M470" s="371">
        <v>48.6</v>
      </c>
      <c r="N470" s="356">
        <f t="shared" si="30"/>
        <v>2836.1</v>
      </c>
      <c r="O470" s="360"/>
    </row>
    <row r="471" spans="1:15" ht="25.5" x14ac:dyDescent="0.2">
      <c r="A471" s="367"/>
      <c r="B471" s="367" t="s">
        <v>1435</v>
      </c>
      <c r="C471" s="372" t="s">
        <v>2550</v>
      </c>
      <c r="D471" s="356">
        <f t="shared" si="28"/>
        <v>1453.9</v>
      </c>
      <c r="E471" s="358">
        <v>1453.9</v>
      </c>
      <c r="F471" s="371">
        <v>1085.1999999999998</v>
      </c>
      <c r="G471" s="358">
        <v>16.8</v>
      </c>
      <c r="H471" s="371"/>
      <c r="I471" s="356">
        <f t="shared" si="29"/>
        <v>538.9</v>
      </c>
      <c r="J471" s="371">
        <v>490.3</v>
      </c>
      <c r="K471" s="371">
        <v>92.3</v>
      </c>
      <c r="L471" s="371">
        <v>76.5</v>
      </c>
      <c r="M471" s="371">
        <v>48.6</v>
      </c>
      <c r="N471" s="356">
        <f t="shared" si="30"/>
        <v>1992.8000000000002</v>
      </c>
      <c r="O471" s="360"/>
    </row>
    <row r="472" spans="1:15" ht="38.25" x14ac:dyDescent="0.2">
      <c r="A472" s="367"/>
      <c r="B472" s="367" t="s">
        <v>1435</v>
      </c>
      <c r="C472" s="372" t="s">
        <v>2551</v>
      </c>
      <c r="D472" s="356">
        <f t="shared" si="28"/>
        <v>1145</v>
      </c>
      <c r="E472" s="358">
        <v>1145</v>
      </c>
      <c r="F472" s="371">
        <v>838.49999999999989</v>
      </c>
      <c r="G472" s="358">
        <v>34.9</v>
      </c>
      <c r="H472" s="371"/>
      <c r="I472" s="356">
        <f t="shared" si="29"/>
        <v>517.6</v>
      </c>
      <c r="J472" s="371">
        <v>488.5</v>
      </c>
      <c r="K472" s="371">
        <v>71.400000000000006</v>
      </c>
      <c r="L472" s="371">
        <v>158.5</v>
      </c>
      <c r="M472" s="371">
        <v>29.1</v>
      </c>
      <c r="N472" s="356">
        <f t="shared" si="30"/>
        <v>1662.6</v>
      </c>
      <c r="O472" s="360"/>
    </row>
    <row r="473" spans="1:15" ht="25.5" x14ac:dyDescent="0.2">
      <c r="A473" s="367"/>
      <c r="B473" s="367" t="s">
        <v>1435</v>
      </c>
      <c r="C473" s="372" t="s">
        <v>2552</v>
      </c>
      <c r="D473" s="356">
        <f t="shared" si="28"/>
        <v>1255.0999999999999</v>
      </c>
      <c r="E473" s="358">
        <v>1255.0999999999999</v>
      </c>
      <c r="F473" s="371">
        <v>937.8</v>
      </c>
      <c r="G473" s="358">
        <v>13</v>
      </c>
      <c r="H473" s="371"/>
      <c r="I473" s="356">
        <f t="shared" si="29"/>
        <v>439</v>
      </c>
      <c r="J473" s="371">
        <v>375.6</v>
      </c>
      <c r="K473" s="371">
        <v>79.8</v>
      </c>
      <c r="L473" s="371">
        <v>59.2</v>
      </c>
      <c r="M473" s="371">
        <v>63.4</v>
      </c>
      <c r="N473" s="356">
        <f t="shared" si="30"/>
        <v>1694.1</v>
      </c>
      <c r="O473" s="360"/>
    </row>
    <row r="474" spans="1:15" ht="25.5" x14ac:dyDescent="0.2">
      <c r="A474" s="367"/>
      <c r="B474" s="367" t="s">
        <v>1435</v>
      </c>
      <c r="C474" s="372" t="s">
        <v>2553</v>
      </c>
      <c r="D474" s="356">
        <f t="shared" si="28"/>
        <v>1696.1000000000001</v>
      </c>
      <c r="E474" s="358">
        <v>1696.1000000000001</v>
      </c>
      <c r="F474" s="371">
        <v>1255.6000000000001</v>
      </c>
      <c r="G474" s="358">
        <v>33.299999999999997</v>
      </c>
      <c r="H474" s="371"/>
      <c r="I474" s="356">
        <f t="shared" si="29"/>
        <v>627.5</v>
      </c>
      <c r="J474" s="371">
        <v>568.70000000000005</v>
      </c>
      <c r="K474" s="371">
        <v>106.8</v>
      </c>
      <c r="L474" s="371">
        <v>151.30000000000001</v>
      </c>
      <c r="M474" s="371">
        <v>58.8</v>
      </c>
      <c r="N474" s="356">
        <f t="shared" si="30"/>
        <v>2323.6000000000004</v>
      </c>
      <c r="O474" s="360"/>
    </row>
    <row r="475" spans="1:15" ht="25.5" x14ac:dyDescent="0.2">
      <c r="A475" s="367"/>
      <c r="B475" s="367" t="s">
        <v>1435</v>
      </c>
      <c r="C475" s="372" t="s">
        <v>2554</v>
      </c>
      <c r="D475" s="356">
        <f t="shared" si="28"/>
        <v>1514.1</v>
      </c>
      <c r="E475" s="358">
        <v>1514.1</v>
      </c>
      <c r="F475" s="371">
        <v>1127.4000000000001</v>
      </c>
      <c r="G475" s="358">
        <v>21.1</v>
      </c>
      <c r="H475" s="371"/>
      <c r="I475" s="356">
        <f t="shared" si="29"/>
        <v>532.9</v>
      </c>
      <c r="J475" s="371">
        <v>470.2</v>
      </c>
      <c r="K475" s="371">
        <v>95.9</v>
      </c>
      <c r="L475" s="371">
        <v>96.3</v>
      </c>
      <c r="M475" s="371">
        <v>62.7</v>
      </c>
      <c r="N475" s="356">
        <f t="shared" si="30"/>
        <v>2047</v>
      </c>
      <c r="O475" s="360"/>
    </row>
    <row r="476" spans="1:15" ht="25.5" x14ac:dyDescent="0.2">
      <c r="A476" s="367"/>
      <c r="B476" s="367" t="s">
        <v>1435</v>
      </c>
      <c r="C476" s="372" t="s">
        <v>4396</v>
      </c>
      <c r="D476" s="356">
        <f t="shared" si="28"/>
        <v>4121</v>
      </c>
      <c r="E476" s="358">
        <v>4121</v>
      </c>
      <c r="F476" s="371">
        <v>3055.6000000000004</v>
      </c>
      <c r="G476" s="358">
        <v>74.7</v>
      </c>
      <c r="H476" s="371"/>
      <c r="I476" s="356">
        <f t="shared" si="29"/>
        <v>1623.7</v>
      </c>
      <c r="J476" s="371">
        <v>1366</v>
      </c>
      <c r="K476" s="371">
        <v>259.89999999999998</v>
      </c>
      <c r="L476" s="371">
        <v>339.6</v>
      </c>
      <c r="M476" s="371">
        <v>257.7</v>
      </c>
      <c r="N476" s="356">
        <f t="shared" si="30"/>
        <v>5744.7</v>
      </c>
      <c r="O476" s="360"/>
    </row>
    <row r="477" spans="1:15" ht="25.5" x14ac:dyDescent="0.2">
      <c r="A477" s="367"/>
      <c r="B477" s="367" t="s">
        <v>1435</v>
      </c>
      <c r="C477" s="372" t="s">
        <v>2555</v>
      </c>
      <c r="D477" s="356">
        <f t="shared" si="28"/>
        <v>1562.2</v>
      </c>
      <c r="E477" s="358">
        <v>1562.2</v>
      </c>
      <c r="F477" s="371">
        <v>1160.6999999999998</v>
      </c>
      <c r="G477" s="358">
        <v>25.1</v>
      </c>
      <c r="H477" s="371"/>
      <c r="I477" s="356">
        <f t="shared" si="29"/>
        <v>596.70000000000005</v>
      </c>
      <c r="J477" s="371">
        <v>534.1</v>
      </c>
      <c r="K477" s="371">
        <v>98.7</v>
      </c>
      <c r="L477" s="371">
        <v>113.8</v>
      </c>
      <c r="M477" s="371">
        <v>62.6</v>
      </c>
      <c r="N477" s="356">
        <f t="shared" si="30"/>
        <v>2158.9</v>
      </c>
      <c r="O477" s="360"/>
    </row>
    <row r="478" spans="1:15" ht="38.25" x14ac:dyDescent="0.2">
      <c r="A478" s="367"/>
      <c r="B478" s="367" t="s">
        <v>1435</v>
      </c>
      <c r="C478" s="372" t="s">
        <v>2556</v>
      </c>
      <c r="D478" s="356">
        <f t="shared" si="28"/>
        <v>1253</v>
      </c>
      <c r="E478" s="358">
        <v>1253</v>
      </c>
      <c r="F478" s="371">
        <v>920.6</v>
      </c>
      <c r="G478" s="358">
        <v>33.9</v>
      </c>
      <c r="H478" s="371"/>
      <c r="I478" s="356">
        <f t="shared" si="29"/>
        <v>508.40000000000003</v>
      </c>
      <c r="J478" s="371">
        <v>459.8</v>
      </c>
      <c r="K478" s="371">
        <v>78.3</v>
      </c>
      <c r="L478" s="371">
        <v>154</v>
      </c>
      <c r="M478" s="371">
        <v>48.6</v>
      </c>
      <c r="N478" s="356">
        <f t="shared" si="30"/>
        <v>1761.4</v>
      </c>
      <c r="O478" s="360"/>
    </row>
    <row r="479" spans="1:15" ht="38.25" x14ac:dyDescent="0.2">
      <c r="A479" s="367"/>
      <c r="B479" s="367" t="s">
        <v>1435</v>
      </c>
      <c r="C479" s="372" t="s">
        <v>2557</v>
      </c>
      <c r="D479" s="356">
        <f t="shared" si="28"/>
        <v>1736.5</v>
      </c>
      <c r="E479" s="358">
        <v>1736.5</v>
      </c>
      <c r="F479" s="371">
        <v>1297.3</v>
      </c>
      <c r="G479" s="358">
        <v>18.399999999999999</v>
      </c>
      <c r="H479" s="371"/>
      <c r="I479" s="356">
        <f t="shared" si="29"/>
        <v>662.1</v>
      </c>
      <c r="J479" s="371">
        <v>588.5</v>
      </c>
      <c r="K479" s="371">
        <v>110.4</v>
      </c>
      <c r="L479" s="371">
        <v>83.8</v>
      </c>
      <c r="M479" s="371">
        <v>73.599999999999994</v>
      </c>
      <c r="N479" s="356">
        <f t="shared" si="30"/>
        <v>2398.6</v>
      </c>
      <c r="O479" s="360"/>
    </row>
    <row r="480" spans="1:15" ht="25.5" x14ac:dyDescent="0.2">
      <c r="A480" s="367"/>
      <c r="B480" s="367" t="s">
        <v>1435</v>
      </c>
      <c r="C480" s="372" t="s">
        <v>2558</v>
      </c>
      <c r="D480" s="356">
        <f t="shared" si="28"/>
        <v>1325.8999999999999</v>
      </c>
      <c r="E480" s="358">
        <v>1325.8999999999999</v>
      </c>
      <c r="F480" s="371">
        <v>972.8</v>
      </c>
      <c r="G480" s="358">
        <v>37.6</v>
      </c>
      <c r="H480" s="371"/>
      <c r="I480" s="356">
        <f t="shared" si="29"/>
        <v>523.79999999999995</v>
      </c>
      <c r="J480" s="371">
        <v>475.2</v>
      </c>
      <c r="K480" s="371">
        <v>82.7</v>
      </c>
      <c r="L480" s="371">
        <v>171.1</v>
      </c>
      <c r="M480" s="371">
        <v>48.6</v>
      </c>
      <c r="N480" s="356">
        <f t="shared" si="30"/>
        <v>1849.6999999999998</v>
      </c>
      <c r="O480" s="360"/>
    </row>
    <row r="481" spans="1:15" ht="38.25" x14ac:dyDescent="0.2">
      <c r="A481" s="367"/>
      <c r="B481" s="367" t="s">
        <v>1435</v>
      </c>
      <c r="C481" s="372" t="s">
        <v>2559</v>
      </c>
      <c r="D481" s="356">
        <f t="shared" si="28"/>
        <v>1788.5</v>
      </c>
      <c r="E481" s="358">
        <v>1788.5</v>
      </c>
      <c r="F481" s="371">
        <v>1334.7999999999997</v>
      </c>
      <c r="G481" s="358">
        <v>20.9</v>
      </c>
      <c r="H481" s="371"/>
      <c r="I481" s="356">
        <f t="shared" si="29"/>
        <v>635.29999999999995</v>
      </c>
      <c r="J481" s="371">
        <v>576.5</v>
      </c>
      <c r="K481" s="371">
        <v>113.6</v>
      </c>
      <c r="L481" s="371">
        <v>94.7</v>
      </c>
      <c r="M481" s="371">
        <v>58.8</v>
      </c>
      <c r="N481" s="356">
        <f t="shared" si="30"/>
        <v>2423.8000000000002</v>
      </c>
      <c r="O481" s="360"/>
    </row>
    <row r="482" spans="1:15" ht="25.5" x14ac:dyDescent="0.2">
      <c r="A482" s="367"/>
      <c r="B482" s="367" t="s">
        <v>1435</v>
      </c>
      <c r="C482" s="372" t="s">
        <v>4397</v>
      </c>
      <c r="D482" s="356">
        <f t="shared" si="28"/>
        <v>2927.9</v>
      </c>
      <c r="E482" s="358">
        <v>2927.9</v>
      </c>
      <c r="F482" s="371">
        <v>2158.9</v>
      </c>
      <c r="G482" s="358">
        <v>69.099999999999994</v>
      </c>
      <c r="H482" s="371"/>
      <c r="I482" s="356">
        <f t="shared" si="29"/>
        <v>1174.5</v>
      </c>
      <c r="J482" s="371">
        <v>1076.4000000000001</v>
      </c>
      <c r="K482" s="371">
        <v>183.6</v>
      </c>
      <c r="L482" s="371">
        <v>314</v>
      </c>
      <c r="M482" s="371">
        <v>98.1</v>
      </c>
      <c r="N482" s="356">
        <f t="shared" si="30"/>
        <v>4102.3999999999996</v>
      </c>
      <c r="O482" s="360"/>
    </row>
    <row r="483" spans="1:15" ht="25.5" x14ac:dyDescent="0.2">
      <c r="A483" s="367"/>
      <c r="B483" s="367" t="s">
        <v>1435</v>
      </c>
      <c r="C483" s="372" t="s">
        <v>4398</v>
      </c>
      <c r="D483" s="356">
        <f t="shared" si="28"/>
        <v>2769</v>
      </c>
      <c r="E483" s="358">
        <v>2769</v>
      </c>
      <c r="F483" s="371">
        <v>2047.5</v>
      </c>
      <c r="G483" s="358">
        <v>57.6</v>
      </c>
      <c r="H483" s="371"/>
      <c r="I483" s="356">
        <f t="shared" si="29"/>
        <v>1294.4000000000001</v>
      </c>
      <c r="J483" s="371">
        <v>1103.7</v>
      </c>
      <c r="K483" s="371">
        <v>174.2</v>
      </c>
      <c r="L483" s="371">
        <v>261.8</v>
      </c>
      <c r="M483" s="371">
        <v>190.7</v>
      </c>
      <c r="N483" s="356">
        <f t="shared" si="30"/>
        <v>4063.4</v>
      </c>
      <c r="O483" s="360"/>
    </row>
    <row r="484" spans="1:15" ht="25.5" x14ac:dyDescent="0.2">
      <c r="A484" s="367"/>
      <c r="B484" s="367" t="s">
        <v>1435</v>
      </c>
      <c r="C484" s="372" t="s">
        <v>2560</v>
      </c>
      <c r="D484" s="356">
        <f t="shared" si="28"/>
        <v>1801.7</v>
      </c>
      <c r="E484" s="358">
        <v>1801.7</v>
      </c>
      <c r="F484" s="371">
        <v>1329.6000000000001</v>
      </c>
      <c r="G484" s="358">
        <v>40.9</v>
      </c>
      <c r="H484" s="371"/>
      <c r="I484" s="356">
        <f t="shared" si="29"/>
        <v>668.69999999999993</v>
      </c>
      <c r="J484" s="371">
        <v>609.9</v>
      </c>
      <c r="K484" s="371">
        <v>113.1</v>
      </c>
      <c r="L484" s="371">
        <v>186</v>
      </c>
      <c r="M484" s="371">
        <v>58.8</v>
      </c>
      <c r="N484" s="356">
        <f t="shared" si="30"/>
        <v>2470.4</v>
      </c>
      <c r="O484" s="360"/>
    </row>
    <row r="485" spans="1:15" ht="38.25" x14ac:dyDescent="0.2">
      <c r="A485" s="367"/>
      <c r="B485" s="367" t="s">
        <v>1435</v>
      </c>
      <c r="C485" s="372" t="s">
        <v>2561</v>
      </c>
      <c r="D485" s="356">
        <f t="shared" si="28"/>
        <v>3318.7999999999997</v>
      </c>
      <c r="E485" s="358">
        <v>3318.7999999999997</v>
      </c>
      <c r="F485" s="371">
        <v>2463.5</v>
      </c>
      <c r="G485" s="358">
        <v>56.6</v>
      </c>
      <c r="H485" s="371"/>
      <c r="I485" s="356">
        <f t="shared" si="29"/>
        <v>1076.8</v>
      </c>
      <c r="J485" s="371">
        <v>1009.7</v>
      </c>
      <c r="K485" s="371">
        <v>209.6</v>
      </c>
      <c r="L485" s="371">
        <v>257.39999999999998</v>
      </c>
      <c r="M485" s="371">
        <v>67.099999999999994</v>
      </c>
      <c r="N485" s="356">
        <f t="shared" si="30"/>
        <v>4395.5999999999995</v>
      </c>
      <c r="O485" s="360"/>
    </row>
    <row r="486" spans="1:15" ht="25.5" x14ac:dyDescent="0.2">
      <c r="A486" s="367"/>
      <c r="B486" s="367" t="s">
        <v>1435</v>
      </c>
      <c r="C486" s="372" t="s">
        <v>2562</v>
      </c>
      <c r="D486" s="356">
        <f t="shared" si="28"/>
        <v>1194.4000000000001</v>
      </c>
      <c r="E486" s="358">
        <v>1194.4000000000001</v>
      </c>
      <c r="F486" s="371">
        <v>886.5</v>
      </c>
      <c r="G486" s="358">
        <v>20.399999999999999</v>
      </c>
      <c r="H486" s="371"/>
      <c r="I486" s="356">
        <f t="shared" si="29"/>
        <v>412.8</v>
      </c>
      <c r="J486" s="371">
        <v>374</v>
      </c>
      <c r="K486" s="371">
        <v>75.400000000000006</v>
      </c>
      <c r="L486" s="371">
        <v>92.7</v>
      </c>
      <c r="M486" s="371">
        <v>38.799999999999997</v>
      </c>
      <c r="N486" s="356">
        <f t="shared" si="30"/>
        <v>1607.2</v>
      </c>
      <c r="O486" s="360"/>
    </row>
    <row r="487" spans="1:15" ht="38.25" x14ac:dyDescent="0.2">
      <c r="A487" s="367"/>
      <c r="B487" s="367" t="s">
        <v>1435</v>
      </c>
      <c r="C487" s="372" t="s">
        <v>2563</v>
      </c>
      <c r="D487" s="356">
        <f t="shared" si="28"/>
        <v>2202.5</v>
      </c>
      <c r="E487" s="358">
        <v>2202.5</v>
      </c>
      <c r="F487" s="371">
        <v>1640.2</v>
      </c>
      <c r="G487" s="358">
        <v>30.3</v>
      </c>
      <c r="H487" s="371"/>
      <c r="I487" s="356">
        <f t="shared" si="29"/>
        <v>771.6</v>
      </c>
      <c r="J487" s="371">
        <v>708.2</v>
      </c>
      <c r="K487" s="371">
        <v>139.5</v>
      </c>
      <c r="L487" s="371">
        <v>137.6</v>
      </c>
      <c r="M487" s="371">
        <v>63.4</v>
      </c>
      <c r="N487" s="356">
        <f t="shared" si="30"/>
        <v>2974.1</v>
      </c>
      <c r="O487" s="360"/>
    </row>
    <row r="488" spans="1:15" ht="38.25" x14ac:dyDescent="0.2">
      <c r="A488" s="367"/>
      <c r="B488" s="367" t="s">
        <v>1435</v>
      </c>
      <c r="C488" s="372" t="s">
        <v>2564</v>
      </c>
      <c r="D488" s="356">
        <f t="shared" si="28"/>
        <v>1168.7</v>
      </c>
      <c r="E488" s="358">
        <v>1168.7</v>
      </c>
      <c r="F488" s="371">
        <v>863.7</v>
      </c>
      <c r="G488" s="358">
        <v>24.9</v>
      </c>
      <c r="H488" s="371"/>
      <c r="I488" s="356">
        <f t="shared" si="29"/>
        <v>520.6</v>
      </c>
      <c r="J488" s="371">
        <v>476.8</v>
      </c>
      <c r="K488" s="371">
        <v>73.5</v>
      </c>
      <c r="L488" s="371">
        <v>113.1</v>
      </c>
      <c r="M488" s="371">
        <v>43.8</v>
      </c>
      <c r="N488" s="356">
        <f t="shared" si="30"/>
        <v>1689.3000000000002</v>
      </c>
      <c r="O488" s="360"/>
    </row>
    <row r="489" spans="1:15" ht="25.5" x14ac:dyDescent="0.2">
      <c r="A489" s="367"/>
      <c r="B489" s="367" t="s">
        <v>1435</v>
      </c>
      <c r="C489" s="372" t="s">
        <v>4399</v>
      </c>
      <c r="D489" s="356">
        <f t="shared" si="28"/>
        <v>5200.3</v>
      </c>
      <c r="E489" s="358">
        <v>5200.3</v>
      </c>
      <c r="F489" s="371">
        <v>3863.2999999999997</v>
      </c>
      <c r="G489" s="358">
        <v>84.3</v>
      </c>
      <c r="H489" s="371"/>
      <c r="I489" s="356">
        <f t="shared" si="29"/>
        <v>2353.4</v>
      </c>
      <c r="J489" s="371">
        <v>1940.2</v>
      </c>
      <c r="K489" s="371">
        <v>328.6</v>
      </c>
      <c r="L489" s="371">
        <v>383</v>
      </c>
      <c r="M489" s="371">
        <v>413.2</v>
      </c>
      <c r="N489" s="356">
        <f t="shared" si="30"/>
        <v>7553.7000000000007</v>
      </c>
      <c r="O489" s="360"/>
    </row>
    <row r="490" spans="1:15" ht="25.5" x14ac:dyDescent="0.2">
      <c r="A490" s="367"/>
      <c r="B490" s="367" t="s">
        <v>1435</v>
      </c>
      <c r="C490" s="372" t="s">
        <v>2565</v>
      </c>
      <c r="D490" s="356">
        <f t="shared" si="28"/>
        <v>1144.2</v>
      </c>
      <c r="E490" s="358">
        <v>1144.2</v>
      </c>
      <c r="F490" s="371">
        <v>850.5</v>
      </c>
      <c r="G490" s="358">
        <v>17.899999999999999</v>
      </c>
      <c r="H490" s="371"/>
      <c r="I490" s="356">
        <f t="shared" si="29"/>
        <v>532.70000000000005</v>
      </c>
      <c r="J490" s="371">
        <v>493.8</v>
      </c>
      <c r="K490" s="371">
        <v>72.400000000000006</v>
      </c>
      <c r="L490" s="371">
        <v>81.400000000000006</v>
      </c>
      <c r="M490" s="371">
        <v>38.9</v>
      </c>
      <c r="N490" s="356">
        <f t="shared" si="30"/>
        <v>1676.9</v>
      </c>
      <c r="O490" s="360"/>
    </row>
    <row r="491" spans="1:15" ht="25.5" x14ac:dyDescent="0.2">
      <c r="A491" s="367"/>
      <c r="B491" s="367" t="s">
        <v>1435</v>
      </c>
      <c r="C491" s="372" t="s">
        <v>4168</v>
      </c>
      <c r="D491" s="356">
        <f t="shared" si="28"/>
        <v>1166.6000000000001</v>
      </c>
      <c r="E491" s="358">
        <v>1166.6000000000001</v>
      </c>
      <c r="F491" s="371">
        <v>871.7</v>
      </c>
      <c r="G491" s="358">
        <v>12.3</v>
      </c>
      <c r="H491" s="371"/>
      <c r="I491" s="356">
        <f t="shared" si="29"/>
        <v>454.59999999999997</v>
      </c>
      <c r="J491" s="371">
        <v>390.9</v>
      </c>
      <c r="K491" s="371">
        <v>74.099999999999994</v>
      </c>
      <c r="L491" s="371">
        <v>56.2</v>
      </c>
      <c r="M491" s="371">
        <v>63.7</v>
      </c>
      <c r="N491" s="356">
        <f t="shared" si="30"/>
        <v>1621.2</v>
      </c>
      <c r="O491" s="360"/>
    </row>
    <row r="492" spans="1:15" ht="25.5" x14ac:dyDescent="0.2">
      <c r="A492" s="367"/>
      <c r="B492" s="367" t="s">
        <v>1435</v>
      </c>
      <c r="C492" s="372" t="s">
        <v>4169</v>
      </c>
      <c r="D492" s="356">
        <f t="shared" si="28"/>
        <v>2329.6999999999998</v>
      </c>
      <c r="E492" s="358">
        <v>2329.6999999999998</v>
      </c>
      <c r="F492" s="371">
        <v>1735.6000000000001</v>
      </c>
      <c r="G492" s="358">
        <v>31.1</v>
      </c>
      <c r="H492" s="371"/>
      <c r="I492" s="356">
        <f t="shared" si="29"/>
        <v>880.30000000000007</v>
      </c>
      <c r="J492" s="371">
        <v>792.1</v>
      </c>
      <c r="K492" s="371">
        <v>147.6</v>
      </c>
      <c r="L492" s="371">
        <v>141.1</v>
      </c>
      <c r="M492" s="371">
        <v>88.2</v>
      </c>
      <c r="N492" s="356">
        <f t="shared" si="30"/>
        <v>3210</v>
      </c>
      <c r="O492" s="360"/>
    </row>
    <row r="493" spans="1:15" ht="38.25" x14ac:dyDescent="0.2">
      <c r="A493" s="367"/>
      <c r="B493" s="367" t="s">
        <v>1435</v>
      </c>
      <c r="C493" s="372" t="s">
        <v>4170</v>
      </c>
      <c r="D493" s="356">
        <f t="shared" si="28"/>
        <v>1191</v>
      </c>
      <c r="E493" s="358">
        <v>1191</v>
      </c>
      <c r="F493" s="371">
        <v>882.8</v>
      </c>
      <c r="G493" s="358">
        <v>22</v>
      </c>
      <c r="H493" s="371"/>
      <c r="I493" s="356">
        <f t="shared" si="29"/>
        <v>479.8</v>
      </c>
      <c r="J493" s="371">
        <v>412.3</v>
      </c>
      <c r="K493" s="371">
        <v>75.099999999999994</v>
      </c>
      <c r="L493" s="371">
        <v>100.3</v>
      </c>
      <c r="M493" s="371">
        <v>67.5</v>
      </c>
      <c r="N493" s="356">
        <f t="shared" si="30"/>
        <v>1670.8</v>
      </c>
      <c r="O493" s="360"/>
    </row>
    <row r="494" spans="1:15" ht="25.5" x14ac:dyDescent="0.2">
      <c r="A494" s="367"/>
      <c r="B494" s="367" t="s">
        <v>1435</v>
      </c>
      <c r="C494" s="372" t="s">
        <v>4171</v>
      </c>
      <c r="D494" s="356">
        <f t="shared" si="28"/>
        <v>1188.1000000000001</v>
      </c>
      <c r="E494" s="358">
        <v>1188.1000000000001</v>
      </c>
      <c r="F494" s="371">
        <v>886.09999999999991</v>
      </c>
      <c r="G494" s="358">
        <v>14.6</v>
      </c>
      <c r="H494" s="371"/>
      <c r="I494" s="356">
        <f t="shared" si="29"/>
        <v>460.6</v>
      </c>
      <c r="J494" s="371">
        <v>407.1</v>
      </c>
      <c r="K494" s="371">
        <v>75.400000000000006</v>
      </c>
      <c r="L494" s="371">
        <v>66.599999999999994</v>
      </c>
      <c r="M494" s="371">
        <v>53.5</v>
      </c>
      <c r="N494" s="356">
        <f t="shared" si="30"/>
        <v>1648.7000000000003</v>
      </c>
      <c r="O494" s="360"/>
    </row>
    <row r="495" spans="1:15" ht="25.5" x14ac:dyDescent="0.2">
      <c r="A495" s="367"/>
      <c r="B495" s="367" t="s">
        <v>1435</v>
      </c>
      <c r="C495" s="372" t="s">
        <v>4172</v>
      </c>
      <c r="D495" s="356">
        <f t="shared" si="28"/>
        <v>1768.2</v>
      </c>
      <c r="E495" s="358">
        <v>1768.2</v>
      </c>
      <c r="F495" s="371">
        <v>1325.9</v>
      </c>
      <c r="G495" s="358">
        <v>12.4</v>
      </c>
      <c r="H495" s="371"/>
      <c r="I495" s="356">
        <f t="shared" si="29"/>
        <v>512.80000000000007</v>
      </c>
      <c r="J495" s="371">
        <v>469.1</v>
      </c>
      <c r="K495" s="371">
        <v>112.8</v>
      </c>
      <c r="L495" s="371">
        <v>56.5</v>
      </c>
      <c r="M495" s="371">
        <v>43.7</v>
      </c>
      <c r="N495" s="356">
        <f t="shared" si="30"/>
        <v>2281</v>
      </c>
      <c r="O495" s="360"/>
    </row>
    <row r="496" spans="1:15" ht="38.25" x14ac:dyDescent="0.2">
      <c r="A496" s="367"/>
      <c r="B496" s="367" t="s">
        <v>1435</v>
      </c>
      <c r="C496" s="372" t="s">
        <v>4173</v>
      </c>
      <c r="D496" s="356">
        <f t="shared" si="28"/>
        <v>1149.5</v>
      </c>
      <c r="E496" s="358">
        <v>1149.5</v>
      </c>
      <c r="F496" s="371">
        <v>859.20000000000016</v>
      </c>
      <c r="G496" s="358">
        <v>11.5</v>
      </c>
      <c r="H496" s="371"/>
      <c r="I496" s="356">
        <f t="shared" si="29"/>
        <v>354.5</v>
      </c>
      <c r="J496" s="371">
        <v>310.8</v>
      </c>
      <c r="K496" s="371">
        <v>73.099999999999994</v>
      </c>
      <c r="L496" s="371">
        <v>52</v>
      </c>
      <c r="M496" s="371">
        <v>43.7</v>
      </c>
      <c r="N496" s="356">
        <f t="shared" si="30"/>
        <v>1504</v>
      </c>
      <c r="O496" s="360"/>
    </row>
    <row r="497" spans="1:15" ht="25.5" x14ac:dyDescent="0.2">
      <c r="A497" s="367"/>
      <c r="B497" s="367" t="s">
        <v>1435</v>
      </c>
      <c r="C497" s="372" t="s">
        <v>4174</v>
      </c>
      <c r="D497" s="356">
        <f t="shared" si="28"/>
        <v>1201.5</v>
      </c>
      <c r="E497" s="358">
        <v>1201.5</v>
      </c>
      <c r="F497" s="371">
        <v>892.59999999999991</v>
      </c>
      <c r="G497" s="358">
        <v>19.399999999999999</v>
      </c>
      <c r="H497" s="371"/>
      <c r="I497" s="356">
        <f t="shared" si="29"/>
        <v>432.7</v>
      </c>
      <c r="J497" s="371">
        <v>389</v>
      </c>
      <c r="K497" s="371">
        <v>75.900000000000006</v>
      </c>
      <c r="L497" s="371">
        <v>88.2</v>
      </c>
      <c r="M497" s="371">
        <v>43.7</v>
      </c>
      <c r="N497" s="356">
        <f t="shared" si="30"/>
        <v>1634.2</v>
      </c>
      <c r="O497" s="360"/>
    </row>
    <row r="498" spans="1:15" ht="25.5" x14ac:dyDescent="0.2">
      <c r="A498" s="367"/>
      <c r="B498" s="367" t="s">
        <v>1435</v>
      </c>
      <c r="C498" s="372" t="s">
        <v>4175</v>
      </c>
      <c r="D498" s="356">
        <f t="shared" si="28"/>
        <v>1102</v>
      </c>
      <c r="E498" s="358">
        <v>1102</v>
      </c>
      <c r="F498" s="371">
        <v>823.10000000000014</v>
      </c>
      <c r="G498" s="358">
        <v>12.2</v>
      </c>
      <c r="H498" s="371"/>
      <c r="I498" s="356">
        <f t="shared" si="29"/>
        <v>374.9</v>
      </c>
      <c r="J498" s="371">
        <v>331.2</v>
      </c>
      <c r="K498" s="371">
        <v>70</v>
      </c>
      <c r="L498" s="371">
        <v>55.5</v>
      </c>
      <c r="M498" s="371">
        <v>43.7</v>
      </c>
      <c r="N498" s="356">
        <f t="shared" si="30"/>
        <v>1476.9</v>
      </c>
      <c r="O498" s="360"/>
    </row>
    <row r="499" spans="1:15" ht="25.5" x14ac:dyDescent="0.2">
      <c r="A499" s="367"/>
      <c r="B499" s="367" t="s">
        <v>1435</v>
      </c>
      <c r="C499" s="372" t="s">
        <v>4176</v>
      </c>
      <c r="D499" s="356">
        <f t="shared" si="28"/>
        <v>1478.4</v>
      </c>
      <c r="E499" s="358">
        <v>1478.4</v>
      </c>
      <c r="F499" s="371">
        <v>1107.0999999999999</v>
      </c>
      <c r="G499" s="358">
        <v>12.2</v>
      </c>
      <c r="H499" s="371"/>
      <c r="I499" s="356">
        <f t="shared" si="29"/>
        <v>519.20000000000005</v>
      </c>
      <c r="J499" s="371">
        <v>519.20000000000005</v>
      </c>
      <c r="K499" s="371">
        <v>94.2</v>
      </c>
      <c r="L499" s="371">
        <v>57</v>
      </c>
      <c r="M499" s="371"/>
      <c r="N499" s="356">
        <f t="shared" si="30"/>
        <v>1997.6000000000001</v>
      </c>
      <c r="O499" s="360"/>
    </row>
    <row r="500" spans="1:15" ht="38.25" x14ac:dyDescent="0.2">
      <c r="A500" s="367"/>
      <c r="B500" s="367" t="s">
        <v>1435</v>
      </c>
      <c r="C500" s="372" t="s">
        <v>4177</v>
      </c>
      <c r="D500" s="356">
        <f t="shared" si="28"/>
        <v>1341.2</v>
      </c>
      <c r="E500" s="358">
        <v>1341.2</v>
      </c>
      <c r="F500" s="371">
        <v>1004.0000000000001</v>
      </c>
      <c r="G500" s="358">
        <v>11.5</v>
      </c>
      <c r="H500" s="371"/>
      <c r="I500" s="356">
        <f t="shared" si="29"/>
        <v>520.29999999999995</v>
      </c>
      <c r="J500" s="371">
        <v>520.29999999999995</v>
      </c>
      <c r="K500" s="371">
        <v>85.4</v>
      </c>
      <c r="L500" s="371">
        <v>53.7</v>
      </c>
      <c r="M500" s="371"/>
      <c r="N500" s="356">
        <f t="shared" si="30"/>
        <v>1861.5</v>
      </c>
      <c r="O500" s="360"/>
    </row>
    <row r="501" spans="1:15" ht="25.5" x14ac:dyDescent="0.2">
      <c r="A501" s="367"/>
      <c r="B501" s="367" t="s">
        <v>1435</v>
      </c>
      <c r="C501" s="372" t="s">
        <v>4178</v>
      </c>
      <c r="D501" s="356">
        <f t="shared" si="28"/>
        <v>1147.5999999999999</v>
      </c>
      <c r="E501" s="358">
        <v>1147.5999999999999</v>
      </c>
      <c r="F501" s="371">
        <v>859.20000000000016</v>
      </c>
      <c r="G501" s="358">
        <v>9.6</v>
      </c>
      <c r="H501" s="371"/>
      <c r="I501" s="356">
        <f t="shared" si="29"/>
        <v>364.5</v>
      </c>
      <c r="J501" s="371">
        <v>364.5</v>
      </c>
      <c r="K501" s="371">
        <v>73.099999999999994</v>
      </c>
      <c r="L501" s="371">
        <v>44.8</v>
      </c>
      <c r="M501" s="371"/>
      <c r="N501" s="356">
        <f t="shared" si="30"/>
        <v>1512.1</v>
      </c>
      <c r="O501" s="360"/>
    </row>
    <row r="502" spans="1:15" ht="25.5" x14ac:dyDescent="0.2">
      <c r="A502" s="367"/>
      <c r="B502" s="367" t="s">
        <v>1435</v>
      </c>
      <c r="C502" s="372" t="s">
        <v>4179</v>
      </c>
      <c r="D502" s="356">
        <f t="shared" si="28"/>
        <v>1179.5999999999999</v>
      </c>
      <c r="E502" s="358">
        <v>1179.5999999999999</v>
      </c>
      <c r="F502" s="371">
        <v>883.70000000000016</v>
      </c>
      <c r="G502" s="358">
        <v>9.3000000000000007</v>
      </c>
      <c r="H502" s="371"/>
      <c r="I502" s="356">
        <f t="shared" si="29"/>
        <v>265.89999999999998</v>
      </c>
      <c r="J502" s="371">
        <v>265.89999999999998</v>
      </c>
      <c r="K502" s="371">
        <v>75.2</v>
      </c>
      <c r="L502" s="371">
        <v>43.3</v>
      </c>
      <c r="M502" s="371"/>
      <c r="N502" s="356">
        <f t="shared" si="30"/>
        <v>1445.5</v>
      </c>
      <c r="O502" s="360"/>
    </row>
    <row r="503" spans="1:15" ht="38.25" x14ac:dyDescent="0.2">
      <c r="A503" s="367"/>
      <c r="B503" s="367" t="s">
        <v>1435</v>
      </c>
      <c r="C503" s="372" t="s">
        <v>4180</v>
      </c>
      <c r="D503" s="356">
        <f t="shared" si="28"/>
        <v>1137.8000000000002</v>
      </c>
      <c r="E503" s="358">
        <v>1137.8000000000002</v>
      </c>
      <c r="F503" s="371">
        <v>848.5</v>
      </c>
      <c r="G503" s="358">
        <v>14.2</v>
      </c>
      <c r="H503" s="371"/>
      <c r="I503" s="356">
        <f t="shared" si="29"/>
        <v>504.7</v>
      </c>
      <c r="J503" s="371">
        <v>504.7</v>
      </c>
      <c r="K503" s="371">
        <v>72.2</v>
      </c>
      <c r="L503" s="371">
        <v>66</v>
      </c>
      <c r="M503" s="371"/>
      <c r="N503" s="356">
        <f t="shared" si="30"/>
        <v>1642.5000000000002</v>
      </c>
      <c r="O503" s="360"/>
    </row>
    <row r="504" spans="1:15" ht="38.25" x14ac:dyDescent="0.2">
      <c r="A504" s="367"/>
      <c r="B504" s="367" t="s">
        <v>1435</v>
      </c>
      <c r="C504" s="372" t="s">
        <v>4181</v>
      </c>
      <c r="D504" s="356">
        <f t="shared" si="28"/>
        <v>2308.8000000000002</v>
      </c>
      <c r="E504" s="358">
        <v>2308.8000000000002</v>
      </c>
      <c r="F504" s="371">
        <v>1725.3000000000002</v>
      </c>
      <c r="G504" s="358">
        <v>24.2</v>
      </c>
      <c r="H504" s="371"/>
      <c r="I504" s="356">
        <f t="shared" si="29"/>
        <v>776.3</v>
      </c>
      <c r="J504" s="371">
        <v>776.3</v>
      </c>
      <c r="K504" s="371">
        <v>146.69999999999999</v>
      </c>
      <c r="L504" s="371">
        <v>112.9</v>
      </c>
      <c r="M504" s="371"/>
      <c r="N504" s="356">
        <f t="shared" si="30"/>
        <v>3085.1000000000004</v>
      </c>
      <c r="O504" s="360"/>
    </row>
    <row r="505" spans="1:15" ht="38.25" x14ac:dyDescent="0.2">
      <c r="A505" s="367"/>
      <c r="B505" s="367" t="s">
        <v>1435</v>
      </c>
      <c r="C505" s="372" t="s">
        <v>4182</v>
      </c>
      <c r="D505" s="356">
        <f t="shared" si="28"/>
        <v>1177.5999999999999</v>
      </c>
      <c r="E505" s="358">
        <v>1177.5999999999999</v>
      </c>
      <c r="F505" s="371">
        <v>883.80000000000007</v>
      </c>
      <c r="G505" s="358">
        <v>7.2</v>
      </c>
      <c r="H505" s="371"/>
      <c r="I505" s="356">
        <f t="shared" si="29"/>
        <v>379.6</v>
      </c>
      <c r="J505" s="371">
        <v>379.6</v>
      </c>
      <c r="K505" s="371">
        <v>75.2</v>
      </c>
      <c r="L505" s="371">
        <v>33.799999999999997</v>
      </c>
      <c r="M505" s="371"/>
      <c r="N505" s="356">
        <f t="shared" si="30"/>
        <v>1557.1999999999998</v>
      </c>
      <c r="O505" s="360"/>
    </row>
    <row r="506" spans="1:15" ht="38.25" x14ac:dyDescent="0.2">
      <c r="A506" s="367"/>
      <c r="B506" s="367" t="s">
        <v>1435</v>
      </c>
      <c r="C506" s="372" t="s">
        <v>4183</v>
      </c>
      <c r="D506" s="356">
        <f t="shared" si="28"/>
        <v>1999.6000000000001</v>
      </c>
      <c r="E506" s="358">
        <v>1999.6000000000001</v>
      </c>
      <c r="F506" s="371">
        <v>1487.5</v>
      </c>
      <c r="G506" s="358">
        <v>29.7</v>
      </c>
      <c r="H506" s="371"/>
      <c r="I506" s="356">
        <f t="shared" si="29"/>
        <v>658.8</v>
      </c>
      <c r="J506" s="371">
        <v>658.8</v>
      </c>
      <c r="K506" s="371">
        <v>126.4</v>
      </c>
      <c r="L506" s="371">
        <v>138.80000000000001</v>
      </c>
      <c r="M506" s="371"/>
      <c r="N506" s="356">
        <f t="shared" si="30"/>
        <v>2658.4</v>
      </c>
      <c r="O506" s="360"/>
    </row>
    <row r="507" spans="1:15" ht="25.5" x14ac:dyDescent="0.2">
      <c r="A507" s="367"/>
      <c r="B507" s="367" t="s">
        <v>1435</v>
      </c>
      <c r="C507" s="372" t="s">
        <v>4184</v>
      </c>
      <c r="D507" s="356">
        <f t="shared" si="28"/>
        <v>1330.8000000000002</v>
      </c>
      <c r="E507" s="358">
        <v>1330.8000000000002</v>
      </c>
      <c r="F507" s="371">
        <v>995.69999999999982</v>
      </c>
      <c r="G507" s="358">
        <v>12.2</v>
      </c>
      <c r="H507" s="371"/>
      <c r="I507" s="356">
        <f t="shared" si="29"/>
        <v>399.9</v>
      </c>
      <c r="J507" s="371">
        <v>399.9</v>
      </c>
      <c r="K507" s="371">
        <v>84.7</v>
      </c>
      <c r="L507" s="371">
        <v>57</v>
      </c>
      <c r="M507" s="371"/>
      <c r="N507" s="356">
        <f t="shared" si="30"/>
        <v>1730.7000000000003</v>
      </c>
      <c r="O507" s="360"/>
    </row>
    <row r="508" spans="1:15" ht="38.25" x14ac:dyDescent="0.2">
      <c r="A508" s="367"/>
      <c r="B508" s="367" t="s">
        <v>1435</v>
      </c>
      <c r="C508" s="372" t="s">
        <v>4185</v>
      </c>
      <c r="D508" s="356">
        <f t="shared" si="28"/>
        <v>1892.1000000000001</v>
      </c>
      <c r="E508" s="358">
        <v>1892.1000000000001</v>
      </c>
      <c r="F508" s="371">
        <v>1415.5000000000002</v>
      </c>
      <c r="G508" s="358">
        <v>17.5</v>
      </c>
      <c r="H508" s="371"/>
      <c r="I508" s="356">
        <f t="shared" si="29"/>
        <v>594.79999999999995</v>
      </c>
      <c r="J508" s="371">
        <v>594.79999999999995</v>
      </c>
      <c r="K508" s="371">
        <v>120.4</v>
      </c>
      <c r="L508" s="371">
        <v>81.7</v>
      </c>
      <c r="M508" s="371"/>
      <c r="N508" s="356">
        <f t="shared" si="30"/>
        <v>2486.9</v>
      </c>
      <c r="O508" s="360"/>
    </row>
    <row r="509" spans="1:15" ht="25.5" x14ac:dyDescent="0.2">
      <c r="A509" s="367"/>
      <c r="B509" s="367" t="s">
        <v>1435</v>
      </c>
      <c r="C509" s="372" t="s">
        <v>4186</v>
      </c>
      <c r="D509" s="356">
        <f t="shared" si="28"/>
        <v>1391.7</v>
      </c>
      <c r="E509" s="358">
        <v>1391.7</v>
      </c>
      <c r="F509" s="371">
        <v>1038.4999999999998</v>
      </c>
      <c r="G509" s="358">
        <v>16.5</v>
      </c>
      <c r="H509" s="371"/>
      <c r="I509" s="356">
        <f t="shared" si="29"/>
        <v>492.6</v>
      </c>
      <c r="J509" s="371">
        <v>492.6</v>
      </c>
      <c r="K509" s="371">
        <v>88.3</v>
      </c>
      <c r="L509" s="371">
        <v>77.2</v>
      </c>
      <c r="M509" s="371"/>
      <c r="N509" s="356">
        <f t="shared" si="30"/>
        <v>1884.3000000000002</v>
      </c>
      <c r="O509" s="360"/>
    </row>
    <row r="510" spans="1:15" ht="25.5" x14ac:dyDescent="0.2">
      <c r="A510" s="367"/>
      <c r="B510" s="367" t="s">
        <v>1435</v>
      </c>
      <c r="C510" s="372" t="s">
        <v>4187</v>
      </c>
      <c r="D510" s="356">
        <f t="shared" si="28"/>
        <v>1755.1</v>
      </c>
      <c r="E510" s="358">
        <v>1755.1</v>
      </c>
      <c r="F510" s="371">
        <v>1313.2</v>
      </c>
      <c r="G510" s="358">
        <v>16</v>
      </c>
      <c r="H510" s="371"/>
      <c r="I510" s="356">
        <f t="shared" si="29"/>
        <v>584.29999999999995</v>
      </c>
      <c r="J510" s="371">
        <v>584.29999999999995</v>
      </c>
      <c r="K510" s="371">
        <v>111.7</v>
      </c>
      <c r="L510" s="371">
        <v>75</v>
      </c>
      <c r="M510" s="371"/>
      <c r="N510" s="356">
        <f t="shared" si="30"/>
        <v>2339.3999999999996</v>
      </c>
      <c r="O510" s="360"/>
    </row>
    <row r="511" spans="1:15" ht="38.25" x14ac:dyDescent="0.2">
      <c r="A511" s="367"/>
      <c r="B511" s="367" t="s">
        <v>1435</v>
      </c>
      <c r="C511" s="372" t="s">
        <v>4188</v>
      </c>
      <c r="D511" s="356">
        <f t="shared" si="28"/>
        <v>1365.3999999999999</v>
      </c>
      <c r="E511" s="358">
        <v>1365.3999999999999</v>
      </c>
      <c r="F511" s="371">
        <v>1021</v>
      </c>
      <c r="G511" s="358">
        <v>13.3</v>
      </c>
      <c r="H511" s="371"/>
      <c r="I511" s="356">
        <f t="shared" si="29"/>
        <v>402.8</v>
      </c>
      <c r="J511" s="371">
        <v>402.8</v>
      </c>
      <c r="K511" s="371">
        <v>86.9</v>
      </c>
      <c r="L511" s="371">
        <v>62</v>
      </c>
      <c r="M511" s="371"/>
      <c r="N511" s="356">
        <f t="shared" si="30"/>
        <v>1768.1999999999998</v>
      </c>
      <c r="O511" s="360"/>
    </row>
    <row r="512" spans="1:15" ht="25.5" x14ac:dyDescent="0.2">
      <c r="A512" s="367"/>
      <c r="B512" s="367" t="s">
        <v>1435</v>
      </c>
      <c r="C512" s="372" t="s">
        <v>4189</v>
      </c>
      <c r="D512" s="356">
        <f t="shared" si="28"/>
        <v>2646.7000000000003</v>
      </c>
      <c r="E512" s="358">
        <v>2646.7000000000003</v>
      </c>
      <c r="F512" s="371">
        <v>1982.9999999999998</v>
      </c>
      <c r="G512" s="358">
        <v>20.5</v>
      </c>
      <c r="H512" s="371"/>
      <c r="I512" s="356">
        <f t="shared" si="29"/>
        <v>573.79999999999995</v>
      </c>
      <c r="J512" s="371">
        <v>573.79999999999995</v>
      </c>
      <c r="K512" s="371">
        <v>168.7</v>
      </c>
      <c r="L512" s="371">
        <v>95.6</v>
      </c>
      <c r="M512" s="371"/>
      <c r="N512" s="356">
        <f t="shared" si="30"/>
        <v>3220.5</v>
      </c>
      <c r="O512" s="360"/>
    </row>
    <row r="513" spans="1:15" ht="25.5" x14ac:dyDescent="0.2">
      <c r="A513" s="367"/>
      <c r="B513" s="367" t="s">
        <v>1435</v>
      </c>
      <c r="C513" s="372" t="s">
        <v>4190</v>
      </c>
      <c r="D513" s="356">
        <f t="shared" si="28"/>
        <v>1184.2</v>
      </c>
      <c r="E513" s="358">
        <v>1184.2</v>
      </c>
      <c r="F513" s="371">
        <v>883.70000000000016</v>
      </c>
      <c r="G513" s="358">
        <v>13.9</v>
      </c>
      <c r="H513" s="371"/>
      <c r="I513" s="356">
        <f t="shared" si="29"/>
        <v>409.8</v>
      </c>
      <c r="J513" s="371">
        <v>409.8</v>
      </c>
      <c r="K513" s="371">
        <v>75.2</v>
      </c>
      <c r="L513" s="371">
        <v>65</v>
      </c>
      <c r="M513" s="371"/>
      <c r="N513" s="356">
        <f t="shared" si="30"/>
        <v>1594</v>
      </c>
      <c r="O513" s="360"/>
    </row>
    <row r="514" spans="1:15" ht="25.5" x14ac:dyDescent="0.2">
      <c r="A514" s="367"/>
      <c r="B514" s="367" t="s">
        <v>1435</v>
      </c>
      <c r="C514" s="372" t="s">
        <v>4191</v>
      </c>
      <c r="D514" s="356">
        <f t="shared" si="28"/>
        <v>2230.6</v>
      </c>
      <c r="E514" s="358">
        <v>2230.6</v>
      </c>
      <c r="F514" s="371">
        <v>1673.8</v>
      </c>
      <c r="G514" s="358">
        <v>14</v>
      </c>
      <c r="H514" s="371"/>
      <c r="I514" s="356">
        <f t="shared" si="29"/>
        <v>615.70000000000005</v>
      </c>
      <c r="J514" s="371">
        <v>615.70000000000005</v>
      </c>
      <c r="K514" s="371">
        <v>142.4</v>
      </c>
      <c r="L514" s="371">
        <v>65.099999999999994</v>
      </c>
      <c r="M514" s="371"/>
      <c r="N514" s="356">
        <f t="shared" si="30"/>
        <v>2846.3</v>
      </c>
      <c r="O514" s="360"/>
    </row>
    <row r="515" spans="1:15" ht="25.5" x14ac:dyDescent="0.2">
      <c r="A515" s="367"/>
      <c r="B515" s="367" t="s">
        <v>1435</v>
      </c>
      <c r="C515" s="372" t="s">
        <v>4192</v>
      </c>
      <c r="D515" s="356">
        <f t="shared" si="28"/>
        <v>1948.6999999999998</v>
      </c>
      <c r="E515" s="358">
        <v>1948.6999999999998</v>
      </c>
      <c r="F515" s="371">
        <v>1467.9000000000003</v>
      </c>
      <c r="G515" s="358">
        <v>4.7</v>
      </c>
      <c r="H515" s="371"/>
      <c r="I515" s="356">
        <f t="shared" si="29"/>
        <v>453.4</v>
      </c>
      <c r="J515" s="371">
        <v>453.4</v>
      </c>
      <c r="K515" s="371">
        <v>124.9</v>
      </c>
      <c r="L515" s="371">
        <v>22.1</v>
      </c>
      <c r="M515" s="371"/>
      <c r="N515" s="356">
        <f t="shared" si="30"/>
        <v>2402.1</v>
      </c>
      <c r="O515" s="360"/>
    </row>
    <row r="516" spans="1:15" ht="25.5" x14ac:dyDescent="0.2">
      <c r="A516" s="367"/>
      <c r="B516" s="367" t="s">
        <v>1435</v>
      </c>
      <c r="C516" s="372" t="s">
        <v>4193</v>
      </c>
      <c r="D516" s="356">
        <f t="shared" si="28"/>
        <v>6930.6</v>
      </c>
      <c r="E516" s="358">
        <v>6930.6</v>
      </c>
      <c r="F516" s="371">
        <v>5210.2000000000007</v>
      </c>
      <c r="G516" s="358">
        <v>30.3</v>
      </c>
      <c r="H516" s="371"/>
      <c r="I516" s="356">
        <f t="shared" si="29"/>
        <v>2288.4</v>
      </c>
      <c r="J516" s="371">
        <v>2288.4</v>
      </c>
      <c r="K516" s="371">
        <v>443.2</v>
      </c>
      <c r="L516" s="371">
        <v>141.69999999999999</v>
      </c>
      <c r="M516" s="371"/>
      <c r="N516" s="356">
        <f t="shared" si="30"/>
        <v>9219</v>
      </c>
      <c r="O516" s="360"/>
    </row>
    <row r="517" spans="1:15" ht="25.5" x14ac:dyDescent="0.2">
      <c r="A517" s="367"/>
      <c r="B517" s="367" t="s">
        <v>1435</v>
      </c>
      <c r="C517" s="372" t="s">
        <v>4194</v>
      </c>
      <c r="D517" s="356">
        <f t="shared" ref="D517:D580" si="31">E517+H517</f>
        <v>2101.2000000000003</v>
      </c>
      <c r="E517" s="358">
        <v>2101.2000000000003</v>
      </c>
      <c r="F517" s="371">
        <v>1565.9</v>
      </c>
      <c r="G517" s="358">
        <v>27.6</v>
      </c>
      <c r="H517" s="371"/>
      <c r="I517" s="356">
        <f t="shared" ref="I517:I580" si="32">J517+M517</f>
        <v>741.1</v>
      </c>
      <c r="J517" s="371">
        <v>741.1</v>
      </c>
      <c r="K517" s="371">
        <v>133.19999999999999</v>
      </c>
      <c r="L517" s="371">
        <v>126.4</v>
      </c>
      <c r="M517" s="371"/>
      <c r="N517" s="356">
        <f t="shared" ref="N517:N580" si="33">D517+I517</f>
        <v>2842.3</v>
      </c>
      <c r="O517" s="360"/>
    </row>
    <row r="518" spans="1:15" ht="25.5" x14ac:dyDescent="0.2">
      <c r="A518" s="367"/>
      <c r="B518" s="367" t="s">
        <v>1435</v>
      </c>
      <c r="C518" s="372" t="s">
        <v>4195</v>
      </c>
      <c r="D518" s="356">
        <f t="shared" si="31"/>
        <v>1546.3</v>
      </c>
      <c r="E518" s="358">
        <v>1546.3</v>
      </c>
      <c r="F518" s="371">
        <v>1155.7</v>
      </c>
      <c r="G518" s="358">
        <v>15.8</v>
      </c>
      <c r="H518" s="371"/>
      <c r="I518" s="356">
        <f t="shared" si="32"/>
        <v>427.3</v>
      </c>
      <c r="J518" s="371">
        <v>427.3</v>
      </c>
      <c r="K518" s="371">
        <v>98.3</v>
      </c>
      <c r="L518" s="371">
        <v>72.5</v>
      </c>
      <c r="M518" s="371"/>
      <c r="N518" s="356">
        <f t="shared" si="33"/>
        <v>1973.6</v>
      </c>
      <c r="O518" s="360"/>
    </row>
    <row r="519" spans="1:15" ht="38.25" x14ac:dyDescent="0.2">
      <c r="A519" s="367"/>
      <c r="B519" s="367" t="s">
        <v>1435</v>
      </c>
      <c r="C519" s="372" t="s">
        <v>4196</v>
      </c>
      <c r="D519" s="356">
        <f t="shared" si="31"/>
        <v>1384</v>
      </c>
      <c r="E519" s="358">
        <v>1384</v>
      </c>
      <c r="F519" s="371">
        <v>1033.7</v>
      </c>
      <c r="G519" s="358">
        <v>14.8</v>
      </c>
      <c r="H519" s="371"/>
      <c r="I519" s="356">
        <f t="shared" si="32"/>
        <v>309.60000000000002</v>
      </c>
      <c r="J519" s="371">
        <v>309.60000000000002</v>
      </c>
      <c r="K519" s="371">
        <v>88</v>
      </c>
      <c r="L519" s="371">
        <v>68.2</v>
      </c>
      <c r="M519" s="371"/>
      <c r="N519" s="356">
        <f t="shared" si="33"/>
        <v>1693.6</v>
      </c>
      <c r="O519" s="360"/>
    </row>
    <row r="520" spans="1:15" ht="38.25" x14ac:dyDescent="0.2">
      <c r="A520" s="367"/>
      <c r="B520" s="367" t="s">
        <v>1435</v>
      </c>
      <c r="C520" s="372" t="s">
        <v>4197</v>
      </c>
      <c r="D520" s="356">
        <f t="shared" si="31"/>
        <v>2580</v>
      </c>
      <c r="E520" s="358">
        <v>2580</v>
      </c>
      <c r="F520" s="371">
        <v>1908.9</v>
      </c>
      <c r="G520" s="358">
        <v>52.2</v>
      </c>
      <c r="H520" s="371"/>
      <c r="I520" s="356">
        <f t="shared" si="32"/>
        <v>814.69999999999993</v>
      </c>
      <c r="J520" s="371">
        <v>800.4</v>
      </c>
      <c r="K520" s="371">
        <v>162.4</v>
      </c>
      <c r="L520" s="371">
        <v>239.7</v>
      </c>
      <c r="M520" s="371">
        <v>14.3</v>
      </c>
      <c r="N520" s="356">
        <f t="shared" si="33"/>
        <v>3394.7</v>
      </c>
      <c r="O520" s="360"/>
    </row>
    <row r="521" spans="1:15" ht="25.5" x14ac:dyDescent="0.2">
      <c r="A521" s="367"/>
      <c r="B521" s="367" t="s">
        <v>1435</v>
      </c>
      <c r="C521" s="372" t="s">
        <v>4400</v>
      </c>
      <c r="D521" s="356">
        <f t="shared" si="31"/>
        <v>4790.7000000000007</v>
      </c>
      <c r="E521" s="358">
        <v>4790.7000000000007</v>
      </c>
      <c r="F521" s="371">
        <v>3584.8</v>
      </c>
      <c r="G521" s="358">
        <v>43.2</v>
      </c>
      <c r="H521" s="371"/>
      <c r="I521" s="356">
        <f t="shared" si="32"/>
        <v>1534.3</v>
      </c>
      <c r="J521" s="371">
        <v>1499.2</v>
      </c>
      <c r="K521" s="371">
        <v>305</v>
      </c>
      <c r="L521" s="371">
        <v>198.2</v>
      </c>
      <c r="M521" s="371">
        <v>35.1</v>
      </c>
      <c r="N521" s="356">
        <f t="shared" si="33"/>
        <v>6325.0000000000009</v>
      </c>
      <c r="O521" s="360"/>
    </row>
    <row r="522" spans="1:15" ht="25.5" x14ac:dyDescent="0.2">
      <c r="A522" s="367"/>
      <c r="B522" s="367" t="s">
        <v>1435</v>
      </c>
      <c r="C522" s="372" t="s">
        <v>4401</v>
      </c>
      <c r="D522" s="356">
        <f t="shared" si="31"/>
        <v>4667.8999999999996</v>
      </c>
      <c r="E522" s="358">
        <v>4667.8999999999996</v>
      </c>
      <c r="F522" s="371">
        <v>3504.2</v>
      </c>
      <c r="G522" s="358">
        <v>27.1</v>
      </c>
      <c r="H522" s="371"/>
      <c r="I522" s="356">
        <f t="shared" si="32"/>
        <v>1726.3999999999999</v>
      </c>
      <c r="J522" s="371">
        <v>1712.1</v>
      </c>
      <c r="K522" s="371">
        <v>298.10000000000002</v>
      </c>
      <c r="L522" s="371">
        <v>123.9</v>
      </c>
      <c r="M522" s="371">
        <v>14.3</v>
      </c>
      <c r="N522" s="356">
        <f t="shared" si="33"/>
        <v>6394.2999999999993</v>
      </c>
      <c r="O522" s="360"/>
    </row>
    <row r="523" spans="1:15" ht="38.25" x14ac:dyDescent="0.2">
      <c r="A523" s="367"/>
      <c r="B523" s="367" t="s">
        <v>1435</v>
      </c>
      <c r="C523" s="372" t="s">
        <v>4198</v>
      </c>
      <c r="D523" s="356">
        <f t="shared" si="31"/>
        <v>3988.7</v>
      </c>
      <c r="E523" s="358">
        <v>3988.7</v>
      </c>
      <c r="F523" s="371">
        <v>2993.1</v>
      </c>
      <c r="G523" s="358">
        <v>24.8</v>
      </c>
      <c r="H523" s="371"/>
      <c r="I523" s="356">
        <f t="shared" si="32"/>
        <v>1225.3</v>
      </c>
      <c r="J523" s="371">
        <v>1225.3</v>
      </c>
      <c r="K523" s="371">
        <v>254.6</v>
      </c>
      <c r="L523" s="371">
        <v>113.8</v>
      </c>
      <c r="M523" s="371"/>
      <c r="N523" s="356">
        <f t="shared" si="33"/>
        <v>5214</v>
      </c>
      <c r="O523" s="360"/>
    </row>
    <row r="524" spans="1:15" ht="38.25" x14ac:dyDescent="0.2">
      <c r="A524" s="367"/>
      <c r="B524" s="367" t="s">
        <v>1435</v>
      </c>
      <c r="C524" s="372" t="s">
        <v>4199</v>
      </c>
      <c r="D524" s="356">
        <f t="shared" si="31"/>
        <v>1441</v>
      </c>
      <c r="E524" s="358">
        <v>1441</v>
      </c>
      <c r="F524" s="371">
        <v>1077.3000000000002</v>
      </c>
      <c r="G524" s="358">
        <v>14.2</v>
      </c>
      <c r="H524" s="371"/>
      <c r="I524" s="356">
        <f t="shared" si="32"/>
        <v>310.39999999999998</v>
      </c>
      <c r="J524" s="371">
        <v>310.39999999999998</v>
      </c>
      <c r="K524" s="371">
        <v>91.6</v>
      </c>
      <c r="L524" s="371">
        <v>65.3</v>
      </c>
      <c r="M524" s="371"/>
      <c r="N524" s="356">
        <f t="shared" si="33"/>
        <v>1751.4</v>
      </c>
      <c r="O524" s="360"/>
    </row>
    <row r="525" spans="1:15" ht="25.5" x14ac:dyDescent="0.2">
      <c r="A525" s="367"/>
      <c r="B525" s="367" t="s">
        <v>1435</v>
      </c>
      <c r="C525" s="372" t="s">
        <v>4200</v>
      </c>
      <c r="D525" s="356">
        <f t="shared" si="31"/>
        <v>1785.4</v>
      </c>
      <c r="E525" s="358">
        <v>1785.4</v>
      </c>
      <c r="F525" s="371">
        <v>1330.8000000000002</v>
      </c>
      <c r="G525" s="358">
        <v>23.1</v>
      </c>
      <c r="H525" s="371"/>
      <c r="I525" s="356">
        <f t="shared" si="32"/>
        <v>439.9</v>
      </c>
      <c r="J525" s="371">
        <v>439.9</v>
      </c>
      <c r="K525" s="371">
        <v>113.2</v>
      </c>
      <c r="L525" s="371">
        <v>105.8</v>
      </c>
      <c r="M525" s="371"/>
      <c r="N525" s="356">
        <f t="shared" si="33"/>
        <v>2225.3000000000002</v>
      </c>
      <c r="O525" s="360"/>
    </row>
    <row r="526" spans="1:15" ht="25.5" x14ac:dyDescent="0.2">
      <c r="A526" s="367"/>
      <c r="B526" s="367" t="s">
        <v>1435</v>
      </c>
      <c r="C526" s="372" t="s">
        <v>2464</v>
      </c>
      <c r="D526" s="356">
        <f t="shared" si="31"/>
        <v>2365.1999999999998</v>
      </c>
      <c r="E526" s="358">
        <v>2365.1999999999998</v>
      </c>
      <c r="F526" s="371">
        <v>1772.5</v>
      </c>
      <c r="G526" s="358">
        <v>17.8</v>
      </c>
      <c r="H526" s="371"/>
      <c r="I526" s="356">
        <f t="shared" si="32"/>
        <v>1733.8999999999999</v>
      </c>
      <c r="J526" s="371">
        <v>1080.0999999999999</v>
      </c>
      <c r="K526" s="371">
        <v>150.80000000000001</v>
      </c>
      <c r="L526" s="371">
        <v>81.599999999999994</v>
      </c>
      <c r="M526" s="371">
        <v>653.79999999999995</v>
      </c>
      <c r="N526" s="356">
        <f t="shared" si="33"/>
        <v>4099.0999999999995</v>
      </c>
      <c r="O526" s="360"/>
    </row>
    <row r="527" spans="1:15" ht="38.25" x14ac:dyDescent="0.2">
      <c r="A527" s="367"/>
      <c r="B527" s="367" t="s">
        <v>1435</v>
      </c>
      <c r="C527" s="372" t="s">
        <v>2465</v>
      </c>
      <c r="D527" s="356">
        <f t="shared" si="31"/>
        <v>1150.2</v>
      </c>
      <c r="E527" s="358">
        <v>1150.2</v>
      </c>
      <c r="F527" s="371">
        <v>861.7</v>
      </c>
      <c r="G527" s="358">
        <v>9.1</v>
      </c>
      <c r="H527" s="371"/>
      <c r="I527" s="356">
        <f t="shared" si="32"/>
        <v>288.60000000000002</v>
      </c>
      <c r="J527" s="371">
        <v>288.60000000000002</v>
      </c>
      <c r="K527" s="371">
        <v>73.3</v>
      </c>
      <c r="L527" s="371">
        <v>41.7</v>
      </c>
      <c r="M527" s="371"/>
      <c r="N527" s="356">
        <f t="shared" si="33"/>
        <v>1438.8000000000002</v>
      </c>
      <c r="O527" s="360"/>
    </row>
    <row r="528" spans="1:15" ht="38.25" x14ac:dyDescent="0.2">
      <c r="A528" s="367"/>
      <c r="B528" s="367" t="s">
        <v>1435</v>
      </c>
      <c r="C528" s="372" t="s">
        <v>2466</v>
      </c>
      <c r="D528" s="356">
        <f t="shared" si="31"/>
        <v>1262.0999999999999</v>
      </c>
      <c r="E528" s="358">
        <v>1262.0999999999999</v>
      </c>
      <c r="F528" s="371">
        <v>943.90000000000009</v>
      </c>
      <c r="G528" s="358">
        <v>12.1</v>
      </c>
      <c r="H528" s="371"/>
      <c r="I528" s="356">
        <f t="shared" si="32"/>
        <v>284.2</v>
      </c>
      <c r="J528" s="371">
        <v>284.2</v>
      </c>
      <c r="K528" s="371">
        <v>80.3</v>
      </c>
      <c r="L528" s="371">
        <v>55.6</v>
      </c>
      <c r="M528" s="371"/>
      <c r="N528" s="356">
        <f t="shared" si="33"/>
        <v>1546.3</v>
      </c>
      <c r="O528" s="360"/>
    </row>
    <row r="529" spans="1:15" ht="38.25" x14ac:dyDescent="0.2">
      <c r="A529" s="367"/>
      <c r="B529" s="367" t="s">
        <v>1435</v>
      </c>
      <c r="C529" s="372" t="s">
        <v>1824</v>
      </c>
      <c r="D529" s="356">
        <f t="shared" si="31"/>
        <v>3285.9</v>
      </c>
      <c r="E529" s="358">
        <v>3285.9</v>
      </c>
      <c r="F529" s="371">
        <v>2469.2999999999997</v>
      </c>
      <c r="G529" s="358">
        <v>15.5</v>
      </c>
      <c r="H529" s="371"/>
      <c r="I529" s="356">
        <f t="shared" si="32"/>
        <v>942.09999999999991</v>
      </c>
      <c r="J529" s="371">
        <v>927.8</v>
      </c>
      <c r="K529" s="371">
        <v>210</v>
      </c>
      <c r="L529" s="371">
        <v>71.099999999999994</v>
      </c>
      <c r="M529" s="371">
        <v>14.3</v>
      </c>
      <c r="N529" s="356">
        <f t="shared" si="33"/>
        <v>4228</v>
      </c>
      <c r="O529" s="360"/>
    </row>
    <row r="530" spans="1:15" ht="25.5" x14ac:dyDescent="0.2">
      <c r="A530" s="367"/>
      <c r="B530" s="367" t="s">
        <v>1435</v>
      </c>
      <c r="C530" s="372" t="s">
        <v>1825</v>
      </c>
      <c r="D530" s="356">
        <f t="shared" si="31"/>
        <v>1304.4000000000001</v>
      </c>
      <c r="E530" s="358">
        <v>1304.4000000000001</v>
      </c>
      <c r="F530" s="371">
        <v>979.19999999999982</v>
      </c>
      <c r="G530" s="358">
        <v>7.7</v>
      </c>
      <c r="H530" s="371"/>
      <c r="I530" s="356">
        <f t="shared" si="32"/>
        <v>315.60000000000002</v>
      </c>
      <c r="J530" s="371">
        <v>315.60000000000002</v>
      </c>
      <c r="K530" s="371">
        <v>83.3</v>
      </c>
      <c r="L530" s="371">
        <v>35.299999999999997</v>
      </c>
      <c r="M530" s="371"/>
      <c r="N530" s="356">
        <f t="shared" si="33"/>
        <v>1620</v>
      </c>
      <c r="O530" s="360"/>
    </row>
    <row r="531" spans="1:15" ht="38.25" x14ac:dyDescent="0.2">
      <c r="A531" s="367"/>
      <c r="B531" s="367" t="s">
        <v>1435</v>
      </c>
      <c r="C531" s="372" t="s">
        <v>4202</v>
      </c>
      <c r="D531" s="356">
        <f t="shared" si="31"/>
        <v>3185.5</v>
      </c>
      <c r="E531" s="358">
        <v>3185.5</v>
      </c>
      <c r="F531" s="371">
        <v>2358.3000000000002</v>
      </c>
      <c r="G531" s="358">
        <v>62.6</v>
      </c>
      <c r="H531" s="371"/>
      <c r="I531" s="356">
        <f t="shared" si="32"/>
        <v>973.5</v>
      </c>
      <c r="J531" s="371">
        <v>892.8</v>
      </c>
      <c r="K531" s="371">
        <v>200.6</v>
      </c>
      <c r="L531" s="371">
        <v>286.89999999999998</v>
      </c>
      <c r="M531" s="371">
        <v>80.7</v>
      </c>
      <c r="N531" s="356">
        <f t="shared" si="33"/>
        <v>4159</v>
      </c>
      <c r="O531" s="360"/>
    </row>
    <row r="532" spans="1:15" ht="38.25" x14ac:dyDescent="0.2">
      <c r="A532" s="367"/>
      <c r="B532" s="367" t="s">
        <v>1435</v>
      </c>
      <c r="C532" s="372" t="s">
        <v>4203</v>
      </c>
      <c r="D532" s="356">
        <f t="shared" si="31"/>
        <v>1379</v>
      </c>
      <c r="E532" s="358">
        <v>1379</v>
      </c>
      <c r="F532" s="371">
        <v>1025.3</v>
      </c>
      <c r="G532" s="358">
        <v>21.2</v>
      </c>
      <c r="H532" s="371"/>
      <c r="I532" s="356">
        <f t="shared" si="32"/>
        <v>349.90000000000003</v>
      </c>
      <c r="J532" s="371">
        <v>329.3</v>
      </c>
      <c r="K532" s="371">
        <v>87.2</v>
      </c>
      <c r="L532" s="371">
        <v>97.3</v>
      </c>
      <c r="M532" s="371">
        <v>20.6</v>
      </c>
      <c r="N532" s="356">
        <f t="shared" si="33"/>
        <v>1728.9</v>
      </c>
      <c r="O532" s="360"/>
    </row>
    <row r="533" spans="1:15" ht="25.5" x14ac:dyDescent="0.2">
      <c r="A533" s="367"/>
      <c r="B533" s="367" t="s">
        <v>1435</v>
      </c>
      <c r="C533" s="372" t="s">
        <v>4204</v>
      </c>
      <c r="D533" s="356">
        <f t="shared" si="31"/>
        <v>2147.6</v>
      </c>
      <c r="E533" s="358">
        <v>2147.6</v>
      </c>
      <c r="F533" s="371">
        <v>1621.6</v>
      </c>
      <c r="G533" s="358">
        <v>0</v>
      </c>
      <c r="H533" s="371"/>
      <c r="I533" s="356">
        <f t="shared" si="32"/>
        <v>499.2</v>
      </c>
      <c r="J533" s="371">
        <v>484.9</v>
      </c>
      <c r="K533" s="371">
        <v>137.9</v>
      </c>
      <c r="L533" s="371">
        <v>0</v>
      </c>
      <c r="M533" s="371">
        <v>14.3</v>
      </c>
      <c r="N533" s="356">
        <f t="shared" si="33"/>
        <v>2646.7999999999997</v>
      </c>
      <c r="O533" s="360"/>
    </row>
    <row r="534" spans="1:15" ht="38.25" x14ac:dyDescent="0.2">
      <c r="A534" s="367"/>
      <c r="B534" s="367" t="s">
        <v>1435</v>
      </c>
      <c r="C534" s="372" t="s">
        <v>4205</v>
      </c>
      <c r="D534" s="356">
        <f t="shared" si="31"/>
        <v>1596.1000000000001</v>
      </c>
      <c r="E534" s="358">
        <v>1596.1000000000001</v>
      </c>
      <c r="F534" s="371">
        <v>1194.3999999999999</v>
      </c>
      <c r="G534" s="358">
        <v>14.4</v>
      </c>
      <c r="H534" s="371"/>
      <c r="I534" s="356">
        <f t="shared" si="32"/>
        <v>827.1</v>
      </c>
      <c r="J534" s="371">
        <v>558</v>
      </c>
      <c r="K534" s="371">
        <v>101.6</v>
      </c>
      <c r="L534" s="371">
        <v>66.099999999999994</v>
      </c>
      <c r="M534" s="371">
        <v>269.10000000000002</v>
      </c>
      <c r="N534" s="356">
        <f t="shared" si="33"/>
        <v>2423.2000000000003</v>
      </c>
      <c r="O534" s="360"/>
    </row>
    <row r="535" spans="1:15" ht="38.25" x14ac:dyDescent="0.2">
      <c r="A535" s="367"/>
      <c r="B535" s="367" t="s">
        <v>1435</v>
      </c>
      <c r="C535" s="372" t="s">
        <v>4206</v>
      </c>
      <c r="D535" s="356">
        <f t="shared" si="31"/>
        <v>3308.2</v>
      </c>
      <c r="E535" s="358">
        <v>3308.2</v>
      </c>
      <c r="F535" s="371">
        <v>2482.7999999999997</v>
      </c>
      <c r="G535" s="358">
        <v>20.100000000000001</v>
      </c>
      <c r="H535" s="371"/>
      <c r="I535" s="356">
        <f t="shared" si="32"/>
        <v>1055.9000000000001</v>
      </c>
      <c r="J535" s="371">
        <v>1055.9000000000001</v>
      </c>
      <c r="K535" s="371">
        <v>211.2</v>
      </c>
      <c r="L535" s="371">
        <v>91.9</v>
      </c>
      <c r="M535" s="371"/>
      <c r="N535" s="356">
        <f t="shared" si="33"/>
        <v>4364.1000000000004</v>
      </c>
      <c r="O535" s="360"/>
    </row>
    <row r="536" spans="1:15" ht="25.5" x14ac:dyDescent="0.2">
      <c r="A536" s="367"/>
      <c r="B536" s="367" t="s">
        <v>1435</v>
      </c>
      <c r="C536" s="372" t="s">
        <v>4207</v>
      </c>
      <c r="D536" s="356">
        <f t="shared" si="31"/>
        <v>1452.7</v>
      </c>
      <c r="E536" s="358">
        <v>1452.7</v>
      </c>
      <c r="F536" s="371">
        <v>1083.4000000000001</v>
      </c>
      <c r="G536" s="358">
        <v>18</v>
      </c>
      <c r="H536" s="371"/>
      <c r="I536" s="356">
        <f t="shared" si="32"/>
        <v>438.2</v>
      </c>
      <c r="J536" s="371">
        <v>438.2</v>
      </c>
      <c r="K536" s="371">
        <v>92.2</v>
      </c>
      <c r="L536" s="371">
        <v>82.3</v>
      </c>
      <c r="M536" s="371"/>
      <c r="N536" s="356">
        <f t="shared" si="33"/>
        <v>1890.9</v>
      </c>
      <c r="O536" s="360"/>
    </row>
    <row r="537" spans="1:15" ht="38.25" x14ac:dyDescent="0.2">
      <c r="A537" s="367"/>
      <c r="B537" s="367" t="s">
        <v>1435</v>
      </c>
      <c r="C537" s="372" t="s">
        <v>4208</v>
      </c>
      <c r="D537" s="356">
        <f t="shared" si="31"/>
        <v>1943.5</v>
      </c>
      <c r="E537" s="358">
        <v>1943.5</v>
      </c>
      <c r="F537" s="371">
        <v>1455.5000000000002</v>
      </c>
      <c r="G537" s="358">
        <v>15.6</v>
      </c>
      <c r="H537" s="371"/>
      <c r="I537" s="356">
        <f t="shared" si="32"/>
        <v>778.9</v>
      </c>
      <c r="J537" s="371">
        <v>778.9</v>
      </c>
      <c r="K537" s="371">
        <v>123.8</v>
      </c>
      <c r="L537" s="371">
        <v>81.8</v>
      </c>
      <c r="M537" s="371"/>
      <c r="N537" s="356">
        <f t="shared" si="33"/>
        <v>2722.4</v>
      </c>
      <c r="O537" s="360"/>
    </row>
    <row r="538" spans="1:15" ht="38.25" x14ac:dyDescent="0.2">
      <c r="A538" s="367"/>
      <c r="B538" s="367" t="s">
        <v>1435</v>
      </c>
      <c r="C538" s="372" t="s">
        <v>4209</v>
      </c>
      <c r="D538" s="356">
        <f t="shared" si="31"/>
        <v>1614.1</v>
      </c>
      <c r="E538" s="358">
        <v>1614.1</v>
      </c>
      <c r="F538" s="371">
        <v>1210.0999999999999</v>
      </c>
      <c r="G538" s="358">
        <v>11.6</v>
      </c>
      <c r="H538" s="371"/>
      <c r="I538" s="356">
        <f t="shared" si="32"/>
        <v>495.7</v>
      </c>
      <c r="J538" s="371">
        <v>495.7</v>
      </c>
      <c r="K538" s="371">
        <v>102.9</v>
      </c>
      <c r="L538" s="371">
        <v>61</v>
      </c>
      <c r="M538" s="371"/>
      <c r="N538" s="356">
        <f t="shared" si="33"/>
        <v>2109.7999999999997</v>
      </c>
      <c r="O538" s="360"/>
    </row>
    <row r="539" spans="1:15" ht="38.25" x14ac:dyDescent="0.2">
      <c r="A539" s="367"/>
      <c r="B539" s="367" t="s">
        <v>1435</v>
      </c>
      <c r="C539" s="372" t="s">
        <v>4210</v>
      </c>
      <c r="D539" s="356">
        <f t="shared" si="31"/>
        <v>1288.5</v>
      </c>
      <c r="E539" s="358">
        <v>1288.5</v>
      </c>
      <c r="F539" s="371">
        <v>964.99999999999989</v>
      </c>
      <c r="G539" s="358">
        <v>12.3</v>
      </c>
      <c r="H539" s="371"/>
      <c r="I539" s="356">
        <f t="shared" si="32"/>
        <v>610.6</v>
      </c>
      <c r="J539" s="371">
        <v>610.6</v>
      </c>
      <c r="K539" s="371">
        <v>82.1</v>
      </c>
      <c r="L539" s="371">
        <v>64.3</v>
      </c>
      <c r="M539" s="371"/>
      <c r="N539" s="356">
        <f t="shared" si="33"/>
        <v>1899.1</v>
      </c>
      <c r="O539" s="360"/>
    </row>
    <row r="540" spans="1:15" ht="38.25" x14ac:dyDescent="0.2">
      <c r="A540" s="367"/>
      <c r="B540" s="367" t="s">
        <v>1435</v>
      </c>
      <c r="C540" s="372" t="s">
        <v>4211</v>
      </c>
      <c r="D540" s="356">
        <f t="shared" si="31"/>
        <v>1618.1000000000001</v>
      </c>
      <c r="E540" s="358">
        <v>1618.1000000000001</v>
      </c>
      <c r="F540" s="371">
        <v>1210.0999999999999</v>
      </c>
      <c r="G540" s="358">
        <v>15.7</v>
      </c>
      <c r="H540" s="371"/>
      <c r="I540" s="356">
        <f t="shared" si="32"/>
        <v>358.3</v>
      </c>
      <c r="J540" s="371">
        <v>358.3</v>
      </c>
      <c r="K540" s="371">
        <v>102.9</v>
      </c>
      <c r="L540" s="371">
        <v>82.2</v>
      </c>
      <c r="M540" s="371"/>
      <c r="N540" s="356">
        <f t="shared" si="33"/>
        <v>1976.4</v>
      </c>
      <c r="O540" s="360"/>
    </row>
    <row r="541" spans="1:15" ht="38.25" x14ac:dyDescent="0.2">
      <c r="A541" s="367"/>
      <c r="B541" s="367" t="s">
        <v>1435</v>
      </c>
      <c r="C541" s="372" t="s">
        <v>4212</v>
      </c>
      <c r="D541" s="356">
        <f t="shared" si="31"/>
        <v>920.8</v>
      </c>
      <c r="E541" s="358">
        <v>920.8</v>
      </c>
      <c r="F541" s="371">
        <v>682.49999999999989</v>
      </c>
      <c r="G541" s="358">
        <v>16.399999999999999</v>
      </c>
      <c r="H541" s="371"/>
      <c r="I541" s="356">
        <f t="shared" si="32"/>
        <v>577</v>
      </c>
      <c r="J541" s="371">
        <v>577</v>
      </c>
      <c r="K541" s="371">
        <v>58.2</v>
      </c>
      <c r="L541" s="371">
        <v>86.3</v>
      </c>
      <c r="M541" s="371"/>
      <c r="N541" s="356">
        <f t="shared" si="33"/>
        <v>1497.8</v>
      </c>
      <c r="O541" s="360"/>
    </row>
    <row r="542" spans="1:15" ht="38.25" x14ac:dyDescent="0.2">
      <c r="A542" s="367"/>
      <c r="B542" s="367" t="s">
        <v>1435</v>
      </c>
      <c r="C542" s="372" t="s">
        <v>4213</v>
      </c>
      <c r="D542" s="356">
        <f t="shared" si="31"/>
        <v>1918.9</v>
      </c>
      <c r="E542" s="358">
        <v>1918.9</v>
      </c>
      <c r="F542" s="371">
        <v>1435.6999999999998</v>
      </c>
      <c r="G542" s="358">
        <v>17.3</v>
      </c>
      <c r="H542" s="371"/>
      <c r="I542" s="356">
        <f t="shared" si="32"/>
        <v>610.6</v>
      </c>
      <c r="J542" s="371">
        <v>610.6</v>
      </c>
      <c r="K542" s="371">
        <v>122.1</v>
      </c>
      <c r="L542" s="371">
        <v>91</v>
      </c>
      <c r="M542" s="371"/>
      <c r="N542" s="356">
        <f t="shared" si="33"/>
        <v>2529.5</v>
      </c>
      <c r="O542" s="360"/>
    </row>
    <row r="543" spans="1:15" ht="38.25" x14ac:dyDescent="0.2">
      <c r="A543" s="367"/>
      <c r="B543" s="367" t="s">
        <v>1435</v>
      </c>
      <c r="C543" s="372" t="s">
        <v>4214</v>
      </c>
      <c r="D543" s="356">
        <f t="shared" si="31"/>
        <v>1567.4</v>
      </c>
      <c r="E543" s="358">
        <v>1567.4</v>
      </c>
      <c r="F543" s="371">
        <v>1171.3999999999999</v>
      </c>
      <c r="G543" s="358">
        <v>15.7</v>
      </c>
      <c r="H543" s="371"/>
      <c r="I543" s="356">
        <f t="shared" si="32"/>
        <v>793.4</v>
      </c>
      <c r="J543" s="371">
        <v>793.4</v>
      </c>
      <c r="K543" s="371">
        <v>99.6</v>
      </c>
      <c r="L543" s="371">
        <v>81.900000000000006</v>
      </c>
      <c r="M543" s="371"/>
      <c r="N543" s="356">
        <f t="shared" si="33"/>
        <v>2360.8000000000002</v>
      </c>
      <c r="O543" s="360"/>
    </row>
    <row r="544" spans="1:15" ht="38.25" x14ac:dyDescent="0.2">
      <c r="A544" s="367"/>
      <c r="B544" s="367" t="s">
        <v>1435</v>
      </c>
      <c r="C544" s="372" t="s">
        <v>4215</v>
      </c>
      <c r="D544" s="356">
        <f t="shared" si="31"/>
        <v>1457.2</v>
      </c>
      <c r="E544" s="358">
        <v>1457.2</v>
      </c>
      <c r="F544" s="371">
        <v>1094.4000000000001</v>
      </c>
      <c r="G544" s="358">
        <v>7.1</v>
      </c>
      <c r="H544" s="371"/>
      <c r="I544" s="356">
        <f t="shared" si="32"/>
        <v>467.8</v>
      </c>
      <c r="J544" s="371">
        <v>467.8</v>
      </c>
      <c r="K544" s="371">
        <v>93.1</v>
      </c>
      <c r="L544" s="371">
        <v>37.1</v>
      </c>
      <c r="M544" s="371"/>
      <c r="N544" s="356">
        <f t="shared" si="33"/>
        <v>1925</v>
      </c>
      <c r="O544" s="360"/>
    </row>
    <row r="545" spans="1:15" ht="38.25" x14ac:dyDescent="0.2">
      <c r="A545" s="367"/>
      <c r="B545" s="367" t="s">
        <v>1435</v>
      </c>
      <c r="C545" s="372" t="s">
        <v>4216</v>
      </c>
      <c r="D545" s="356">
        <f t="shared" si="31"/>
        <v>1988.8000000000002</v>
      </c>
      <c r="E545" s="358">
        <v>1988.8000000000002</v>
      </c>
      <c r="F545" s="371">
        <v>1493.5</v>
      </c>
      <c r="G545" s="358">
        <v>10.9</v>
      </c>
      <c r="H545" s="371"/>
      <c r="I545" s="356">
        <f t="shared" si="32"/>
        <v>453.5</v>
      </c>
      <c r="J545" s="371">
        <v>453.5</v>
      </c>
      <c r="K545" s="371">
        <v>127</v>
      </c>
      <c r="L545" s="371">
        <v>57.2</v>
      </c>
      <c r="M545" s="371"/>
      <c r="N545" s="356">
        <f t="shared" si="33"/>
        <v>2442.3000000000002</v>
      </c>
      <c r="O545" s="360"/>
    </row>
    <row r="546" spans="1:15" ht="38.25" x14ac:dyDescent="0.2">
      <c r="A546" s="367"/>
      <c r="B546" s="367" t="s">
        <v>1435</v>
      </c>
      <c r="C546" s="372" t="s">
        <v>4217</v>
      </c>
      <c r="D546" s="356">
        <f t="shared" si="31"/>
        <v>1560.4</v>
      </c>
      <c r="E546" s="358">
        <v>1560.4</v>
      </c>
      <c r="F546" s="371">
        <v>1171.3999999999999</v>
      </c>
      <c r="G546" s="358">
        <v>8.6</v>
      </c>
      <c r="H546" s="371"/>
      <c r="I546" s="356">
        <f t="shared" si="32"/>
        <v>404.9</v>
      </c>
      <c r="J546" s="371">
        <v>404.9</v>
      </c>
      <c r="K546" s="371">
        <v>99.6</v>
      </c>
      <c r="L546" s="371">
        <v>44.7</v>
      </c>
      <c r="M546" s="371"/>
      <c r="N546" s="356">
        <f t="shared" si="33"/>
        <v>1965.3000000000002</v>
      </c>
      <c r="O546" s="360"/>
    </row>
    <row r="547" spans="1:15" ht="38.25" x14ac:dyDescent="0.2">
      <c r="A547" s="367"/>
      <c r="B547" s="367" t="s">
        <v>1435</v>
      </c>
      <c r="C547" s="372" t="s">
        <v>4218</v>
      </c>
      <c r="D547" s="356">
        <f t="shared" si="31"/>
        <v>1156.8</v>
      </c>
      <c r="E547" s="358">
        <v>1156.8</v>
      </c>
      <c r="F547" s="371">
        <v>869.20000000000016</v>
      </c>
      <c r="G547" s="358">
        <v>5.7</v>
      </c>
      <c r="H547" s="371"/>
      <c r="I547" s="356">
        <f t="shared" si="32"/>
        <v>351.1</v>
      </c>
      <c r="J547" s="371">
        <v>351.1</v>
      </c>
      <c r="K547" s="371">
        <v>73.900000000000006</v>
      </c>
      <c r="L547" s="371">
        <v>29.7</v>
      </c>
      <c r="M547" s="371"/>
      <c r="N547" s="356">
        <f t="shared" si="33"/>
        <v>1507.9</v>
      </c>
      <c r="O547" s="360"/>
    </row>
    <row r="548" spans="1:15" ht="38.25" x14ac:dyDescent="0.2">
      <c r="A548" s="367"/>
      <c r="B548" s="367" t="s">
        <v>1435</v>
      </c>
      <c r="C548" s="372" t="s">
        <v>4219</v>
      </c>
      <c r="D548" s="356">
        <f t="shared" si="31"/>
        <v>1126.2</v>
      </c>
      <c r="E548" s="358">
        <v>1126.2</v>
      </c>
      <c r="F548" s="371">
        <v>840.4</v>
      </c>
      <c r="G548" s="358">
        <v>12.8</v>
      </c>
      <c r="H548" s="371"/>
      <c r="I548" s="356">
        <f t="shared" si="32"/>
        <v>370.4</v>
      </c>
      <c r="J548" s="371">
        <v>370.4</v>
      </c>
      <c r="K548" s="371">
        <v>71.5</v>
      </c>
      <c r="L548" s="371">
        <v>66.900000000000006</v>
      </c>
      <c r="M548" s="371"/>
      <c r="N548" s="356">
        <f t="shared" si="33"/>
        <v>1496.6</v>
      </c>
      <c r="O548" s="360"/>
    </row>
    <row r="549" spans="1:15" ht="38.25" x14ac:dyDescent="0.2">
      <c r="A549" s="367"/>
      <c r="B549" s="367" t="s">
        <v>1435</v>
      </c>
      <c r="C549" s="372" t="s">
        <v>4220</v>
      </c>
      <c r="D549" s="356">
        <f t="shared" si="31"/>
        <v>947.3</v>
      </c>
      <c r="E549" s="358">
        <v>947.3</v>
      </c>
      <c r="F549" s="371">
        <v>701.49999999999989</v>
      </c>
      <c r="G549" s="358">
        <v>18.7</v>
      </c>
      <c r="H549" s="371"/>
      <c r="I549" s="356">
        <f t="shared" si="32"/>
        <v>337.2</v>
      </c>
      <c r="J549" s="371">
        <v>337.2</v>
      </c>
      <c r="K549" s="371">
        <v>59.7</v>
      </c>
      <c r="L549" s="371">
        <v>98</v>
      </c>
      <c r="M549" s="371"/>
      <c r="N549" s="356">
        <f t="shared" si="33"/>
        <v>1284.5</v>
      </c>
      <c r="O549" s="360"/>
    </row>
    <row r="550" spans="1:15" ht="38.25" x14ac:dyDescent="0.2">
      <c r="A550" s="367"/>
      <c r="B550" s="367" t="s">
        <v>1435</v>
      </c>
      <c r="C550" s="372" t="s">
        <v>4221</v>
      </c>
      <c r="D550" s="356">
        <f t="shared" si="31"/>
        <v>1318.3999999999999</v>
      </c>
      <c r="E550" s="358">
        <v>1318.3999999999999</v>
      </c>
      <c r="F550" s="371">
        <v>984.90000000000009</v>
      </c>
      <c r="G550" s="358">
        <v>14.1</v>
      </c>
      <c r="H550" s="371"/>
      <c r="I550" s="356">
        <f t="shared" si="32"/>
        <v>873</v>
      </c>
      <c r="J550" s="371">
        <v>626.1</v>
      </c>
      <c r="K550" s="371">
        <v>83.8</v>
      </c>
      <c r="L550" s="371">
        <v>73.599999999999994</v>
      </c>
      <c r="M550" s="371">
        <v>246.9</v>
      </c>
      <c r="N550" s="356">
        <f t="shared" si="33"/>
        <v>2191.3999999999996</v>
      </c>
      <c r="O550" s="360"/>
    </row>
    <row r="551" spans="1:15" ht="38.25" x14ac:dyDescent="0.2">
      <c r="A551" s="367"/>
      <c r="B551" s="367" t="s">
        <v>1435</v>
      </c>
      <c r="C551" s="372" t="s">
        <v>4222</v>
      </c>
      <c r="D551" s="356">
        <f t="shared" si="31"/>
        <v>8639.9</v>
      </c>
      <c r="E551" s="358">
        <v>8639.9</v>
      </c>
      <c r="F551" s="371">
        <v>6490</v>
      </c>
      <c r="G551" s="358">
        <v>43.7</v>
      </c>
      <c r="H551" s="371"/>
      <c r="I551" s="356">
        <f t="shared" si="32"/>
        <v>2424.8000000000002</v>
      </c>
      <c r="J551" s="371">
        <v>1627.1</v>
      </c>
      <c r="K551" s="371">
        <v>552.1</v>
      </c>
      <c r="L551" s="371">
        <v>229</v>
      </c>
      <c r="M551" s="371">
        <v>797.7</v>
      </c>
      <c r="N551" s="356">
        <f t="shared" si="33"/>
        <v>11064.7</v>
      </c>
      <c r="O551" s="360"/>
    </row>
    <row r="552" spans="1:15" ht="38.25" x14ac:dyDescent="0.2">
      <c r="A552" s="367"/>
      <c r="B552" s="367" t="s">
        <v>1435</v>
      </c>
      <c r="C552" s="372" t="s">
        <v>4223</v>
      </c>
      <c r="D552" s="356">
        <f t="shared" si="31"/>
        <v>2400.9</v>
      </c>
      <c r="E552" s="358">
        <v>2400.9</v>
      </c>
      <c r="F552" s="371">
        <v>1801.0999999999995</v>
      </c>
      <c r="G552" s="358">
        <v>15.3</v>
      </c>
      <c r="H552" s="371"/>
      <c r="I552" s="356">
        <f t="shared" si="32"/>
        <v>811.5</v>
      </c>
      <c r="J552" s="371">
        <v>811.5</v>
      </c>
      <c r="K552" s="371">
        <v>153.19999999999999</v>
      </c>
      <c r="L552" s="371">
        <v>80.099999999999994</v>
      </c>
      <c r="M552" s="371"/>
      <c r="N552" s="356">
        <f t="shared" si="33"/>
        <v>3212.4</v>
      </c>
      <c r="O552" s="360"/>
    </row>
    <row r="553" spans="1:15" ht="38.25" x14ac:dyDescent="0.2">
      <c r="A553" s="367"/>
      <c r="B553" s="367" t="s">
        <v>1435</v>
      </c>
      <c r="C553" s="372" t="s">
        <v>4224</v>
      </c>
      <c r="D553" s="356">
        <f t="shared" si="31"/>
        <v>1264.3</v>
      </c>
      <c r="E553" s="358">
        <v>1264.3</v>
      </c>
      <c r="F553" s="371">
        <v>945.90000000000009</v>
      </c>
      <c r="G553" s="358">
        <v>11.8</v>
      </c>
      <c r="H553" s="371"/>
      <c r="I553" s="356">
        <f t="shared" si="32"/>
        <v>294.5</v>
      </c>
      <c r="J553" s="371">
        <v>294.5</v>
      </c>
      <c r="K553" s="371">
        <v>80.5</v>
      </c>
      <c r="L553" s="371">
        <v>61.8</v>
      </c>
      <c r="M553" s="371"/>
      <c r="N553" s="356">
        <f t="shared" si="33"/>
        <v>1558.8</v>
      </c>
      <c r="O553" s="360"/>
    </row>
    <row r="554" spans="1:15" ht="25.5" x14ac:dyDescent="0.2">
      <c r="A554" s="367"/>
      <c r="B554" s="367" t="s">
        <v>1435</v>
      </c>
      <c r="C554" s="372" t="s">
        <v>4225</v>
      </c>
      <c r="D554" s="356">
        <f t="shared" si="31"/>
        <v>2682.7</v>
      </c>
      <c r="E554" s="358">
        <v>2682.7</v>
      </c>
      <c r="F554" s="371">
        <v>1982.0999999999997</v>
      </c>
      <c r="G554" s="358">
        <v>57.7</v>
      </c>
      <c r="H554" s="371"/>
      <c r="I554" s="356">
        <f t="shared" si="32"/>
        <v>1077.3</v>
      </c>
      <c r="J554" s="371">
        <v>1054.7</v>
      </c>
      <c r="K554" s="371">
        <v>168.6</v>
      </c>
      <c r="L554" s="371">
        <v>231.1</v>
      </c>
      <c r="M554" s="371">
        <v>22.6</v>
      </c>
      <c r="N554" s="356">
        <f t="shared" si="33"/>
        <v>3760</v>
      </c>
      <c r="O554" s="360"/>
    </row>
    <row r="555" spans="1:15" ht="38.25" x14ac:dyDescent="0.2">
      <c r="A555" s="367"/>
      <c r="B555" s="367" t="s">
        <v>1435</v>
      </c>
      <c r="C555" s="372" t="s">
        <v>4226</v>
      </c>
      <c r="D555" s="356">
        <f t="shared" si="31"/>
        <v>1305.0999999999999</v>
      </c>
      <c r="E555" s="358">
        <v>1305.0999999999999</v>
      </c>
      <c r="F555" s="371">
        <v>979.09999999999991</v>
      </c>
      <c r="G555" s="358">
        <v>8.4</v>
      </c>
      <c r="H555" s="371"/>
      <c r="I555" s="356">
        <f t="shared" si="32"/>
        <v>339.1</v>
      </c>
      <c r="J555" s="371">
        <v>339.1</v>
      </c>
      <c r="K555" s="371">
        <v>83.3</v>
      </c>
      <c r="L555" s="371">
        <v>33.200000000000003</v>
      </c>
      <c r="M555" s="371"/>
      <c r="N555" s="356">
        <f t="shared" si="33"/>
        <v>1644.1999999999998</v>
      </c>
      <c r="O555" s="360"/>
    </row>
    <row r="556" spans="1:15" ht="38.25" x14ac:dyDescent="0.2">
      <c r="A556" s="367"/>
      <c r="B556" s="367" t="s">
        <v>1435</v>
      </c>
      <c r="C556" s="372" t="s">
        <v>4227</v>
      </c>
      <c r="D556" s="356">
        <f t="shared" si="31"/>
        <v>1231</v>
      </c>
      <c r="E556" s="358">
        <v>1231</v>
      </c>
      <c r="F556" s="371">
        <v>923.1</v>
      </c>
      <c r="G556" s="358">
        <v>8.4</v>
      </c>
      <c r="H556" s="371"/>
      <c r="I556" s="356">
        <f t="shared" si="32"/>
        <v>255.7</v>
      </c>
      <c r="J556" s="371">
        <v>255.7</v>
      </c>
      <c r="K556" s="371">
        <v>78.5</v>
      </c>
      <c r="L556" s="371">
        <v>33.9</v>
      </c>
      <c r="M556" s="371"/>
      <c r="N556" s="356">
        <f t="shared" si="33"/>
        <v>1486.7</v>
      </c>
      <c r="O556" s="360"/>
    </row>
    <row r="557" spans="1:15" ht="38.25" x14ac:dyDescent="0.2">
      <c r="A557" s="367"/>
      <c r="B557" s="367" t="s">
        <v>1435</v>
      </c>
      <c r="C557" s="372" t="s">
        <v>4228</v>
      </c>
      <c r="D557" s="356">
        <f t="shared" si="31"/>
        <v>1521.3999999999999</v>
      </c>
      <c r="E557" s="358">
        <v>1521.3999999999999</v>
      </c>
      <c r="F557" s="371">
        <v>1139.1000000000001</v>
      </c>
      <c r="G557" s="358">
        <v>12.8</v>
      </c>
      <c r="H557" s="371"/>
      <c r="I557" s="356">
        <f t="shared" si="32"/>
        <v>429.5</v>
      </c>
      <c r="J557" s="371">
        <v>429.5</v>
      </c>
      <c r="K557" s="371">
        <v>96.9</v>
      </c>
      <c r="L557" s="371">
        <v>51.3</v>
      </c>
      <c r="M557" s="371"/>
      <c r="N557" s="356">
        <f t="shared" si="33"/>
        <v>1950.8999999999999</v>
      </c>
      <c r="O557" s="360"/>
    </row>
    <row r="558" spans="1:15" ht="25.5" x14ac:dyDescent="0.2">
      <c r="A558" s="367"/>
      <c r="B558" s="367" t="s">
        <v>1435</v>
      </c>
      <c r="C558" s="372" t="s">
        <v>4229</v>
      </c>
      <c r="D558" s="356">
        <f t="shared" si="31"/>
        <v>1319.4</v>
      </c>
      <c r="E558" s="358">
        <v>1319.4</v>
      </c>
      <c r="F558" s="371">
        <v>986.8</v>
      </c>
      <c r="G558" s="358">
        <v>12.4</v>
      </c>
      <c r="H558" s="371"/>
      <c r="I558" s="356">
        <f t="shared" si="32"/>
        <v>365.5</v>
      </c>
      <c r="J558" s="371">
        <v>365.5</v>
      </c>
      <c r="K558" s="371">
        <v>83.9</v>
      </c>
      <c r="L558" s="371">
        <v>49.6</v>
      </c>
      <c r="M558" s="371"/>
      <c r="N558" s="356">
        <f t="shared" si="33"/>
        <v>1684.9</v>
      </c>
      <c r="O558" s="360"/>
    </row>
    <row r="559" spans="1:15" ht="25.5" x14ac:dyDescent="0.2">
      <c r="A559" s="367"/>
      <c r="B559" s="367" t="s">
        <v>1435</v>
      </c>
      <c r="C559" s="372" t="s">
        <v>4230</v>
      </c>
      <c r="D559" s="356">
        <f t="shared" si="31"/>
        <v>1303.9000000000001</v>
      </c>
      <c r="E559" s="358">
        <v>1303.9000000000001</v>
      </c>
      <c r="F559" s="371">
        <v>957.60000000000014</v>
      </c>
      <c r="G559" s="358">
        <v>35.700000000000003</v>
      </c>
      <c r="H559" s="371"/>
      <c r="I559" s="356">
        <f t="shared" si="32"/>
        <v>502</v>
      </c>
      <c r="J559" s="371">
        <v>483.5</v>
      </c>
      <c r="K559" s="371">
        <v>81.599999999999994</v>
      </c>
      <c r="L559" s="371">
        <v>143</v>
      </c>
      <c r="M559" s="371">
        <v>18.5</v>
      </c>
      <c r="N559" s="356">
        <f t="shared" si="33"/>
        <v>1805.9</v>
      </c>
      <c r="O559" s="360"/>
    </row>
    <row r="560" spans="1:15" ht="38.25" x14ac:dyDescent="0.2">
      <c r="A560" s="367"/>
      <c r="B560" s="367" t="s">
        <v>1435</v>
      </c>
      <c r="C560" s="372" t="s">
        <v>4231</v>
      </c>
      <c r="D560" s="356">
        <f t="shared" si="31"/>
        <v>1349.6000000000001</v>
      </c>
      <c r="E560" s="358">
        <v>1349.6000000000001</v>
      </c>
      <c r="F560" s="371">
        <v>1003.9999999999999</v>
      </c>
      <c r="G560" s="358">
        <v>19.899999999999999</v>
      </c>
      <c r="H560" s="371"/>
      <c r="I560" s="356">
        <f t="shared" si="32"/>
        <v>412.7</v>
      </c>
      <c r="J560" s="371">
        <v>412.7</v>
      </c>
      <c r="K560" s="371">
        <v>85.4</v>
      </c>
      <c r="L560" s="371">
        <v>79.8</v>
      </c>
      <c r="M560" s="371"/>
      <c r="N560" s="356">
        <f t="shared" si="33"/>
        <v>1762.3000000000002</v>
      </c>
      <c r="O560" s="360"/>
    </row>
    <row r="561" spans="1:15" ht="25.5" x14ac:dyDescent="0.2">
      <c r="A561" s="367"/>
      <c r="B561" s="367" t="s">
        <v>1435</v>
      </c>
      <c r="C561" s="372" t="s">
        <v>4232</v>
      </c>
      <c r="D561" s="356">
        <f t="shared" si="31"/>
        <v>1765.8999999999999</v>
      </c>
      <c r="E561" s="358">
        <v>1765.8999999999999</v>
      </c>
      <c r="F561" s="371">
        <v>1311.1</v>
      </c>
      <c r="G561" s="358">
        <v>29.5</v>
      </c>
      <c r="H561" s="371"/>
      <c r="I561" s="356">
        <f t="shared" si="32"/>
        <v>607.80000000000007</v>
      </c>
      <c r="J561" s="371">
        <v>605.70000000000005</v>
      </c>
      <c r="K561" s="371">
        <v>111.5</v>
      </c>
      <c r="L561" s="371">
        <v>118</v>
      </c>
      <c r="M561" s="371">
        <v>2.1</v>
      </c>
      <c r="N561" s="356">
        <f t="shared" si="33"/>
        <v>2373.6999999999998</v>
      </c>
      <c r="O561" s="360"/>
    </row>
    <row r="562" spans="1:15" ht="38.25" x14ac:dyDescent="0.2">
      <c r="A562" s="367"/>
      <c r="B562" s="367" t="s">
        <v>1435</v>
      </c>
      <c r="C562" s="372" t="s">
        <v>4233</v>
      </c>
      <c r="D562" s="356">
        <f t="shared" si="31"/>
        <v>1179.2</v>
      </c>
      <c r="E562" s="358">
        <v>1179.2</v>
      </c>
      <c r="F562" s="371">
        <v>875.00000000000011</v>
      </c>
      <c r="G562" s="358">
        <v>20.3</v>
      </c>
      <c r="H562" s="371"/>
      <c r="I562" s="356">
        <f t="shared" si="32"/>
        <v>357.9</v>
      </c>
      <c r="J562" s="371">
        <v>357.9</v>
      </c>
      <c r="K562" s="371">
        <v>74.400000000000006</v>
      </c>
      <c r="L562" s="371">
        <v>81.2</v>
      </c>
      <c r="M562" s="371"/>
      <c r="N562" s="356">
        <f t="shared" si="33"/>
        <v>1537.1</v>
      </c>
      <c r="O562" s="360"/>
    </row>
    <row r="563" spans="1:15" ht="25.5" x14ac:dyDescent="0.2">
      <c r="A563" s="367"/>
      <c r="B563" s="367" t="s">
        <v>1435</v>
      </c>
      <c r="C563" s="372" t="s">
        <v>4234</v>
      </c>
      <c r="D563" s="356">
        <f t="shared" si="31"/>
        <v>3374.6</v>
      </c>
      <c r="E563" s="358">
        <v>3374.6</v>
      </c>
      <c r="F563" s="371">
        <v>2526.8000000000002</v>
      </c>
      <c r="G563" s="358">
        <v>28.1</v>
      </c>
      <c r="H563" s="371"/>
      <c r="I563" s="356">
        <f t="shared" si="32"/>
        <v>845.6</v>
      </c>
      <c r="J563" s="371">
        <v>845.6</v>
      </c>
      <c r="K563" s="371">
        <v>214.9</v>
      </c>
      <c r="L563" s="371">
        <v>112.4</v>
      </c>
      <c r="M563" s="371"/>
      <c r="N563" s="356">
        <f t="shared" si="33"/>
        <v>4220.2</v>
      </c>
      <c r="O563" s="360"/>
    </row>
    <row r="564" spans="1:15" ht="25.5" x14ac:dyDescent="0.2">
      <c r="A564" s="367"/>
      <c r="B564" s="367" t="s">
        <v>1435</v>
      </c>
      <c r="C564" s="372" t="s">
        <v>4402</v>
      </c>
      <c r="D564" s="356">
        <f t="shared" si="31"/>
        <v>6867.2</v>
      </c>
      <c r="E564" s="358">
        <v>6867.2</v>
      </c>
      <c r="F564" s="371">
        <v>5110.3999999999996</v>
      </c>
      <c r="G564" s="358">
        <v>99.1</v>
      </c>
      <c r="H564" s="371"/>
      <c r="I564" s="356">
        <f t="shared" si="32"/>
        <v>2492.5</v>
      </c>
      <c r="J564" s="371">
        <v>2481.6999999999998</v>
      </c>
      <c r="K564" s="371">
        <v>434.7</v>
      </c>
      <c r="L564" s="371">
        <v>396.7</v>
      </c>
      <c r="M564" s="371">
        <v>10.8</v>
      </c>
      <c r="N564" s="356">
        <f t="shared" si="33"/>
        <v>9359.7000000000007</v>
      </c>
      <c r="O564" s="360"/>
    </row>
    <row r="565" spans="1:15" ht="25.5" x14ac:dyDescent="0.2">
      <c r="A565" s="367"/>
      <c r="B565" s="367" t="s">
        <v>1435</v>
      </c>
      <c r="C565" s="372" t="s">
        <v>4403</v>
      </c>
      <c r="D565" s="356">
        <f t="shared" si="31"/>
        <v>4745.8999999999996</v>
      </c>
      <c r="E565" s="358">
        <v>4745.8999999999996</v>
      </c>
      <c r="F565" s="371">
        <v>3561.8000000000006</v>
      </c>
      <c r="G565" s="358">
        <v>28.6</v>
      </c>
      <c r="H565" s="371"/>
      <c r="I565" s="356">
        <f t="shared" si="32"/>
        <v>1557.9</v>
      </c>
      <c r="J565" s="371">
        <v>1557.9</v>
      </c>
      <c r="K565" s="371">
        <v>303</v>
      </c>
      <c r="L565" s="371">
        <v>114.6</v>
      </c>
      <c r="M565" s="371"/>
      <c r="N565" s="356">
        <f t="shared" si="33"/>
        <v>6303.7999999999993</v>
      </c>
      <c r="O565" s="360"/>
    </row>
    <row r="566" spans="1:15" ht="38.25" x14ac:dyDescent="0.2">
      <c r="A566" s="367"/>
      <c r="B566" s="367" t="s">
        <v>1435</v>
      </c>
      <c r="C566" s="372" t="s">
        <v>1978</v>
      </c>
      <c r="D566" s="356">
        <f t="shared" si="31"/>
        <v>1192.3</v>
      </c>
      <c r="E566" s="358">
        <v>1192.3</v>
      </c>
      <c r="F566" s="371">
        <v>888.7</v>
      </c>
      <c r="G566" s="358">
        <v>15.2</v>
      </c>
      <c r="H566" s="371"/>
      <c r="I566" s="356">
        <f t="shared" si="32"/>
        <v>343.3</v>
      </c>
      <c r="J566" s="371">
        <v>343.3</v>
      </c>
      <c r="K566" s="371">
        <v>75.599999999999994</v>
      </c>
      <c r="L566" s="371">
        <v>60.7</v>
      </c>
      <c r="M566" s="371"/>
      <c r="N566" s="356">
        <f t="shared" si="33"/>
        <v>1535.6</v>
      </c>
      <c r="O566" s="360"/>
    </row>
    <row r="567" spans="1:15" ht="25.5" x14ac:dyDescent="0.2">
      <c r="A567" s="367"/>
      <c r="B567" s="367" t="s">
        <v>1435</v>
      </c>
      <c r="C567" s="372" t="s">
        <v>1979</v>
      </c>
      <c r="D567" s="356">
        <f t="shared" si="31"/>
        <v>2071.6</v>
      </c>
      <c r="E567" s="358">
        <v>2071.6</v>
      </c>
      <c r="F567" s="371">
        <v>1550.3</v>
      </c>
      <c r="G567" s="358">
        <v>18.399999999999999</v>
      </c>
      <c r="H567" s="371"/>
      <c r="I567" s="356">
        <f t="shared" si="32"/>
        <v>611.1</v>
      </c>
      <c r="J567" s="371">
        <v>611.1</v>
      </c>
      <c r="K567" s="371">
        <v>131.9</v>
      </c>
      <c r="L567" s="371">
        <v>73.5</v>
      </c>
      <c r="M567" s="371"/>
      <c r="N567" s="356">
        <f t="shared" si="33"/>
        <v>2682.7</v>
      </c>
      <c r="O567" s="360"/>
    </row>
    <row r="568" spans="1:15" ht="25.5" x14ac:dyDescent="0.2">
      <c r="A568" s="367"/>
      <c r="B568" s="367" t="s">
        <v>1435</v>
      </c>
      <c r="C568" s="372" t="s">
        <v>1980</v>
      </c>
      <c r="D568" s="356">
        <f t="shared" si="31"/>
        <v>1264.2</v>
      </c>
      <c r="E568" s="358">
        <v>1264.2</v>
      </c>
      <c r="F568" s="371">
        <v>946.30000000000007</v>
      </c>
      <c r="G568" s="358">
        <v>10.8</v>
      </c>
      <c r="H568" s="371"/>
      <c r="I568" s="356">
        <f t="shared" si="32"/>
        <v>304.5</v>
      </c>
      <c r="J568" s="371">
        <v>304.5</v>
      </c>
      <c r="K568" s="371">
        <v>80.5</v>
      </c>
      <c r="L568" s="371">
        <v>43.4</v>
      </c>
      <c r="M568" s="371"/>
      <c r="N568" s="356">
        <f t="shared" si="33"/>
        <v>1568.7</v>
      </c>
      <c r="O568" s="360"/>
    </row>
    <row r="569" spans="1:15" ht="38.25" x14ac:dyDescent="0.2">
      <c r="A569" s="367"/>
      <c r="B569" s="367" t="s">
        <v>1435</v>
      </c>
      <c r="C569" s="372" t="s">
        <v>1981</v>
      </c>
      <c r="D569" s="356">
        <f t="shared" si="31"/>
        <v>3048</v>
      </c>
      <c r="E569" s="358">
        <v>3048</v>
      </c>
      <c r="F569" s="371">
        <v>2288.5</v>
      </c>
      <c r="G569" s="358">
        <v>17</v>
      </c>
      <c r="H569" s="371"/>
      <c r="I569" s="356">
        <f t="shared" si="32"/>
        <v>780</v>
      </c>
      <c r="J569" s="371">
        <v>776.4</v>
      </c>
      <c r="K569" s="371">
        <v>194.7</v>
      </c>
      <c r="L569" s="371">
        <v>68.2</v>
      </c>
      <c r="M569" s="371">
        <v>3.6</v>
      </c>
      <c r="N569" s="356">
        <f t="shared" si="33"/>
        <v>3828</v>
      </c>
      <c r="O569" s="360"/>
    </row>
    <row r="570" spans="1:15" ht="25.5" x14ac:dyDescent="0.2">
      <c r="A570" s="367"/>
      <c r="B570" s="367" t="s">
        <v>1435</v>
      </c>
      <c r="C570" s="372" t="s">
        <v>2283</v>
      </c>
      <c r="D570" s="356">
        <f t="shared" si="31"/>
        <v>1297.5</v>
      </c>
      <c r="E570" s="358">
        <v>1297.5</v>
      </c>
      <c r="F570" s="371">
        <v>967.89999999999986</v>
      </c>
      <c r="G570" s="358">
        <v>15.7</v>
      </c>
      <c r="H570" s="371"/>
      <c r="I570" s="356">
        <f t="shared" si="32"/>
        <v>322.5</v>
      </c>
      <c r="J570" s="371">
        <v>317.10000000000002</v>
      </c>
      <c r="K570" s="371">
        <v>82.3</v>
      </c>
      <c r="L570" s="371">
        <v>62.7</v>
      </c>
      <c r="M570" s="371">
        <v>5.4</v>
      </c>
      <c r="N570" s="356">
        <f t="shared" si="33"/>
        <v>1620</v>
      </c>
      <c r="O570" s="360"/>
    </row>
    <row r="571" spans="1:15" ht="25.5" x14ac:dyDescent="0.2">
      <c r="A571" s="367"/>
      <c r="B571" s="367" t="s">
        <v>1435</v>
      </c>
      <c r="C571" s="372" t="s">
        <v>4404</v>
      </c>
      <c r="D571" s="356">
        <f t="shared" si="31"/>
        <v>6700.4000000000005</v>
      </c>
      <c r="E571" s="358">
        <v>6700.4000000000005</v>
      </c>
      <c r="F571" s="371">
        <v>4992.5</v>
      </c>
      <c r="G571" s="358">
        <v>88.2</v>
      </c>
      <c r="H571" s="371"/>
      <c r="I571" s="356">
        <f t="shared" si="32"/>
        <v>2388.4</v>
      </c>
      <c r="J571" s="371">
        <v>2377.6</v>
      </c>
      <c r="K571" s="371">
        <v>424.7</v>
      </c>
      <c r="L571" s="371">
        <v>353.1</v>
      </c>
      <c r="M571" s="371">
        <v>10.8</v>
      </c>
      <c r="N571" s="356">
        <f t="shared" si="33"/>
        <v>9088.8000000000011</v>
      </c>
      <c r="O571" s="360"/>
    </row>
    <row r="572" spans="1:15" ht="25.5" x14ac:dyDescent="0.2">
      <c r="A572" s="367"/>
      <c r="B572" s="367" t="s">
        <v>1435</v>
      </c>
      <c r="C572" s="372" t="s">
        <v>2284</v>
      </c>
      <c r="D572" s="356">
        <f t="shared" si="31"/>
        <v>987</v>
      </c>
      <c r="E572" s="358">
        <v>987</v>
      </c>
      <c r="F572" s="371">
        <v>733.90000000000009</v>
      </c>
      <c r="G572" s="358">
        <v>15.1</v>
      </c>
      <c r="H572" s="371"/>
      <c r="I572" s="356">
        <f t="shared" si="32"/>
        <v>233.6</v>
      </c>
      <c r="J572" s="371">
        <v>233.6</v>
      </c>
      <c r="K572" s="371">
        <v>62.4</v>
      </c>
      <c r="L572" s="371">
        <v>60.5</v>
      </c>
      <c r="M572" s="371"/>
      <c r="N572" s="356">
        <f t="shared" si="33"/>
        <v>1220.5999999999999</v>
      </c>
      <c r="O572" s="360"/>
    </row>
    <row r="573" spans="1:15" ht="25.5" x14ac:dyDescent="0.2">
      <c r="A573" s="367"/>
      <c r="B573" s="367" t="s">
        <v>1435</v>
      </c>
      <c r="C573" s="372" t="s">
        <v>4405</v>
      </c>
      <c r="D573" s="356">
        <f t="shared" si="31"/>
        <v>4820.8999999999996</v>
      </c>
      <c r="E573" s="358">
        <v>4820.8999999999996</v>
      </c>
      <c r="F573" s="371">
        <v>3588.5</v>
      </c>
      <c r="G573" s="358">
        <v>68.400000000000006</v>
      </c>
      <c r="H573" s="371"/>
      <c r="I573" s="356">
        <f t="shared" si="32"/>
        <v>1670</v>
      </c>
      <c r="J573" s="371">
        <v>1664.6</v>
      </c>
      <c r="K573" s="371">
        <v>305.2</v>
      </c>
      <c r="L573" s="371">
        <v>273.7</v>
      </c>
      <c r="M573" s="371">
        <v>5.4</v>
      </c>
      <c r="N573" s="356">
        <f t="shared" si="33"/>
        <v>6490.9</v>
      </c>
      <c r="O573" s="360"/>
    </row>
    <row r="574" spans="1:15" ht="38.25" x14ac:dyDescent="0.2">
      <c r="A574" s="367"/>
      <c r="B574" s="367" t="s">
        <v>1435</v>
      </c>
      <c r="C574" s="372" t="s">
        <v>2285</v>
      </c>
      <c r="D574" s="356">
        <f t="shared" si="31"/>
        <v>1871.4</v>
      </c>
      <c r="E574" s="358">
        <v>1871.4</v>
      </c>
      <c r="F574" s="371">
        <v>1401.5</v>
      </c>
      <c r="G574" s="358">
        <v>15.2</v>
      </c>
      <c r="H574" s="371"/>
      <c r="I574" s="356">
        <f t="shared" si="32"/>
        <v>566</v>
      </c>
      <c r="J574" s="371">
        <v>566</v>
      </c>
      <c r="K574" s="371">
        <v>119.2</v>
      </c>
      <c r="L574" s="371">
        <v>60.9</v>
      </c>
      <c r="M574" s="371"/>
      <c r="N574" s="356">
        <f t="shared" si="33"/>
        <v>2437.4</v>
      </c>
      <c r="O574" s="360"/>
    </row>
    <row r="575" spans="1:15" ht="38.25" x14ac:dyDescent="0.2">
      <c r="A575" s="367"/>
      <c r="B575" s="367" t="s">
        <v>1435</v>
      </c>
      <c r="C575" s="372" t="s">
        <v>3645</v>
      </c>
      <c r="D575" s="356">
        <f t="shared" si="31"/>
        <v>1120</v>
      </c>
      <c r="E575" s="358">
        <v>1120</v>
      </c>
      <c r="F575" s="371">
        <v>837.1</v>
      </c>
      <c r="G575" s="358">
        <v>11.4</v>
      </c>
      <c r="H575" s="371"/>
      <c r="I575" s="356">
        <f t="shared" si="32"/>
        <v>344.9</v>
      </c>
      <c r="J575" s="371">
        <v>344.9</v>
      </c>
      <c r="K575" s="371">
        <v>71.2</v>
      </c>
      <c r="L575" s="371">
        <v>45.8</v>
      </c>
      <c r="M575" s="371"/>
      <c r="N575" s="356">
        <f t="shared" si="33"/>
        <v>1464.9</v>
      </c>
      <c r="O575" s="360"/>
    </row>
    <row r="576" spans="1:15" ht="38.25" x14ac:dyDescent="0.2">
      <c r="A576" s="367"/>
      <c r="B576" s="367" t="s">
        <v>1435</v>
      </c>
      <c r="C576" s="372" t="s">
        <v>3646</v>
      </c>
      <c r="D576" s="356">
        <f t="shared" si="31"/>
        <v>3398.9</v>
      </c>
      <c r="E576" s="358">
        <v>3398.9</v>
      </c>
      <c r="F576" s="371">
        <v>2534.6000000000004</v>
      </c>
      <c r="G576" s="358">
        <v>42.1</v>
      </c>
      <c r="H576" s="371"/>
      <c r="I576" s="356">
        <f t="shared" si="32"/>
        <v>1385.6</v>
      </c>
      <c r="J576" s="371">
        <v>1385.6</v>
      </c>
      <c r="K576" s="371">
        <v>215.6</v>
      </c>
      <c r="L576" s="371">
        <v>168.7</v>
      </c>
      <c r="M576" s="371"/>
      <c r="N576" s="356">
        <f t="shared" si="33"/>
        <v>4784.5</v>
      </c>
      <c r="O576" s="360"/>
    </row>
    <row r="577" spans="1:15" ht="25.5" x14ac:dyDescent="0.2">
      <c r="A577" s="367"/>
      <c r="B577" s="367" t="s">
        <v>1435</v>
      </c>
      <c r="C577" s="372" t="s">
        <v>4406</v>
      </c>
      <c r="D577" s="356">
        <f t="shared" si="31"/>
        <v>4717</v>
      </c>
      <c r="E577" s="358">
        <v>4717</v>
      </c>
      <c r="F577" s="371">
        <v>3542</v>
      </c>
      <c r="G577" s="358">
        <v>25.9</v>
      </c>
      <c r="H577" s="371"/>
      <c r="I577" s="356">
        <f t="shared" si="32"/>
        <v>1247</v>
      </c>
      <c r="J577" s="371">
        <v>1241.5999999999999</v>
      </c>
      <c r="K577" s="371">
        <v>301.3</v>
      </c>
      <c r="L577" s="371">
        <v>103.8</v>
      </c>
      <c r="M577" s="371">
        <v>5.4</v>
      </c>
      <c r="N577" s="356">
        <f t="shared" si="33"/>
        <v>5964</v>
      </c>
      <c r="O577" s="360"/>
    </row>
    <row r="578" spans="1:15" ht="38.25" x14ac:dyDescent="0.2">
      <c r="A578" s="367"/>
      <c r="B578" s="367" t="s">
        <v>1435</v>
      </c>
      <c r="C578" s="372" t="s">
        <v>3647</v>
      </c>
      <c r="D578" s="356">
        <f t="shared" si="31"/>
        <v>3468.6</v>
      </c>
      <c r="E578" s="358">
        <v>3468.6</v>
      </c>
      <c r="F578" s="371">
        <v>2587.1</v>
      </c>
      <c r="G578" s="358">
        <v>42.1</v>
      </c>
      <c r="H578" s="371"/>
      <c r="I578" s="356">
        <f t="shared" si="32"/>
        <v>1130.3000000000002</v>
      </c>
      <c r="J578" s="371">
        <v>1109.9000000000001</v>
      </c>
      <c r="K578" s="371">
        <v>220.1</v>
      </c>
      <c r="L578" s="371">
        <v>168.5</v>
      </c>
      <c r="M578" s="371">
        <v>20.399999999999999</v>
      </c>
      <c r="N578" s="356">
        <f t="shared" si="33"/>
        <v>4598.8999999999996</v>
      </c>
      <c r="O578" s="360"/>
    </row>
    <row r="579" spans="1:15" ht="25.5" x14ac:dyDescent="0.2">
      <c r="A579" s="367"/>
      <c r="B579" s="367" t="s">
        <v>1435</v>
      </c>
      <c r="C579" s="372" t="s">
        <v>3648</v>
      </c>
      <c r="D579" s="356">
        <f t="shared" si="31"/>
        <v>1112.3000000000002</v>
      </c>
      <c r="E579" s="358">
        <v>1112.3000000000002</v>
      </c>
      <c r="F579" s="371">
        <v>828.4</v>
      </c>
      <c r="G579" s="358">
        <v>15.1</v>
      </c>
      <c r="H579" s="371"/>
      <c r="I579" s="356">
        <f t="shared" si="32"/>
        <v>435.4</v>
      </c>
      <c r="J579" s="371">
        <v>435.4</v>
      </c>
      <c r="K579" s="371">
        <v>70.5</v>
      </c>
      <c r="L579" s="371">
        <v>60.3</v>
      </c>
      <c r="M579" s="371"/>
      <c r="N579" s="356">
        <f t="shared" si="33"/>
        <v>1547.7000000000003</v>
      </c>
      <c r="O579" s="360"/>
    </row>
    <row r="580" spans="1:15" ht="25.5" x14ac:dyDescent="0.2">
      <c r="A580" s="367"/>
      <c r="B580" s="367" t="s">
        <v>1435</v>
      </c>
      <c r="C580" s="372" t="s">
        <v>4407</v>
      </c>
      <c r="D580" s="356">
        <f t="shared" si="31"/>
        <v>7405.9</v>
      </c>
      <c r="E580" s="358">
        <v>7405.9</v>
      </c>
      <c r="F580" s="371">
        <v>5517.2000000000007</v>
      </c>
      <c r="G580" s="358">
        <v>99.6</v>
      </c>
      <c r="H580" s="371"/>
      <c r="I580" s="356">
        <f t="shared" si="32"/>
        <v>2495.7000000000003</v>
      </c>
      <c r="J580" s="371">
        <v>2484.9</v>
      </c>
      <c r="K580" s="371">
        <v>469.3</v>
      </c>
      <c r="L580" s="371">
        <v>398.9</v>
      </c>
      <c r="M580" s="371">
        <v>10.8</v>
      </c>
      <c r="N580" s="356">
        <f t="shared" si="33"/>
        <v>9901.6</v>
      </c>
      <c r="O580" s="360"/>
    </row>
    <row r="581" spans="1:15" ht="38.25" x14ac:dyDescent="0.2">
      <c r="A581" s="367"/>
      <c r="B581" s="367" t="s">
        <v>1435</v>
      </c>
      <c r="C581" s="372" t="s">
        <v>3649</v>
      </c>
      <c r="D581" s="356">
        <f t="shared" ref="D581:D644" si="34">E581+H581</f>
        <v>1596.3</v>
      </c>
      <c r="E581" s="358">
        <v>1596.3</v>
      </c>
      <c r="F581" s="371">
        <v>1192.4000000000001</v>
      </c>
      <c r="G581" s="358">
        <v>17</v>
      </c>
      <c r="H581" s="371"/>
      <c r="I581" s="356">
        <f t="shared" ref="I581:I644" si="35">J581+M581</f>
        <v>399.2</v>
      </c>
      <c r="J581" s="371">
        <v>399.2</v>
      </c>
      <c r="K581" s="371">
        <v>101.4</v>
      </c>
      <c r="L581" s="371">
        <v>67.900000000000006</v>
      </c>
      <c r="M581" s="371"/>
      <c r="N581" s="356">
        <f t="shared" ref="N581:N644" si="36">D581+I581</f>
        <v>1995.5</v>
      </c>
      <c r="O581" s="360"/>
    </row>
    <row r="582" spans="1:15" ht="25.5" x14ac:dyDescent="0.2">
      <c r="A582" s="367"/>
      <c r="B582" s="367" t="s">
        <v>1435</v>
      </c>
      <c r="C582" s="372" t="s">
        <v>4408</v>
      </c>
      <c r="D582" s="356">
        <f t="shared" si="34"/>
        <v>4984.7</v>
      </c>
      <c r="E582" s="358">
        <v>4984.7</v>
      </c>
      <c r="F582" s="371">
        <v>3726.9999999999991</v>
      </c>
      <c r="G582" s="358">
        <v>48.6</v>
      </c>
      <c r="H582" s="371"/>
      <c r="I582" s="356">
        <f t="shared" si="35"/>
        <v>1718.6000000000001</v>
      </c>
      <c r="J582" s="371">
        <v>1691.7</v>
      </c>
      <c r="K582" s="371">
        <v>317</v>
      </c>
      <c r="L582" s="371">
        <v>194.5</v>
      </c>
      <c r="M582" s="371">
        <v>26.9</v>
      </c>
      <c r="N582" s="356">
        <f t="shared" si="36"/>
        <v>6703.3</v>
      </c>
      <c r="O582" s="360"/>
    </row>
    <row r="583" spans="1:15" ht="38.25" x14ac:dyDescent="0.2">
      <c r="A583" s="367"/>
      <c r="B583" s="367" t="s">
        <v>1435</v>
      </c>
      <c r="C583" s="372" t="s">
        <v>3650</v>
      </c>
      <c r="D583" s="356">
        <f t="shared" si="34"/>
        <v>2975</v>
      </c>
      <c r="E583" s="358">
        <v>2975</v>
      </c>
      <c r="F583" s="371">
        <v>2226.5</v>
      </c>
      <c r="G583" s="358">
        <v>26.2</v>
      </c>
      <c r="H583" s="371"/>
      <c r="I583" s="356">
        <f t="shared" si="35"/>
        <v>1034.5999999999999</v>
      </c>
      <c r="J583" s="371">
        <v>1034.5999999999999</v>
      </c>
      <c r="K583" s="371">
        <v>189.4</v>
      </c>
      <c r="L583" s="371">
        <v>104.7</v>
      </c>
      <c r="M583" s="371"/>
      <c r="N583" s="356">
        <f t="shared" si="36"/>
        <v>4009.6</v>
      </c>
      <c r="O583" s="360"/>
    </row>
    <row r="584" spans="1:15" ht="25.5" x14ac:dyDescent="0.2">
      <c r="A584" s="367"/>
      <c r="B584" s="367" t="s">
        <v>1435</v>
      </c>
      <c r="C584" s="372" t="s">
        <v>3651</v>
      </c>
      <c r="D584" s="356">
        <f t="shared" si="34"/>
        <v>1072.7</v>
      </c>
      <c r="E584" s="358">
        <v>1072.7</v>
      </c>
      <c r="F584" s="371">
        <v>791.60000000000014</v>
      </c>
      <c r="G584" s="358">
        <v>24.2</v>
      </c>
      <c r="H584" s="371"/>
      <c r="I584" s="356">
        <f t="shared" si="35"/>
        <v>289.90000000000003</v>
      </c>
      <c r="J584" s="371">
        <v>276.3</v>
      </c>
      <c r="K584" s="371">
        <v>67.3</v>
      </c>
      <c r="L584" s="371">
        <v>96.8</v>
      </c>
      <c r="M584" s="371">
        <v>13.6</v>
      </c>
      <c r="N584" s="356">
        <f t="shared" si="36"/>
        <v>1362.6000000000001</v>
      </c>
      <c r="O584" s="360"/>
    </row>
    <row r="585" spans="1:15" ht="38.25" x14ac:dyDescent="0.2">
      <c r="A585" s="367"/>
      <c r="B585" s="367" t="s">
        <v>1435</v>
      </c>
      <c r="C585" s="372" t="s">
        <v>2491</v>
      </c>
      <c r="D585" s="356">
        <f t="shared" si="34"/>
        <v>1106.2</v>
      </c>
      <c r="E585" s="358">
        <v>1106.2</v>
      </c>
      <c r="F585" s="371">
        <v>831.09999999999991</v>
      </c>
      <c r="G585" s="358">
        <v>5.6</v>
      </c>
      <c r="H585" s="371"/>
      <c r="I585" s="356">
        <f t="shared" si="35"/>
        <v>422.3</v>
      </c>
      <c r="J585" s="371">
        <v>422.3</v>
      </c>
      <c r="K585" s="371">
        <v>70.7</v>
      </c>
      <c r="L585" s="371">
        <v>22.5</v>
      </c>
      <c r="M585" s="371"/>
      <c r="N585" s="356">
        <f t="shared" si="36"/>
        <v>1528.5</v>
      </c>
      <c r="O585" s="360"/>
    </row>
    <row r="586" spans="1:15" ht="25.5" x14ac:dyDescent="0.2">
      <c r="A586" s="367"/>
      <c r="B586" s="367" t="s">
        <v>1435</v>
      </c>
      <c r="C586" s="372" t="s">
        <v>4409</v>
      </c>
      <c r="D586" s="356">
        <f t="shared" si="34"/>
        <v>4112.4000000000005</v>
      </c>
      <c r="E586" s="358">
        <v>4112.4000000000005</v>
      </c>
      <c r="F586" s="371">
        <v>3080.8</v>
      </c>
      <c r="G586" s="358">
        <v>32.1</v>
      </c>
      <c r="H586" s="371"/>
      <c r="I586" s="356">
        <f t="shared" si="35"/>
        <v>1431.1000000000001</v>
      </c>
      <c r="J586" s="371">
        <v>1341.2</v>
      </c>
      <c r="K586" s="371">
        <v>262.10000000000002</v>
      </c>
      <c r="L586" s="371">
        <v>128.6</v>
      </c>
      <c r="M586" s="371">
        <v>89.9</v>
      </c>
      <c r="N586" s="356">
        <f t="shared" si="36"/>
        <v>5543.5000000000009</v>
      </c>
      <c r="O586" s="360"/>
    </row>
    <row r="587" spans="1:15" ht="25.5" x14ac:dyDescent="0.2">
      <c r="A587" s="367"/>
      <c r="B587" s="367" t="s">
        <v>1435</v>
      </c>
      <c r="C587" s="372" t="s">
        <v>2492</v>
      </c>
      <c r="D587" s="356">
        <f t="shared" si="34"/>
        <v>4419.5</v>
      </c>
      <c r="E587" s="358">
        <v>4419.5</v>
      </c>
      <c r="F587" s="371">
        <v>3315.7000000000003</v>
      </c>
      <c r="G587" s="358">
        <v>28.2</v>
      </c>
      <c r="H587" s="371"/>
      <c r="I587" s="356">
        <f t="shared" si="35"/>
        <v>1341.8000000000002</v>
      </c>
      <c r="J587" s="371">
        <v>1336.4</v>
      </c>
      <c r="K587" s="371">
        <v>282.10000000000002</v>
      </c>
      <c r="L587" s="371">
        <v>112.7</v>
      </c>
      <c r="M587" s="371">
        <v>5.4</v>
      </c>
      <c r="N587" s="356">
        <f t="shared" si="36"/>
        <v>5761.3</v>
      </c>
      <c r="O587" s="360"/>
    </row>
    <row r="588" spans="1:15" ht="25.5" x14ac:dyDescent="0.2">
      <c r="A588" s="367"/>
      <c r="B588" s="367" t="s">
        <v>1435</v>
      </c>
      <c r="C588" s="372" t="s">
        <v>4410</v>
      </c>
      <c r="D588" s="356">
        <f t="shared" si="34"/>
        <v>4262.3</v>
      </c>
      <c r="E588" s="358">
        <v>4262.3</v>
      </c>
      <c r="F588" s="371">
        <v>3171.2</v>
      </c>
      <c r="G588" s="358">
        <v>62.4</v>
      </c>
      <c r="H588" s="371"/>
      <c r="I588" s="356">
        <f t="shared" si="35"/>
        <v>1501.4</v>
      </c>
      <c r="J588" s="371">
        <v>1496</v>
      </c>
      <c r="K588" s="371">
        <v>269.8</v>
      </c>
      <c r="L588" s="371">
        <v>250</v>
      </c>
      <c r="M588" s="371">
        <v>5.4</v>
      </c>
      <c r="N588" s="356">
        <f t="shared" si="36"/>
        <v>5763.7000000000007</v>
      </c>
      <c r="O588" s="360"/>
    </row>
    <row r="589" spans="1:15" ht="25.5" x14ac:dyDescent="0.2">
      <c r="A589" s="367"/>
      <c r="B589" s="367" t="s">
        <v>1435</v>
      </c>
      <c r="C589" s="372" t="s">
        <v>2493</v>
      </c>
      <c r="D589" s="356">
        <f t="shared" si="34"/>
        <v>2679.5</v>
      </c>
      <c r="E589" s="358">
        <v>2679.5</v>
      </c>
      <c r="F589" s="371">
        <v>2000.1999999999998</v>
      </c>
      <c r="G589" s="358">
        <v>30.2</v>
      </c>
      <c r="H589" s="371"/>
      <c r="I589" s="356">
        <f t="shared" si="35"/>
        <v>851.19999999999993</v>
      </c>
      <c r="J589" s="371">
        <v>840.4</v>
      </c>
      <c r="K589" s="371">
        <v>170.2</v>
      </c>
      <c r="L589" s="371">
        <v>121</v>
      </c>
      <c r="M589" s="371">
        <v>10.8</v>
      </c>
      <c r="N589" s="356">
        <f t="shared" si="36"/>
        <v>3530.7</v>
      </c>
      <c r="O589" s="360"/>
    </row>
    <row r="590" spans="1:15" ht="38.25" x14ac:dyDescent="0.2">
      <c r="A590" s="367"/>
      <c r="B590" s="367" t="s">
        <v>1435</v>
      </c>
      <c r="C590" s="372" t="s">
        <v>2494</v>
      </c>
      <c r="D590" s="356">
        <f t="shared" si="34"/>
        <v>1252.1999999999998</v>
      </c>
      <c r="E590" s="358">
        <v>1252.1999999999998</v>
      </c>
      <c r="F590" s="371">
        <v>932.60000000000014</v>
      </c>
      <c r="G590" s="358">
        <v>17</v>
      </c>
      <c r="H590" s="371"/>
      <c r="I590" s="356">
        <f t="shared" si="35"/>
        <v>303.3</v>
      </c>
      <c r="J590" s="371">
        <v>303.3</v>
      </c>
      <c r="K590" s="371">
        <v>79.3</v>
      </c>
      <c r="L590" s="371">
        <v>68.2</v>
      </c>
      <c r="M590" s="371"/>
      <c r="N590" s="356">
        <f t="shared" si="36"/>
        <v>1555.4999999999998</v>
      </c>
      <c r="O590" s="360"/>
    </row>
    <row r="591" spans="1:15" ht="25.5" x14ac:dyDescent="0.2">
      <c r="A591" s="367"/>
      <c r="B591" s="367" t="s">
        <v>1435</v>
      </c>
      <c r="C591" s="372" t="s">
        <v>2495</v>
      </c>
      <c r="D591" s="356">
        <f t="shared" si="34"/>
        <v>2083.1999999999998</v>
      </c>
      <c r="E591" s="358">
        <v>2083.1999999999998</v>
      </c>
      <c r="F591" s="371">
        <v>1558.1000000000004</v>
      </c>
      <c r="G591" s="358">
        <v>19.7</v>
      </c>
      <c r="H591" s="371"/>
      <c r="I591" s="356">
        <f t="shared" si="35"/>
        <v>678.30000000000007</v>
      </c>
      <c r="J591" s="371">
        <v>671.6</v>
      </c>
      <c r="K591" s="371">
        <v>132.5</v>
      </c>
      <c r="L591" s="371">
        <v>80.7</v>
      </c>
      <c r="M591" s="371">
        <v>6.7</v>
      </c>
      <c r="N591" s="356">
        <f t="shared" si="36"/>
        <v>2761.5</v>
      </c>
      <c r="O591" s="360"/>
    </row>
    <row r="592" spans="1:15" ht="38.25" x14ac:dyDescent="0.2">
      <c r="A592" s="367"/>
      <c r="B592" s="367" t="s">
        <v>1435</v>
      </c>
      <c r="C592" s="372" t="s">
        <v>2496</v>
      </c>
      <c r="D592" s="356">
        <f t="shared" si="34"/>
        <v>1695.1</v>
      </c>
      <c r="E592" s="358">
        <v>1695.1</v>
      </c>
      <c r="F592" s="371">
        <v>1266.0999999999999</v>
      </c>
      <c r="G592" s="358">
        <v>18.5</v>
      </c>
      <c r="H592" s="371"/>
      <c r="I592" s="356">
        <f t="shared" si="35"/>
        <v>586</v>
      </c>
      <c r="J592" s="371">
        <v>564.6</v>
      </c>
      <c r="K592" s="371">
        <v>107.7</v>
      </c>
      <c r="L592" s="371">
        <v>76.2</v>
      </c>
      <c r="M592" s="371">
        <v>21.4</v>
      </c>
      <c r="N592" s="356">
        <f t="shared" si="36"/>
        <v>2281.1</v>
      </c>
      <c r="O592" s="360"/>
    </row>
    <row r="593" spans="1:15" ht="38.25" x14ac:dyDescent="0.2">
      <c r="A593" s="367"/>
      <c r="B593" s="367" t="s">
        <v>1435</v>
      </c>
      <c r="C593" s="372" t="s">
        <v>2497</v>
      </c>
      <c r="D593" s="356">
        <f t="shared" si="34"/>
        <v>1102.8</v>
      </c>
      <c r="E593" s="358">
        <v>1102.8</v>
      </c>
      <c r="F593" s="371">
        <v>823.2</v>
      </c>
      <c r="G593" s="358">
        <v>12.5</v>
      </c>
      <c r="H593" s="371"/>
      <c r="I593" s="356">
        <f t="shared" si="35"/>
        <v>372.3</v>
      </c>
      <c r="J593" s="371">
        <v>365.6</v>
      </c>
      <c r="K593" s="371">
        <v>70</v>
      </c>
      <c r="L593" s="371">
        <v>51.4</v>
      </c>
      <c r="M593" s="371">
        <v>6.7</v>
      </c>
      <c r="N593" s="356">
        <f t="shared" si="36"/>
        <v>1475.1</v>
      </c>
      <c r="O593" s="360"/>
    </row>
    <row r="594" spans="1:15" ht="38.25" x14ac:dyDescent="0.2">
      <c r="A594" s="367"/>
      <c r="B594" s="367" t="s">
        <v>1435</v>
      </c>
      <c r="C594" s="372" t="s">
        <v>2655</v>
      </c>
      <c r="D594" s="356">
        <f t="shared" si="34"/>
        <v>1265.5999999999999</v>
      </c>
      <c r="E594" s="358">
        <v>1265.5999999999999</v>
      </c>
      <c r="F594" s="371">
        <v>932.1</v>
      </c>
      <c r="G594" s="358">
        <v>30.9</v>
      </c>
      <c r="H594" s="371"/>
      <c r="I594" s="356">
        <f t="shared" si="35"/>
        <v>430.2</v>
      </c>
      <c r="J594" s="371">
        <v>430.2</v>
      </c>
      <c r="K594" s="371">
        <v>79.3</v>
      </c>
      <c r="L594" s="371">
        <v>126.9</v>
      </c>
      <c r="M594" s="371"/>
      <c r="N594" s="356">
        <f t="shared" si="36"/>
        <v>1695.8</v>
      </c>
      <c r="O594" s="360"/>
    </row>
    <row r="595" spans="1:15" ht="38.25" x14ac:dyDescent="0.2">
      <c r="A595" s="367"/>
      <c r="B595" s="367" t="s">
        <v>1435</v>
      </c>
      <c r="C595" s="372" t="s">
        <v>2656</v>
      </c>
      <c r="D595" s="356">
        <f t="shared" si="34"/>
        <v>1504.2</v>
      </c>
      <c r="E595" s="358">
        <v>1504.2</v>
      </c>
      <c r="F595" s="371">
        <v>1123.5</v>
      </c>
      <c r="G595" s="358">
        <v>16.2</v>
      </c>
      <c r="H595" s="371"/>
      <c r="I595" s="356">
        <f t="shared" si="35"/>
        <v>389.4</v>
      </c>
      <c r="J595" s="371">
        <v>389.4</v>
      </c>
      <c r="K595" s="371">
        <v>95.6</v>
      </c>
      <c r="L595" s="371">
        <v>66.3</v>
      </c>
      <c r="M595" s="371"/>
      <c r="N595" s="356">
        <f t="shared" si="36"/>
        <v>1893.6</v>
      </c>
      <c r="O595" s="360"/>
    </row>
    <row r="596" spans="1:15" ht="38.25" x14ac:dyDescent="0.2">
      <c r="A596" s="367"/>
      <c r="B596" s="367" t="s">
        <v>1435</v>
      </c>
      <c r="C596" s="372" t="s">
        <v>2657</v>
      </c>
      <c r="D596" s="356">
        <f t="shared" si="34"/>
        <v>999.6</v>
      </c>
      <c r="E596" s="358">
        <v>999.6</v>
      </c>
      <c r="F596" s="371">
        <v>746.2</v>
      </c>
      <c r="G596" s="358">
        <v>11.4</v>
      </c>
      <c r="H596" s="371"/>
      <c r="I596" s="356">
        <f t="shared" si="35"/>
        <v>320.59999999999997</v>
      </c>
      <c r="J596" s="371">
        <v>313.89999999999998</v>
      </c>
      <c r="K596" s="371">
        <v>63.5</v>
      </c>
      <c r="L596" s="371">
        <v>46.7</v>
      </c>
      <c r="M596" s="371">
        <v>6.7</v>
      </c>
      <c r="N596" s="356">
        <f t="shared" si="36"/>
        <v>1320.2</v>
      </c>
      <c r="O596" s="360"/>
    </row>
    <row r="597" spans="1:15" ht="25.5" x14ac:dyDescent="0.2">
      <c r="A597" s="367"/>
      <c r="B597" s="367" t="s">
        <v>1435</v>
      </c>
      <c r="C597" s="372" t="s">
        <v>2658</v>
      </c>
      <c r="D597" s="356">
        <f t="shared" si="34"/>
        <v>1058</v>
      </c>
      <c r="E597" s="358">
        <v>1058</v>
      </c>
      <c r="F597" s="371">
        <v>790.8</v>
      </c>
      <c r="G597" s="358">
        <v>10.7</v>
      </c>
      <c r="H597" s="371"/>
      <c r="I597" s="356">
        <f t="shared" si="35"/>
        <v>333.9</v>
      </c>
      <c r="J597" s="371">
        <v>327.2</v>
      </c>
      <c r="K597" s="371">
        <v>67.400000000000006</v>
      </c>
      <c r="L597" s="371">
        <v>44.1</v>
      </c>
      <c r="M597" s="371">
        <v>6.7</v>
      </c>
      <c r="N597" s="356">
        <f t="shared" si="36"/>
        <v>1391.9</v>
      </c>
      <c r="O597" s="360"/>
    </row>
    <row r="598" spans="1:15" ht="38.25" x14ac:dyDescent="0.2">
      <c r="A598" s="367"/>
      <c r="B598" s="367" t="s">
        <v>1435</v>
      </c>
      <c r="C598" s="372" t="s">
        <v>2659</v>
      </c>
      <c r="D598" s="356">
        <f t="shared" si="34"/>
        <v>2041.8999999999999</v>
      </c>
      <c r="E598" s="358">
        <v>2041.8999999999999</v>
      </c>
      <c r="F598" s="371">
        <v>1515.3000000000002</v>
      </c>
      <c r="G598" s="358">
        <v>35.1</v>
      </c>
      <c r="H598" s="371"/>
      <c r="I598" s="356">
        <f t="shared" si="35"/>
        <v>720.6</v>
      </c>
      <c r="J598" s="371">
        <v>692.5</v>
      </c>
      <c r="K598" s="371">
        <v>128.9</v>
      </c>
      <c r="L598" s="371">
        <v>144</v>
      </c>
      <c r="M598" s="371">
        <v>28.1</v>
      </c>
      <c r="N598" s="356">
        <f t="shared" si="36"/>
        <v>2762.5</v>
      </c>
      <c r="O598" s="360"/>
    </row>
    <row r="599" spans="1:15" ht="25.5" x14ac:dyDescent="0.2">
      <c r="A599" s="367"/>
      <c r="B599" s="367" t="s">
        <v>1435</v>
      </c>
      <c r="C599" s="372" t="s">
        <v>2660</v>
      </c>
      <c r="D599" s="356">
        <f t="shared" si="34"/>
        <v>1667.3</v>
      </c>
      <c r="E599" s="358">
        <v>1667.3</v>
      </c>
      <c r="F599" s="371">
        <v>1244.3</v>
      </c>
      <c r="G599" s="358">
        <v>19.3</v>
      </c>
      <c r="H599" s="371"/>
      <c r="I599" s="356">
        <f t="shared" si="35"/>
        <v>552.5</v>
      </c>
      <c r="J599" s="371">
        <v>545.79999999999995</v>
      </c>
      <c r="K599" s="371">
        <v>105.8</v>
      </c>
      <c r="L599" s="371">
        <v>79.3</v>
      </c>
      <c r="M599" s="371">
        <v>6.7</v>
      </c>
      <c r="N599" s="356">
        <f t="shared" si="36"/>
        <v>2219.8000000000002</v>
      </c>
      <c r="O599" s="360"/>
    </row>
    <row r="600" spans="1:15" ht="38.25" x14ac:dyDescent="0.2">
      <c r="A600" s="367"/>
      <c r="B600" s="367" t="s">
        <v>1435</v>
      </c>
      <c r="C600" s="372" t="s">
        <v>2661</v>
      </c>
      <c r="D600" s="356">
        <f t="shared" si="34"/>
        <v>2997.5</v>
      </c>
      <c r="E600" s="358">
        <v>2997.5</v>
      </c>
      <c r="F600" s="371">
        <v>2237.1999999999998</v>
      </c>
      <c r="G600" s="358">
        <v>34.5</v>
      </c>
      <c r="H600" s="371"/>
      <c r="I600" s="356">
        <f t="shared" si="35"/>
        <v>893.7</v>
      </c>
      <c r="J600" s="371">
        <v>887</v>
      </c>
      <c r="K600" s="371">
        <v>190.3</v>
      </c>
      <c r="L600" s="371">
        <v>141.30000000000001</v>
      </c>
      <c r="M600" s="371">
        <v>6.7</v>
      </c>
      <c r="N600" s="356">
        <f t="shared" si="36"/>
        <v>3891.2</v>
      </c>
      <c r="O600" s="360"/>
    </row>
    <row r="601" spans="1:15" ht="25.5" x14ac:dyDescent="0.2">
      <c r="A601" s="367"/>
      <c r="B601" s="367" t="s">
        <v>1435</v>
      </c>
      <c r="C601" s="372" t="s">
        <v>2662</v>
      </c>
      <c r="D601" s="356">
        <f t="shared" si="34"/>
        <v>2774.1</v>
      </c>
      <c r="E601" s="358">
        <v>2774.1</v>
      </c>
      <c r="F601" s="371">
        <v>2078.1000000000004</v>
      </c>
      <c r="G601" s="358">
        <v>21.9</v>
      </c>
      <c r="H601" s="371"/>
      <c r="I601" s="356">
        <f t="shared" si="35"/>
        <v>861.2</v>
      </c>
      <c r="J601" s="371">
        <v>840.1</v>
      </c>
      <c r="K601" s="371">
        <v>176.8</v>
      </c>
      <c r="L601" s="371">
        <v>89.9</v>
      </c>
      <c r="M601" s="371">
        <v>21.1</v>
      </c>
      <c r="N601" s="356">
        <f t="shared" si="36"/>
        <v>3635.3</v>
      </c>
      <c r="O601" s="360"/>
    </row>
    <row r="602" spans="1:15" ht="38.25" x14ac:dyDescent="0.2">
      <c r="A602" s="367"/>
      <c r="B602" s="367" t="s">
        <v>1435</v>
      </c>
      <c r="C602" s="372" t="s">
        <v>2663</v>
      </c>
      <c r="D602" s="356">
        <f t="shared" si="34"/>
        <v>1111</v>
      </c>
      <c r="E602" s="358">
        <v>1111</v>
      </c>
      <c r="F602" s="371">
        <v>830.8</v>
      </c>
      <c r="G602" s="358">
        <v>10.7</v>
      </c>
      <c r="H602" s="371"/>
      <c r="I602" s="356">
        <f t="shared" si="35"/>
        <v>284</v>
      </c>
      <c r="J602" s="371">
        <v>284</v>
      </c>
      <c r="K602" s="371">
        <v>70.7</v>
      </c>
      <c r="L602" s="371">
        <v>43.9</v>
      </c>
      <c r="M602" s="371"/>
      <c r="N602" s="356">
        <f t="shared" si="36"/>
        <v>1395</v>
      </c>
      <c r="O602" s="360"/>
    </row>
    <row r="603" spans="1:15" ht="25.5" x14ac:dyDescent="0.2">
      <c r="A603" s="367"/>
      <c r="B603" s="367" t="s">
        <v>1435</v>
      </c>
      <c r="C603" s="372" t="s">
        <v>2664</v>
      </c>
      <c r="D603" s="356">
        <f t="shared" si="34"/>
        <v>2568.4</v>
      </c>
      <c r="E603" s="358">
        <v>2568.4</v>
      </c>
      <c r="F603" s="371">
        <v>1916.1000000000001</v>
      </c>
      <c r="G603" s="358">
        <v>30.8</v>
      </c>
      <c r="H603" s="371"/>
      <c r="I603" s="356">
        <f t="shared" si="35"/>
        <v>698.30000000000007</v>
      </c>
      <c r="J603" s="371">
        <v>670.2</v>
      </c>
      <c r="K603" s="371">
        <v>163</v>
      </c>
      <c r="L603" s="371">
        <v>126.4</v>
      </c>
      <c r="M603" s="371">
        <v>28.1</v>
      </c>
      <c r="N603" s="356">
        <f t="shared" si="36"/>
        <v>3266.7000000000003</v>
      </c>
      <c r="O603" s="360"/>
    </row>
    <row r="604" spans="1:15" ht="38.25" x14ac:dyDescent="0.2">
      <c r="A604" s="367"/>
      <c r="B604" s="367" t="s">
        <v>1435</v>
      </c>
      <c r="C604" s="372" t="s">
        <v>2665</v>
      </c>
      <c r="D604" s="356">
        <f t="shared" si="34"/>
        <v>2195.5</v>
      </c>
      <c r="E604" s="358">
        <v>2195.5</v>
      </c>
      <c r="F604" s="371">
        <v>1638.5</v>
      </c>
      <c r="G604" s="358">
        <v>25.5</v>
      </c>
      <c r="H604" s="371"/>
      <c r="I604" s="356">
        <f t="shared" si="35"/>
        <v>710.1</v>
      </c>
      <c r="J604" s="371">
        <v>688.7</v>
      </c>
      <c r="K604" s="371">
        <v>139.4</v>
      </c>
      <c r="L604" s="371">
        <v>104.6</v>
      </c>
      <c r="M604" s="371">
        <v>21.4</v>
      </c>
      <c r="N604" s="356">
        <f t="shared" si="36"/>
        <v>2905.6</v>
      </c>
      <c r="O604" s="360"/>
    </row>
    <row r="605" spans="1:15" ht="25.5" x14ac:dyDescent="0.2">
      <c r="A605" s="367"/>
      <c r="B605" s="367" t="s">
        <v>1435</v>
      </c>
      <c r="C605" s="372" t="s">
        <v>2666</v>
      </c>
      <c r="D605" s="356">
        <f t="shared" si="34"/>
        <v>1366.5</v>
      </c>
      <c r="E605" s="358">
        <v>1366.5</v>
      </c>
      <c r="F605" s="371">
        <v>1016.6</v>
      </c>
      <c r="G605" s="358">
        <v>20.2</v>
      </c>
      <c r="H605" s="371"/>
      <c r="I605" s="356">
        <f t="shared" si="35"/>
        <v>428.59999999999997</v>
      </c>
      <c r="J605" s="371">
        <v>421.9</v>
      </c>
      <c r="K605" s="371">
        <v>86.5</v>
      </c>
      <c r="L605" s="371">
        <v>82.7</v>
      </c>
      <c r="M605" s="371">
        <v>6.7</v>
      </c>
      <c r="N605" s="356">
        <f t="shared" si="36"/>
        <v>1795.1</v>
      </c>
      <c r="O605" s="360"/>
    </row>
    <row r="606" spans="1:15" ht="38.25" x14ac:dyDescent="0.2">
      <c r="A606" s="367"/>
      <c r="B606" s="367" t="s">
        <v>1435</v>
      </c>
      <c r="C606" s="372" t="s">
        <v>1347</v>
      </c>
      <c r="D606" s="356">
        <f t="shared" si="34"/>
        <v>1114.5999999999999</v>
      </c>
      <c r="E606" s="358">
        <v>1114.5999999999999</v>
      </c>
      <c r="F606" s="371">
        <v>831.50000000000011</v>
      </c>
      <c r="G606" s="358">
        <v>13.5</v>
      </c>
      <c r="H606" s="371"/>
      <c r="I606" s="356">
        <f t="shared" si="35"/>
        <v>381.7</v>
      </c>
      <c r="J606" s="371">
        <v>360.3</v>
      </c>
      <c r="K606" s="371">
        <v>70.7</v>
      </c>
      <c r="L606" s="371">
        <v>55.2</v>
      </c>
      <c r="M606" s="371">
        <v>21.4</v>
      </c>
      <c r="N606" s="356">
        <f t="shared" si="36"/>
        <v>1496.3</v>
      </c>
      <c r="O606" s="360"/>
    </row>
    <row r="607" spans="1:15" ht="38.25" x14ac:dyDescent="0.2">
      <c r="A607" s="367"/>
      <c r="B607" s="367" t="s">
        <v>1435</v>
      </c>
      <c r="C607" s="372" t="s">
        <v>1348</v>
      </c>
      <c r="D607" s="356">
        <f t="shared" si="34"/>
        <v>1032</v>
      </c>
      <c r="E607" s="358">
        <v>1032</v>
      </c>
      <c r="F607" s="371">
        <v>771.30000000000007</v>
      </c>
      <c r="G607" s="358">
        <v>10.5</v>
      </c>
      <c r="H607" s="371"/>
      <c r="I607" s="356">
        <f t="shared" si="35"/>
        <v>310.5</v>
      </c>
      <c r="J607" s="371">
        <v>303.8</v>
      </c>
      <c r="K607" s="371">
        <v>65.599999999999994</v>
      </c>
      <c r="L607" s="371">
        <v>43.4</v>
      </c>
      <c r="M607" s="371">
        <v>6.7</v>
      </c>
      <c r="N607" s="356">
        <f t="shared" si="36"/>
        <v>1342.5</v>
      </c>
      <c r="O607" s="360"/>
    </row>
    <row r="608" spans="1:15" ht="38.25" x14ac:dyDescent="0.2">
      <c r="A608" s="367"/>
      <c r="B608" s="367" t="s">
        <v>1435</v>
      </c>
      <c r="C608" s="372" t="s">
        <v>548</v>
      </c>
      <c r="D608" s="356">
        <f t="shared" si="34"/>
        <v>1421.3</v>
      </c>
      <c r="E608" s="358">
        <v>1421.3</v>
      </c>
      <c r="F608" s="371">
        <v>1063.2</v>
      </c>
      <c r="G608" s="358">
        <v>13.3</v>
      </c>
      <c r="H608" s="371"/>
      <c r="I608" s="356">
        <f t="shared" si="35"/>
        <v>436.59999999999997</v>
      </c>
      <c r="J608" s="371">
        <v>429.9</v>
      </c>
      <c r="K608" s="371">
        <v>90.4</v>
      </c>
      <c r="L608" s="371">
        <v>54.6</v>
      </c>
      <c r="M608" s="371">
        <v>6.7</v>
      </c>
      <c r="N608" s="356">
        <f t="shared" si="36"/>
        <v>1857.8999999999999</v>
      </c>
      <c r="O608" s="360"/>
    </row>
    <row r="609" spans="1:15" ht="25.5" x14ac:dyDescent="0.2">
      <c r="A609" s="367"/>
      <c r="B609" s="367" t="s">
        <v>1435</v>
      </c>
      <c r="C609" s="372" t="s">
        <v>549</v>
      </c>
      <c r="D609" s="356">
        <f t="shared" si="34"/>
        <v>1491.2</v>
      </c>
      <c r="E609" s="358">
        <v>1491.2</v>
      </c>
      <c r="F609" s="371">
        <v>1110.1999999999998</v>
      </c>
      <c r="G609" s="358">
        <v>20.7</v>
      </c>
      <c r="H609" s="371"/>
      <c r="I609" s="356">
        <f t="shared" si="35"/>
        <v>462.7</v>
      </c>
      <c r="J609" s="371">
        <v>462.7</v>
      </c>
      <c r="K609" s="371">
        <v>94.4</v>
      </c>
      <c r="L609" s="371">
        <v>85</v>
      </c>
      <c r="M609" s="371"/>
      <c r="N609" s="356">
        <f t="shared" si="36"/>
        <v>1953.9</v>
      </c>
      <c r="O609" s="360"/>
    </row>
    <row r="610" spans="1:15" ht="25.5" x14ac:dyDescent="0.2">
      <c r="A610" s="367"/>
      <c r="B610" s="367" t="s">
        <v>1435</v>
      </c>
      <c r="C610" s="372" t="s">
        <v>4411</v>
      </c>
      <c r="D610" s="356">
        <f t="shared" si="34"/>
        <v>4159.3999999999996</v>
      </c>
      <c r="E610" s="358">
        <v>4159.3999999999996</v>
      </c>
      <c r="F610" s="371">
        <v>3099.1</v>
      </c>
      <c r="G610" s="358">
        <v>55.1</v>
      </c>
      <c r="H610" s="371"/>
      <c r="I610" s="356">
        <f t="shared" si="35"/>
        <v>1497.5</v>
      </c>
      <c r="J610" s="371">
        <v>1490.8</v>
      </c>
      <c r="K610" s="371">
        <v>263.60000000000002</v>
      </c>
      <c r="L610" s="371">
        <v>226.2</v>
      </c>
      <c r="M610" s="371">
        <v>6.7</v>
      </c>
      <c r="N610" s="356">
        <f t="shared" si="36"/>
        <v>5656.9</v>
      </c>
      <c r="O610" s="360"/>
    </row>
    <row r="611" spans="1:15" ht="38.25" x14ac:dyDescent="0.2">
      <c r="A611" s="367"/>
      <c r="B611" s="367" t="s">
        <v>1435</v>
      </c>
      <c r="C611" s="372" t="s">
        <v>4412</v>
      </c>
      <c r="D611" s="356">
        <f t="shared" si="34"/>
        <v>4461.2</v>
      </c>
      <c r="E611" s="358">
        <v>4461.2</v>
      </c>
      <c r="F611" s="371">
        <v>3326.6000000000004</v>
      </c>
      <c r="G611" s="358">
        <v>55.5</v>
      </c>
      <c r="H611" s="371"/>
      <c r="I611" s="356">
        <f t="shared" si="35"/>
        <v>1551.5</v>
      </c>
      <c r="J611" s="371">
        <v>1537.3</v>
      </c>
      <c r="K611" s="371">
        <v>283</v>
      </c>
      <c r="L611" s="371">
        <v>227.8</v>
      </c>
      <c r="M611" s="371">
        <v>14.2</v>
      </c>
      <c r="N611" s="356">
        <f t="shared" si="36"/>
        <v>6012.7</v>
      </c>
      <c r="O611" s="360"/>
    </row>
    <row r="612" spans="1:15" ht="25.5" x14ac:dyDescent="0.2">
      <c r="A612" s="367"/>
      <c r="B612" s="367" t="s">
        <v>1435</v>
      </c>
      <c r="C612" s="372" t="s">
        <v>4413</v>
      </c>
      <c r="D612" s="356">
        <f t="shared" si="34"/>
        <v>5415.2999999999993</v>
      </c>
      <c r="E612" s="358">
        <v>5415.2999999999993</v>
      </c>
      <c r="F612" s="371">
        <v>4046.3000000000006</v>
      </c>
      <c r="G612" s="358">
        <v>56.6</v>
      </c>
      <c r="H612" s="371"/>
      <c r="I612" s="356">
        <f t="shared" si="35"/>
        <v>2093.2999999999997</v>
      </c>
      <c r="J612" s="371">
        <v>2079.1</v>
      </c>
      <c r="K612" s="371">
        <v>344.2</v>
      </c>
      <c r="L612" s="371">
        <v>232.1</v>
      </c>
      <c r="M612" s="371">
        <v>14.2</v>
      </c>
      <c r="N612" s="356">
        <f t="shared" si="36"/>
        <v>7508.5999999999985</v>
      </c>
      <c r="O612" s="360"/>
    </row>
    <row r="613" spans="1:15" ht="38.25" x14ac:dyDescent="0.2">
      <c r="A613" s="367"/>
      <c r="B613" s="367" t="s">
        <v>1435</v>
      </c>
      <c r="C613" s="372" t="s">
        <v>550</v>
      </c>
      <c r="D613" s="356">
        <f t="shared" si="34"/>
        <v>1099.9000000000001</v>
      </c>
      <c r="E613" s="358">
        <v>1099.9000000000001</v>
      </c>
      <c r="F613" s="371">
        <v>815.69999999999993</v>
      </c>
      <c r="G613" s="358">
        <v>19.5</v>
      </c>
      <c r="H613" s="371"/>
      <c r="I613" s="356">
        <f t="shared" si="35"/>
        <v>352.9</v>
      </c>
      <c r="J613" s="371">
        <v>352.9</v>
      </c>
      <c r="K613" s="371">
        <v>69.400000000000006</v>
      </c>
      <c r="L613" s="371">
        <v>102.3</v>
      </c>
      <c r="M613" s="371"/>
      <c r="N613" s="356">
        <f t="shared" si="36"/>
        <v>1452.8000000000002</v>
      </c>
      <c r="O613" s="360"/>
    </row>
    <row r="614" spans="1:15" ht="38.25" x14ac:dyDescent="0.2">
      <c r="A614" s="367"/>
      <c r="B614" s="367" t="s">
        <v>1435</v>
      </c>
      <c r="C614" s="372" t="s">
        <v>551</v>
      </c>
      <c r="D614" s="356">
        <f t="shared" si="34"/>
        <v>878.3</v>
      </c>
      <c r="E614" s="358">
        <v>878.3</v>
      </c>
      <c r="F614" s="371">
        <v>655.50000000000011</v>
      </c>
      <c r="G614" s="358">
        <v>10.3</v>
      </c>
      <c r="H614" s="371"/>
      <c r="I614" s="356">
        <f t="shared" si="35"/>
        <v>286</v>
      </c>
      <c r="J614" s="371">
        <v>286</v>
      </c>
      <c r="K614" s="371">
        <v>55.8</v>
      </c>
      <c r="L614" s="371">
        <v>53.9</v>
      </c>
      <c r="M614" s="371"/>
      <c r="N614" s="356">
        <f t="shared" si="36"/>
        <v>1164.3</v>
      </c>
      <c r="O614" s="360"/>
    </row>
    <row r="615" spans="1:15" ht="38.25" x14ac:dyDescent="0.2">
      <c r="A615" s="367"/>
      <c r="B615" s="367" t="s">
        <v>1435</v>
      </c>
      <c r="C615" s="372" t="s">
        <v>552</v>
      </c>
      <c r="D615" s="356">
        <f t="shared" si="34"/>
        <v>1809.6999999999998</v>
      </c>
      <c r="E615" s="358">
        <v>1809.6999999999998</v>
      </c>
      <c r="F615" s="371">
        <v>1338.4</v>
      </c>
      <c r="G615" s="358">
        <v>37.4</v>
      </c>
      <c r="H615" s="371"/>
      <c r="I615" s="356">
        <f t="shared" si="35"/>
        <v>611.5</v>
      </c>
      <c r="J615" s="371">
        <v>611.5</v>
      </c>
      <c r="K615" s="371">
        <v>113.9</v>
      </c>
      <c r="L615" s="371">
        <v>196</v>
      </c>
      <c r="M615" s="371"/>
      <c r="N615" s="356">
        <f t="shared" si="36"/>
        <v>2421.1999999999998</v>
      </c>
      <c r="O615" s="360"/>
    </row>
    <row r="616" spans="1:15" ht="38.25" x14ac:dyDescent="0.2">
      <c r="A616" s="367"/>
      <c r="B616" s="367" t="s">
        <v>1435</v>
      </c>
      <c r="C616" s="372" t="s">
        <v>604</v>
      </c>
      <c r="D616" s="356">
        <f t="shared" si="34"/>
        <v>1569.4</v>
      </c>
      <c r="E616" s="358">
        <v>1569.4</v>
      </c>
      <c r="F616" s="371">
        <v>1174.5</v>
      </c>
      <c r="G616" s="358">
        <v>14.1</v>
      </c>
      <c r="H616" s="371"/>
      <c r="I616" s="356">
        <f t="shared" si="35"/>
        <v>418.2</v>
      </c>
      <c r="J616" s="371">
        <v>418.2</v>
      </c>
      <c r="K616" s="371">
        <v>99.8</v>
      </c>
      <c r="L616" s="371">
        <v>73.8</v>
      </c>
      <c r="M616" s="371"/>
      <c r="N616" s="356">
        <f t="shared" si="36"/>
        <v>1987.6000000000001</v>
      </c>
      <c r="O616" s="360"/>
    </row>
    <row r="617" spans="1:15" ht="38.25" x14ac:dyDescent="0.2">
      <c r="A617" s="367"/>
      <c r="B617" s="367" t="s">
        <v>1435</v>
      </c>
      <c r="C617" s="372" t="s">
        <v>605</v>
      </c>
      <c r="D617" s="356">
        <f t="shared" si="34"/>
        <v>1129.4000000000001</v>
      </c>
      <c r="E617" s="358">
        <v>1129.4000000000001</v>
      </c>
      <c r="F617" s="371">
        <v>845.80000000000007</v>
      </c>
      <c r="G617" s="358">
        <v>9.1999999999999993</v>
      </c>
      <c r="H617" s="371"/>
      <c r="I617" s="356">
        <f t="shared" si="35"/>
        <v>417.7</v>
      </c>
      <c r="J617" s="371">
        <v>417.7</v>
      </c>
      <c r="K617" s="371">
        <v>71.900000000000006</v>
      </c>
      <c r="L617" s="371">
        <v>48.5</v>
      </c>
      <c r="M617" s="371"/>
      <c r="N617" s="356">
        <f t="shared" si="36"/>
        <v>1547.1000000000001</v>
      </c>
      <c r="O617" s="360"/>
    </row>
    <row r="618" spans="1:15" ht="38.25" x14ac:dyDescent="0.2">
      <c r="A618" s="367"/>
      <c r="B618" s="367" t="s">
        <v>1435</v>
      </c>
      <c r="C618" s="372" t="s">
        <v>606</v>
      </c>
      <c r="D618" s="356">
        <f t="shared" si="34"/>
        <v>1587.6</v>
      </c>
      <c r="E618" s="358">
        <v>1587.6</v>
      </c>
      <c r="F618" s="371">
        <v>1191.2</v>
      </c>
      <c r="G618" s="358">
        <v>10</v>
      </c>
      <c r="H618" s="371"/>
      <c r="I618" s="356">
        <f t="shared" si="35"/>
        <v>399</v>
      </c>
      <c r="J618" s="371">
        <v>399</v>
      </c>
      <c r="K618" s="371">
        <v>101.3</v>
      </c>
      <c r="L618" s="371">
        <v>52.3</v>
      </c>
      <c r="M618" s="371"/>
      <c r="N618" s="356">
        <f t="shared" si="36"/>
        <v>1986.6</v>
      </c>
      <c r="O618" s="360"/>
    </row>
    <row r="619" spans="1:15" ht="38.25" x14ac:dyDescent="0.2">
      <c r="A619" s="367"/>
      <c r="B619" s="367" t="s">
        <v>1435</v>
      </c>
      <c r="C619" s="372" t="s">
        <v>607</v>
      </c>
      <c r="D619" s="356">
        <f t="shared" si="34"/>
        <v>1798.1</v>
      </c>
      <c r="E619" s="358">
        <v>1798.1</v>
      </c>
      <c r="F619" s="371">
        <v>1348.6</v>
      </c>
      <c r="G619" s="358">
        <v>11.8</v>
      </c>
      <c r="H619" s="371"/>
      <c r="I619" s="356">
        <f t="shared" si="35"/>
        <v>529.9</v>
      </c>
      <c r="J619" s="371">
        <v>529.9</v>
      </c>
      <c r="K619" s="371">
        <v>114.7</v>
      </c>
      <c r="L619" s="371">
        <v>61.5</v>
      </c>
      <c r="M619" s="371"/>
      <c r="N619" s="356">
        <f t="shared" si="36"/>
        <v>2328</v>
      </c>
      <c r="O619" s="360"/>
    </row>
    <row r="620" spans="1:15" ht="38.25" x14ac:dyDescent="0.2">
      <c r="A620" s="367"/>
      <c r="B620" s="367" t="s">
        <v>1435</v>
      </c>
      <c r="C620" s="372" t="s">
        <v>608</v>
      </c>
      <c r="D620" s="356">
        <f t="shared" si="34"/>
        <v>5292.7999999999993</v>
      </c>
      <c r="E620" s="358">
        <v>5292.7999999999993</v>
      </c>
      <c r="F620" s="371">
        <v>3964.4</v>
      </c>
      <c r="G620" s="358">
        <v>42.6</v>
      </c>
      <c r="H620" s="371"/>
      <c r="I620" s="356">
        <f t="shared" si="35"/>
        <v>1853.6999999999998</v>
      </c>
      <c r="J620" s="371">
        <v>1515.3</v>
      </c>
      <c r="K620" s="371">
        <v>337.2</v>
      </c>
      <c r="L620" s="371">
        <v>223.3</v>
      </c>
      <c r="M620" s="371">
        <v>338.4</v>
      </c>
      <c r="N620" s="356">
        <f t="shared" si="36"/>
        <v>7146.4999999999991</v>
      </c>
      <c r="O620" s="360"/>
    </row>
    <row r="621" spans="1:15" ht="38.25" x14ac:dyDescent="0.2">
      <c r="A621" s="367"/>
      <c r="B621" s="367" t="s">
        <v>1435</v>
      </c>
      <c r="C621" s="372" t="s">
        <v>609</v>
      </c>
      <c r="D621" s="356">
        <f t="shared" si="34"/>
        <v>1573.2</v>
      </c>
      <c r="E621" s="358">
        <v>1573.2</v>
      </c>
      <c r="F621" s="371">
        <v>1180.3000000000002</v>
      </c>
      <c r="G621" s="358">
        <v>9.9</v>
      </c>
      <c r="H621" s="371"/>
      <c r="I621" s="356">
        <f t="shared" si="35"/>
        <v>397.1</v>
      </c>
      <c r="J621" s="371">
        <v>397.1</v>
      </c>
      <c r="K621" s="371">
        <v>100.4</v>
      </c>
      <c r="L621" s="371">
        <v>52.2</v>
      </c>
      <c r="M621" s="371"/>
      <c r="N621" s="356">
        <f t="shared" si="36"/>
        <v>1970.3000000000002</v>
      </c>
      <c r="O621" s="360"/>
    </row>
    <row r="622" spans="1:15" ht="38.25" x14ac:dyDescent="0.2">
      <c r="A622" s="367"/>
      <c r="B622" s="367" t="s">
        <v>1435</v>
      </c>
      <c r="C622" s="372" t="s">
        <v>610</v>
      </c>
      <c r="D622" s="356">
        <f t="shared" si="34"/>
        <v>1183</v>
      </c>
      <c r="E622" s="358">
        <v>1183</v>
      </c>
      <c r="F622" s="371">
        <v>878.1</v>
      </c>
      <c r="G622" s="358">
        <v>20.2</v>
      </c>
      <c r="H622" s="371"/>
      <c r="I622" s="356">
        <f t="shared" si="35"/>
        <v>364.1</v>
      </c>
      <c r="J622" s="371">
        <v>364.1</v>
      </c>
      <c r="K622" s="371">
        <v>74.7</v>
      </c>
      <c r="L622" s="371">
        <v>106.2</v>
      </c>
      <c r="M622" s="371"/>
      <c r="N622" s="356">
        <f t="shared" si="36"/>
        <v>1547.1</v>
      </c>
      <c r="O622" s="360"/>
    </row>
    <row r="623" spans="1:15" ht="38.25" x14ac:dyDescent="0.2">
      <c r="A623" s="367"/>
      <c r="B623" s="367" t="s">
        <v>1435</v>
      </c>
      <c r="C623" s="372" t="s">
        <v>611</v>
      </c>
      <c r="D623" s="356">
        <f t="shared" si="34"/>
        <v>1773.6000000000001</v>
      </c>
      <c r="E623" s="358">
        <v>1773.6000000000001</v>
      </c>
      <c r="F623" s="371">
        <v>1335</v>
      </c>
      <c r="G623" s="358">
        <v>5.3</v>
      </c>
      <c r="H623" s="371"/>
      <c r="I623" s="356">
        <f t="shared" si="35"/>
        <v>442.2</v>
      </c>
      <c r="J623" s="371">
        <v>442.2</v>
      </c>
      <c r="K623" s="371">
        <v>113.6</v>
      </c>
      <c r="L623" s="371">
        <v>27.3</v>
      </c>
      <c r="M623" s="371"/>
      <c r="N623" s="356">
        <f t="shared" si="36"/>
        <v>2215.8000000000002</v>
      </c>
      <c r="O623" s="360"/>
    </row>
    <row r="624" spans="1:15" ht="38.25" x14ac:dyDescent="0.2">
      <c r="A624" s="367"/>
      <c r="B624" s="367" t="s">
        <v>1435</v>
      </c>
      <c r="C624" s="372" t="s">
        <v>612</v>
      </c>
      <c r="D624" s="356">
        <f t="shared" si="34"/>
        <v>816.69999999999993</v>
      </c>
      <c r="E624" s="358">
        <v>816.69999999999993</v>
      </c>
      <c r="F624" s="371">
        <v>607.80000000000007</v>
      </c>
      <c r="G624" s="358">
        <v>11.8</v>
      </c>
      <c r="H624" s="371"/>
      <c r="I624" s="356">
        <f t="shared" si="35"/>
        <v>288.2</v>
      </c>
      <c r="J624" s="371">
        <v>288.2</v>
      </c>
      <c r="K624" s="371">
        <v>51.7</v>
      </c>
      <c r="L624" s="371">
        <v>61.8</v>
      </c>
      <c r="M624" s="371"/>
      <c r="N624" s="356">
        <f t="shared" si="36"/>
        <v>1104.8999999999999</v>
      </c>
      <c r="O624" s="360"/>
    </row>
    <row r="625" spans="1:15" ht="38.25" x14ac:dyDescent="0.2">
      <c r="A625" s="367"/>
      <c r="B625" s="367" t="s">
        <v>1435</v>
      </c>
      <c r="C625" s="372" t="s">
        <v>613</v>
      </c>
      <c r="D625" s="356">
        <f t="shared" si="34"/>
        <v>1171.5</v>
      </c>
      <c r="E625" s="358">
        <v>1171.5</v>
      </c>
      <c r="F625" s="371">
        <v>875.10000000000014</v>
      </c>
      <c r="G625" s="358">
        <v>12.4</v>
      </c>
      <c r="H625" s="371"/>
      <c r="I625" s="356">
        <f t="shared" si="35"/>
        <v>464.9</v>
      </c>
      <c r="J625" s="371">
        <v>464.9</v>
      </c>
      <c r="K625" s="371">
        <v>74.400000000000006</v>
      </c>
      <c r="L625" s="371">
        <v>65.3</v>
      </c>
      <c r="M625" s="371"/>
      <c r="N625" s="356">
        <f t="shared" si="36"/>
        <v>1636.4</v>
      </c>
      <c r="O625" s="360"/>
    </row>
    <row r="626" spans="1:15" ht="38.25" x14ac:dyDescent="0.2">
      <c r="A626" s="367"/>
      <c r="B626" s="367" t="s">
        <v>1435</v>
      </c>
      <c r="C626" s="372" t="s">
        <v>614</v>
      </c>
      <c r="D626" s="356">
        <f t="shared" si="34"/>
        <v>2388.7999999999997</v>
      </c>
      <c r="E626" s="358">
        <v>2388.7999999999997</v>
      </c>
      <c r="F626" s="371">
        <v>1773.3999999999999</v>
      </c>
      <c r="G626" s="358">
        <v>40.5</v>
      </c>
      <c r="H626" s="371"/>
      <c r="I626" s="356">
        <f t="shared" si="35"/>
        <v>732.4</v>
      </c>
      <c r="J626" s="371">
        <v>730.3</v>
      </c>
      <c r="K626" s="371">
        <v>150.9</v>
      </c>
      <c r="L626" s="371">
        <v>212.5</v>
      </c>
      <c r="M626" s="371">
        <v>2.1</v>
      </c>
      <c r="N626" s="356">
        <f t="shared" si="36"/>
        <v>3121.2</v>
      </c>
      <c r="O626" s="360"/>
    </row>
    <row r="627" spans="1:15" ht="38.25" x14ac:dyDescent="0.2">
      <c r="A627" s="367"/>
      <c r="B627" s="367" t="s">
        <v>1435</v>
      </c>
      <c r="C627" s="372" t="s">
        <v>615</v>
      </c>
      <c r="D627" s="356">
        <f t="shared" si="34"/>
        <v>2338.5</v>
      </c>
      <c r="E627" s="358">
        <v>2338.5</v>
      </c>
      <c r="F627" s="371">
        <v>1751.9999999999998</v>
      </c>
      <c r="G627" s="358">
        <v>18.2</v>
      </c>
      <c r="H627" s="371"/>
      <c r="I627" s="356">
        <f t="shared" si="35"/>
        <v>662.6</v>
      </c>
      <c r="J627" s="371">
        <v>662.6</v>
      </c>
      <c r="K627" s="371">
        <v>149</v>
      </c>
      <c r="L627" s="371">
        <v>95.4</v>
      </c>
      <c r="M627" s="371"/>
      <c r="N627" s="356">
        <f t="shared" si="36"/>
        <v>3001.1</v>
      </c>
      <c r="O627" s="360"/>
    </row>
    <row r="628" spans="1:15" ht="38.25" x14ac:dyDescent="0.2">
      <c r="A628" s="367"/>
      <c r="B628" s="367" t="s">
        <v>1435</v>
      </c>
      <c r="C628" s="372" t="s">
        <v>1357</v>
      </c>
      <c r="D628" s="356">
        <f t="shared" si="34"/>
        <v>1066.7</v>
      </c>
      <c r="E628" s="358">
        <v>1066.7</v>
      </c>
      <c r="F628" s="371">
        <v>793.2</v>
      </c>
      <c r="G628" s="358">
        <v>16.3</v>
      </c>
      <c r="H628" s="371"/>
      <c r="I628" s="356">
        <f t="shared" si="35"/>
        <v>333.4</v>
      </c>
      <c r="J628" s="371">
        <v>333.4</v>
      </c>
      <c r="K628" s="371">
        <v>67.5</v>
      </c>
      <c r="L628" s="371">
        <v>85.4</v>
      </c>
      <c r="M628" s="371"/>
      <c r="N628" s="356">
        <f t="shared" si="36"/>
        <v>1400.1</v>
      </c>
      <c r="O628" s="360"/>
    </row>
    <row r="629" spans="1:15" ht="38.25" x14ac:dyDescent="0.2">
      <c r="A629" s="367"/>
      <c r="B629" s="367" t="s">
        <v>1435</v>
      </c>
      <c r="C629" s="372" t="s">
        <v>1358</v>
      </c>
      <c r="D629" s="356">
        <f t="shared" si="34"/>
        <v>1050.3</v>
      </c>
      <c r="E629" s="358">
        <v>1050.3</v>
      </c>
      <c r="F629" s="371">
        <v>781.5</v>
      </c>
      <c r="G629" s="358">
        <v>15.5</v>
      </c>
      <c r="H629" s="371"/>
      <c r="I629" s="356">
        <f t="shared" si="35"/>
        <v>327.8</v>
      </c>
      <c r="J629" s="371">
        <v>327.8</v>
      </c>
      <c r="K629" s="371">
        <v>66.5</v>
      </c>
      <c r="L629" s="371">
        <v>81.2</v>
      </c>
      <c r="M629" s="371"/>
      <c r="N629" s="356">
        <f t="shared" si="36"/>
        <v>1378.1</v>
      </c>
      <c r="O629" s="360"/>
    </row>
    <row r="630" spans="1:15" ht="38.25" x14ac:dyDescent="0.2">
      <c r="A630" s="367"/>
      <c r="B630" s="367" t="s">
        <v>1435</v>
      </c>
      <c r="C630" s="372" t="s">
        <v>1359</v>
      </c>
      <c r="D630" s="356">
        <f t="shared" si="34"/>
        <v>10500.5</v>
      </c>
      <c r="E630" s="358">
        <v>10500.5</v>
      </c>
      <c r="F630" s="371">
        <v>7824.6</v>
      </c>
      <c r="G630" s="358">
        <v>138.69999999999999</v>
      </c>
      <c r="H630" s="371"/>
      <c r="I630" s="356">
        <f t="shared" si="35"/>
        <v>3763.9</v>
      </c>
      <c r="J630" s="371">
        <v>3656.8</v>
      </c>
      <c r="K630" s="371">
        <v>665.6</v>
      </c>
      <c r="L630" s="371">
        <v>727.1</v>
      </c>
      <c r="M630" s="371">
        <v>107.1</v>
      </c>
      <c r="N630" s="356">
        <f t="shared" si="36"/>
        <v>14264.4</v>
      </c>
      <c r="O630" s="360"/>
    </row>
    <row r="631" spans="1:15" ht="38.25" x14ac:dyDescent="0.2">
      <c r="A631" s="367"/>
      <c r="B631" s="367" t="s">
        <v>1435</v>
      </c>
      <c r="C631" s="372" t="s">
        <v>1360</v>
      </c>
      <c r="D631" s="356">
        <f t="shared" si="34"/>
        <v>840.4</v>
      </c>
      <c r="E631" s="358">
        <v>840.4</v>
      </c>
      <c r="F631" s="371">
        <v>623.79999999999995</v>
      </c>
      <c r="G631" s="358">
        <v>14.4</v>
      </c>
      <c r="H631" s="371"/>
      <c r="I631" s="356">
        <f t="shared" si="35"/>
        <v>304.3</v>
      </c>
      <c r="J631" s="371">
        <v>304.3</v>
      </c>
      <c r="K631" s="371">
        <v>53.1</v>
      </c>
      <c r="L631" s="371">
        <v>75.900000000000006</v>
      </c>
      <c r="M631" s="371"/>
      <c r="N631" s="356">
        <f t="shared" si="36"/>
        <v>1144.7</v>
      </c>
      <c r="O631" s="360"/>
    </row>
    <row r="632" spans="1:15" ht="38.25" x14ac:dyDescent="0.2">
      <c r="A632" s="367"/>
      <c r="B632" s="367" t="s">
        <v>1435</v>
      </c>
      <c r="C632" s="372" t="s">
        <v>1361</v>
      </c>
      <c r="D632" s="356">
        <f t="shared" si="34"/>
        <v>2702.7</v>
      </c>
      <c r="E632" s="358">
        <v>2702.7</v>
      </c>
      <c r="F632" s="371">
        <v>2026.7000000000003</v>
      </c>
      <c r="G632" s="358">
        <v>18.7</v>
      </c>
      <c r="H632" s="371"/>
      <c r="I632" s="356">
        <f t="shared" si="35"/>
        <v>801.2</v>
      </c>
      <c r="J632" s="371">
        <v>801.2</v>
      </c>
      <c r="K632" s="371">
        <v>172.4</v>
      </c>
      <c r="L632" s="371">
        <v>98</v>
      </c>
      <c r="M632" s="371"/>
      <c r="N632" s="356">
        <f t="shared" si="36"/>
        <v>3503.8999999999996</v>
      </c>
      <c r="O632" s="360"/>
    </row>
    <row r="633" spans="1:15" ht="38.25" x14ac:dyDescent="0.2">
      <c r="A633" s="367"/>
      <c r="B633" s="367" t="s">
        <v>1435</v>
      </c>
      <c r="C633" s="372" t="s">
        <v>1362</v>
      </c>
      <c r="D633" s="356">
        <f t="shared" si="34"/>
        <v>1327.7</v>
      </c>
      <c r="E633" s="358">
        <v>1327.7</v>
      </c>
      <c r="F633" s="371">
        <v>995.29999999999984</v>
      </c>
      <c r="G633" s="358">
        <v>9.4</v>
      </c>
      <c r="H633" s="371"/>
      <c r="I633" s="356">
        <f t="shared" si="35"/>
        <v>766.2</v>
      </c>
      <c r="J633" s="371">
        <v>372.5</v>
      </c>
      <c r="K633" s="371">
        <v>84.7</v>
      </c>
      <c r="L633" s="371">
        <v>49</v>
      </c>
      <c r="M633" s="371">
        <v>393.7</v>
      </c>
      <c r="N633" s="356">
        <f t="shared" si="36"/>
        <v>2093.9</v>
      </c>
      <c r="O633" s="360"/>
    </row>
    <row r="634" spans="1:15" ht="25.5" x14ac:dyDescent="0.2">
      <c r="A634" s="367"/>
      <c r="B634" s="367" t="s">
        <v>1435</v>
      </c>
      <c r="C634" s="372" t="s">
        <v>1363</v>
      </c>
      <c r="D634" s="356">
        <f t="shared" si="34"/>
        <v>1103.8</v>
      </c>
      <c r="E634" s="358">
        <v>1103.8</v>
      </c>
      <c r="F634" s="371">
        <v>829.7</v>
      </c>
      <c r="G634" s="358">
        <v>5</v>
      </c>
      <c r="H634" s="371"/>
      <c r="I634" s="356">
        <f t="shared" si="35"/>
        <v>368.9</v>
      </c>
      <c r="J634" s="371">
        <v>368.9</v>
      </c>
      <c r="K634" s="371">
        <v>70.599999999999994</v>
      </c>
      <c r="L634" s="371">
        <v>21.9</v>
      </c>
      <c r="M634" s="371"/>
      <c r="N634" s="356">
        <f t="shared" si="36"/>
        <v>1472.6999999999998</v>
      </c>
      <c r="O634" s="360"/>
    </row>
    <row r="635" spans="1:15" ht="38.25" x14ac:dyDescent="0.2">
      <c r="A635" s="367"/>
      <c r="B635" s="367" t="s">
        <v>1435</v>
      </c>
      <c r="C635" s="372" t="s">
        <v>1364</v>
      </c>
      <c r="D635" s="356">
        <f t="shared" si="34"/>
        <v>1709.6</v>
      </c>
      <c r="E635" s="358">
        <v>1709.6</v>
      </c>
      <c r="F635" s="371">
        <v>1259.5999999999999</v>
      </c>
      <c r="G635" s="358">
        <v>13.2</v>
      </c>
      <c r="H635" s="371"/>
      <c r="I635" s="356">
        <f t="shared" si="35"/>
        <v>553.4</v>
      </c>
      <c r="J635" s="371">
        <v>553.4</v>
      </c>
      <c r="K635" s="371">
        <v>107.2</v>
      </c>
      <c r="L635" s="371">
        <v>57.6</v>
      </c>
      <c r="M635" s="371"/>
      <c r="N635" s="356">
        <f t="shared" si="36"/>
        <v>2263</v>
      </c>
      <c r="O635" s="360"/>
    </row>
    <row r="636" spans="1:15" ht="25.5" x14ac:dyDescent="0.2">
      <c r="A636" s="367"/>
      <c r="B636" s="367" t="s">
        <v>1435</v>
      </c>
      <c r="C636" s="372" t="s">
        <v>1365</v>
      </c>
      <c r="D636" s="356">
        <f t="shared" si="34"/>
        <v>1362.4</v>
      </c>
      <c r="E636" s="358">
        <v>1362.4</v>
      </c>
      <c r="F636" s="371">
        <v>1018.1</v>
      </c>
      <c r="G636" s="358">
        <v>13.2</v>
      </c>
      <c r="H636" s="371"/>
      <c r="I636" s="356">
        <f t="shared" si="35"/>
        <v>430.8</v>
      </c>
      <c r="J636" s="371">
        <v>430.8</v>
      </c>
      <c r="K636" s="371">
        <v>86.6</v>
      </c>
      <c r="L636" s="371">
        <v>57.5</v>
      </c>
      <c r="M636" s="371"/>
      <c r="N636" s="356">
        <f t="shared" si="36"/>
        <v>1793.2</v>
      </c>
      <c r="O636" s="360"/>
    </row>
    <row r="637" spans="1:15" ht="25.5" x14ac:dyDescent="0.2">
      <c r="A637" s="367"/>
      <c r="B637" s="367" t="s">
        <v>1435</v>
      </c>
      <c r="C637" s="372" t="s">
        <v>1366</v>
      </c>
      <c r="D637" s="356">
        <f t="shared" si="34"/>
        <v>1415.5</v>
      </c>
      <c r="E637" s="358">
        <v>1415.5</v>
      </c>
      <c r="F637" s="371">
        <v>1055.4000000000001</v>
      </c>
      <c r="G637" s="358">
        <v>17.2</v>
      </c>
      <c r="H637" s="371"/>
      <c r="I637" s="356">
        <f t="shared" si="35"/>
        <v>435.8</v>
      </c>
      <c r="J637" s="371">
        <v>435.8</v>
      </c>
      <c r="K637" s="371">
        <v>89.8</v>
      </c>
      <c r="L637" s="371">
        <v>75.099999999999994</v>
      </c>
      <c r="M637" s="371"/>
      <c r="N637" s="356">
        <f t="shared" si="36"/>
        <v>1851.3</v>
      </c>
      <c r="O637" s="360"/>
    </row>
    <row r="638" spans="1:15" ht="38.25" x14ac:dyDescent="0.2">
      <c r="A638" s="367"/>
      <c r="B638" s="367" t="s">
        <v>1435</v>
      </c>
      <c r="C638" s="372" t="s">
        <v>1367</v>
      </c>
      <c r="D638" s="356">
        <f t="shared" si="34"/>
        <v>1730</v>
      </c>
      <c r="E638" s="358">
        <v>1730</v>
      </c>
      <c r="F638" s="371">
        <v>1282.1000000000001</v>
      </c>
      <c r="G638" s="358">
        <v>31.7</v>
      </c>
      <c r="H638" s="371"/>
      <c r="I638" s="356">
        <f t="shared" si="35"/>
        <v>494.3</v>
      </c>
      <c r="J638" s="371">
        <v>494.3</v>
      </c>
      <c r="K638" s="371">
        <v>109</v>
      </c>
      <c r="L638" s="371">
        <v>139.4</v>
      </c>
      <c r="M638" s="371"/>
      <c r="N638" s="356">
        <f t="shared" si="36"/>
        <v>2224.3000000000002</v>
      </c>
      <c r="O638" s="360"/>
    </row>
    <row r="639" spans="1:15" ht="38.25" x14ac:dyDescent="0.2">
      <c r="A639" s="367"/>
      <c r="B639" s="367" t="s">
        <v>1435</v>
      </c>
      <c r="C639" s="372" t="s">
        <v>1368</v>
      </c>
      <c r="D639" s="356">
        <f t="shared" si="34"/>
        <v>2786.4</v>
      </c>
      <c r="E639" s="358">
        <v>2786.4</v>
      </c>
      <c r="F639" s="371">
        <v>2074.2999999999997</v>
      </c>
      <c r="G639" s="358">
        <v>39.5</v>
      </c>
      <c r="H639" s="371"/>
      <c r="I639" s="356">
        <f t="shared" si="35"/>
        <v>837.4</v>
      </c>
      <c r="J639" s="371">
        <v>837.4</v>
      </c>
      <c r="K639" s="371">
        <v>176.4</v>
      </c>
      <c r="L639" s="371">
        <v>173.3</v>
      </c>
      <c r="M639" s="371"/>
      <c r="N639" s="356">
        <f t="shared" si="36"/>
        <v>3623.8</v>
      </c>
      <c r="O639" s="360"/>
    </row>
    <row r="640" spans="1:15" ht="51" x14ac:dyDescent="0.2">
      <c r="A640" s="367"/>
      <c r="B640" s="367" t="s">
        <v>1435</v>
      </c>
      <c r="C640" s="372" t="s">
        <v>1369</v>
      </c>
      <c r="D640" s="356">
        <f t="shared" si="34"/>
        <v>1356.5</v>
      </c>
      <c r="E640" s="358">
        <v>1356.5</v>
      </c>
      <c r="F640" s="371">
        <v>1017.9000000000001</v>
      </c>
      <c r="G640" s="358">
        <v>8</v>
      </c>
      <c r="H640" s="371"/>
      <c r="I640" s="356">
        <f t="shared" si="35"/>
        <v>446.8</v>
      </c>
      <c r="J640" s="371">
        <v>446.8</v>
      </c>
      <c r="K640" s="371">
        <v>86.6</v>
      </c>
      <c r="L640" s="371">
        <v>35.200000000000003</v>
      </c>
      <c r="M640" s="371"/>
      <c r="N640" s="356">
        <f t="shared" si="36"/>
        <v>1803.3</v>
      </c>
      <c r="O640" s="360"/>
    </row>
    <row r="641" spans="1:15" ht="25.5" x14ac:dyDescent="0.2">
      <c r="A641" s="367"/>
      <c r="B641" s="367" t="s">
        <v>1435</v>
      </c>
      <c r="C641" s="372" t="s">
        <v>115</v>
      </c>
      <c r="D641" s="356">
        <f t="shared" si="34"/>
        <v>1379.1</v>
      </c>
      <c r="E641" s="358">
        <v>1379.1</v>
      </c>
      <c r="F641" s="371">
        <v>1017.9000000000001</v>
      </c>
      <c r="G641" s="358">
        <v>30.7</v>
      </c>
      <c r="H641" s="371"/>
      <c r="I641" s="356">
        <f t="shared" si="35"/>
        <v>375.5</v>
      </c>
      <c r="J641" s="371">
        <v>375.5</v>
      </c>
      <c r="K641" s="371">
        <v>86.6</v>
      </c>
      <c r="L641" s="371">
        <v>134.6</v>
      </c>
      <c r="M641" s="371"/>
      <c r="N641" s="356">
        <f t="shared" si="36"/>
        <v>1754.6</v>
      </c>
      <c r="O641" s="360"/>
    </row>
    <row r="642" spans="1:15" ht="38.25" x14ac:dyDescent="0.2">
      <c r="A642" s="367"/>
      <c r="B642" s="367" t="s">
        <v>1435</v>
      </c>
      <c r="C642" s="372" t="s">
        <v>116</v>
      </c>
      <c r="D642" s="356">
        <f t="shared" si="34"/>
        <v>2472</v>
      </c>
      <c r="E642" s="358">
        <v>2472</v>
      </c>
      <c r="F642" s="371">
        <v>1847.8</v>
      </c>
      <c r="G642" s="358">
        <v>24.7</v>
      </c>
      <c r="H642" s="371"/>
      <c r="I642" s="356">
        <f t="shared" si="35"/>
        <v>779.3</v>
      </c>
      <c r="J642" s="371">
        <v>779.3</v>
      </c>
      <c r="K642" s="371">
        <v>157.19999999999999</v>
      </c>
      <c r="L642" s="371">
        <v>107.9</v>
      </c>
      <c r="M642" s="371"/>
      <c r="N642" s="356">
        <f t="shared" si="36"/>
        <v>3251.3</v>
      </c>
      <c r="O642" s="360"/>
    </row>
    <row r="643" spans="1:15" ht="38.25" x14ac:dyDescent="0.2">
      <c r="A643" s="367"/>
      <c r="B643" s="367" t="s">
        <v>1435</v>
      </c>
      <c r="C643" s="372" t="s">
        <v>117</v>
      </c>
      <c r="D643" s="356">
        <f t="shared" si="34"/>
        <v>1358.3</v>
      </c>
      <c r="E643" s="358">
        <v>1358.3</v>
      </c>
      <c r="F643" s="371">
        <v>1018.3</v>
      </c>
      <c r="G643" s="358">
        <v>9.6999999999999993</v>
      </c>
      <c r="H643" s="371"/>
      <c r="I643" s="356">
        <f t="shared" si="35"/>
        <v>441.7</v>
      </c>
      <c r="J643" s="371">
        <v>441.7</v>
      </c>
      <c r="K643" s="371">
        <v>86.6</v>
      </c>
      <c r="L643" s="371">
        <v>42.5</v>
      </c>
      <c r="M643" s="371"/>
      <c r="N643" s="356">
        <f t="shared" si="36"/>
        <v>1800</v>
      </c>
      <c r="O643" s="360"/>
    </row>
    <row r="644" spans="1:15" ht="25.5" x14ac:dyDescent="0.2">
      <c r="A644" s="367"/>
      <c r="B644" s="367" t="s">
        <v>1435</v>
      </c>
      <c r="C644" s="372" t="s">
        <v>118</v>
      </c>
      <c r="D644" s="356">
        <f t="shared" si="34"/>
        <v>1406.5</v>
      </c>
      <c r="E644" s="358">
        <v>1406.5</v>
      </c>
      <c r="F644" s="371">
        <v>1056</v>
      </c>
      <c r="G644" s="358">
        <v>8</v>
      </c>
      <c r="H644" s="371"/>
      <c r="I644" s="356">
        <f t="shared" si="35"/>
        <v>464.2</v>
      </c>
      <c r="J644" s="371">
        <v>464.2</v>
      </c>
      <c r="K644" s="371">
        <v>89.8</v>
      </c>
      <c r="L644" s="371">
        <v>35.4</v>
      </c>
      <c r="M644" s="371"/>
      <c r="N644" s="356">
        <f t="shared" si="36"/>
        <v>1870.7</v>
      </c>
      <c r="O644" s="360"/>
    </row>
    <row r="645" spans="1:15" ht="25.5" x14ac:dyDescent="0.2">
      <c r="A645" s="367"/>
      <c r="B645" s="367" t="s">
        <v>1435</v>
      </c>
      <c r="C645" s="372" t="s">
        <v>119</v>
      </c>
      <c r="D645" s="356">
        <f t="shared" ref="D645:D705" si="37">E645+H645</f>
        <v>1363.6000000000001</v>
      </c>
      <c r="E645" s="358">
        <v>1363.6000000000001</v>
      </c>
      <c r="F645" s="371">
        <v>1018.3</v>
      </c>
      <c r="G645" s="358">
        <v>15</v>
      </c>
      <c r="H645" s="371"/>
      <c r="I645" s="356">
        <f t="shared" ref="I645:I705" si="38">J645+M645</f>
        <v>425.1</v>
      </c>
      <c r="J645" s="371">
        <v>425.1</v>
      </c>
      <c r="K645" s="371">
        <v>86.6</v>
      </c>
      <c r="L645" s="371">
        <v>65.5</v>
      </c>
      <c r="M645" s="371"/>
      <c r="N645" s="356">
        <f t="shared" ref="N645:N705" si="39">D645+I645</f>
        <v>1788.7000000000003</v>
      </c>
      <c r="O645" s="360"/>
    </row>
    <row r="646" spans="1:15" ht="38.25" x14ac:dyDescent="0.2">
      <c r="A646" s="367"/>
      <c r="B646" s="367" t="s">
        <v>1435</v>
      </c>
      <c r="C646" s="372" t="s">
        <v>120</v>
      </c>
      <c r="D646" s="356">
        <f t="shared" si="37"/>
        <v>1365</v>
      </c>
      <c r="E646" s="358">
        <v>1365</v>
      </c>
      <c r="F646" s="371">
        <v>1018.3</v>
      </c>
      <c r="G646" s="358">
        <v>16.399999999999999</v>
      </c>
      <c r="H646" s="371"/>
      <c r="I646" s="356">
        <f t="shared" si="38"/>
        <v>420.7</v>
      </c>
      <c r="J646" s="371">
        <v>420.7</v>
      </c>
      <c r="K646" s="371">
        <v>86.6</v>
      </c>
      <c r="L646" s="371">
        <v>71.599999999999994</v>
      </c>
      <c r="M646" s="371"/>
      <c r="N646" s="356">
        <f t="shared" si="39"/>
        <v>1785.7</v>
      </c>
      <c r="O646" s="360"/>
    </row>
    <row r="647" spans="1:15" ht="25.5" x14ac:dyDescent="0.2">
      <c r="A647" s="367"/>
      <c r="B647" s="367" t="s">
        <v>1435</v>
      </c>
      <c r="C647" s="372" t="s">
        <v>4414</v>
      </c>
      <c r="D647" s="356">
        <f t="shared" si="37"/>
        <v>5678.5</v>
      </c>
      <c r="E647" s="358">
        <v>5678.5</v>
      </c>
      <c r="F647" s="371">
        <v>4261.6000000000004</v>
      </c>
      <c r="G647" s="358">
        <v>34.5</v>
      </c>
      <c r="H647" s="371"/>
      <c r="I647" s="356">
        <f t="shared" si="38"/>
        <v>1867.4</v>
      </c>
      <c r="J647" s="371">
        <v>1867.4</v>
      </c>
      <c r="K647" s="371">
        <v>362.5</v>
      </c>
      <c r="L647" s="371">
        <v>151.19999999999999</v>
      </c>
      <c r="M647" s="371"/>
      <c r="N647" s="356">
        <f t="shared" si="39"/>
        <v>7545.9</v>
      </c>
      <c r="O647" s="360"/>
    </row>
    <row r="648" spans="1:15" ht="25.5" x14ac:dyDescent="0.2">
      <c r="A648" s="367"/>
      <c r="B648" s="367" t="s">
        <v>1435</v>
      </c>
      <c r="C648" s="372" t="s">
        <v>4415</v>
      </c>
      <c r="D648" s="356">
        <f t="shared" si="37"/>
        <v>5628.7999999999993</v>
      </c>
      <c r="E648" s="358">
        <v>5628.7999999999993</v>
      </c>
      <c r="F648" s="371">
        <v>4249.4000000000005</v>
      </c>
      <c r="G648" s="358">
        <v>33.5</v>
      </c>
      <c r="H648" s="371"/>
      <c r="I648" s="356">
        <f t="shared" si="38"/>
        <v>1853.4</v>
      </c>
      <c r="J648" s="371">
        <v>1853.4</v>
      </c>
      <c r="K648" s="371">
        <v>361.5</v>
      </c>
      <c r="L648" s="371">
        <v>146.4</v>
      </c>
      <c r="M648" s="371"/>
      <c r="N648" s="356">
        <f t="shared" si="39"/>
        <v>7482.1999999999989</v>
      </c>
      <c r="O648" s="360"/>
    </row>
    <row r="649" spans="1:15" ht="25.5" x14ac:dyDescent="0.2">
      <c r="A649" s="367"/>
      <c r="B649" s="367" t="s">
        <v>1435</v>
      </c>
      <c r="C649" s="372" t="s">
        <v>121</v>
      </c>
      <c r="D649" s="356">
        <f t="shared" si="37"/>
        <v>2429.2999999999997</v>
      </c>
      <c r="E649" s="358">
        <v>2429.2999999999997</v>
      </c>
      <c r="F649" s="371">
        <v>1810.1999999999996</v>
      </c>
      <c r="G649" s="358">
        <v>31.8</v>
      </c>
      <c r="H649" s="371"/>
      <c r="I649" s="356">
        <f t="shared" si="38"/>
        <v>739.3</v>
      </c>
      <c r="J649" s="371">
        <v>739.3</v>
      </c>
      <c r="K649" s="371">
        <v>154</v>
      </c>
      <c r="L649" s="371">
        <v>139.19999999999999</v>
      </c>
      <c r="M649" s="371"/>
      <c r="N649" s="356">
        <f t="shared" si="39"/>
        <v>3168.5999999999995</v>
      </c>
      <c r="O649" s="360"/>
    </row>
    <row r="650" spans="1:15" ht="38.25" x14ac:dyDescent="0.2">
      <c r="A650" s="367"/>
      <c r="B650" s="367" t="s">
        <v>1435</v>
      </c>
      <c r="C650" s="372" t="s">
        <v>122</v>
      </c>
      <c r="D650" s="356">
        <f t="shared" si="37"/>
        <v>4169.3</v>
      </c>
      <c r="E650" s="358">
        <v>4169.3</v>
      </c>
      <c r="F650" s="371">
        <v>3129.6</v>
      </c>
      <c r="G650" s="358">
        <v>23.8</v>
      </c>
      <c r="H650" s="371"/>
      <c r="I650" s="356">
        <f t="shared" si="38"/>
        <v>1376.5</v>
      </c>
      <c r="J650" s="371">
        <v>1376.5</v>
      </c>
      <c r="K650" s="371">
        <v>266.2</v>
      </c>
      <c r="L650" s="371">
        <v>104.2</v>
      </c>
      <c r="M650" s="371"/>
      <c r="N650" s="356">
        <f t="shared" si="39"/>
        <v>5545.8</v>
      </c>
      <c r="O650" s="360"/>
    </row>
    <row r="651" spans="1:15" ht="25.5" x14ac:dyDescent="0.2">
      <c r="A651" s="367"/>
      <c r="B651" s="367" t="s">
        <v>1435</v>
      </c>
      <c r="C651" s="372" t="s">
        <v>1066</v>
      </c>
      <c r="D651" s="356">
        <f t="shared" si="37"/>
        <v>1358.9</v>
      </c>
      <c r="E651" s="358">
        <v>1358.9</v>
      </c>
      <c r="F651" s="371">
        <v>1018.3</v>
      </c>
      <c r="G651" s="358">
        <v>10.3</v>
      </c>
      <c r="H651" s="371"/>
      <c r="I651" s="356">
        <f t="shared" si="38"/>
        <v>439.6</v>
      </c>
      <c r="J651" s="371">
        <v>439.6</v>
      </c>
      <c r="K651" s="371">
        <v>86.6</v>
      </c>
      <c r="L651" s="371">
        <v>45.3</v>
      </c>
      <c r="M651" s="371"/>
      <c r="N651" s="356">
        <f t="shared" si="39"/>
        <v>1798.5</v>
      </c>
      <c r="O651" s="360"/>
    </row>
    <row r="652" spans="1:15" ht="38.25" x14ac:dyDescent="0.2">
      <c r="A652" s="367"/>
      <c r="B652" s="367" t="s">
        <v>1435</v>
      </c>
      <c r="C652" s="372" t="s">
        <v>1067</v>
      </c>
      <c r="D652" s="356">
        <f t="shared" si="37"/>
        <v>5233.8</v>
      </c>
      <c r="E652" s="358">
        <v>5233.8</v>
      </c>
      <c r="F652" s="371">
        <v>3922.0999999999995</v>
      </c>
      <c r="G652" s="358">
        <v>39.6</v>
      </c>
      <c r="H652" s="371"/>
      <c r="I652" s="356">
        <f t="shared" si="38"/>
        <v>1694.2</v>
      </c>
      <c r="J652" s="371">
        <v>1694.2</v>
      </c>
      <c r="K652" s="371">
        <v>333.6</v>
      </c>
      <c r="L652" s="371">
        <v>173.2</v>
      </c>
      <c r="M652" s="371"/>
      <c r="N652" s="356">
        <f t="shared" si="39"/>
        <v>6928</v>
      </c>
      <c r="O652" s="360"/>
    </row>
    <row r="653" spans="1:15" ht="38.25" x14ac:dyDescent="0.2">
      <c r="A653" s="367"/>
      <c r="B653" s="367" t="s">
        <v>1435</v>
      </c>
      <c r="C653" s="372" t="s">
        <v>1068</v>
      </c>
      <c r="D653" s="356">
        <f t="shared" si="37"/>
        <v>1008.3</v>
      </c>
      <c r="E653" s="358">
        <v>1008.3</v>
      </c>
      <c r="F653" s="371">
        <v>754.3</v>
      </c>
      <c r="G653" s="358">
        <v>9.3000000000000007</v>
      </c>
      <c r="H653" s="371"/>
      <c r="I653" s="356">
        <f t="shared" si="38"/>
        <v>320.5</v>
      </c>
      <c r="J653" s="371">
        <v>320.5</v>
      </c>
      <c r="K653" s="371">
        <v>64.2</v>
      </c>
      <c r="L653" s="371">
        <v>40.9</v>
      </c>
      <c r="M653" s="371"/>
      <c r="N653" s="356">
        <f t="shared" si="39"/>
        <v>1328.8</v>
      </c>
      <c r="O653" s="360"/>
    </row>
    <row r="654" spans="1:15" ht="25.5" x14ac:dyDescent="0.2">
      <c r="A654" s="367"/>
      <c r="B654" s="367" t="s">
        <v>1435</v>
      </c>
      <c r="C654" s="372" t="s">
        <v>1069</v>
      </c>
      <c r="D654" s="356">
        <f t="shared" si="37"/>
        <v>1009</v>
      </c>
      <c r="E654" s="358">
        <v>1009</v>
      </c>
      <c r="F654" s="371">
        <v>754.3</v>
      </c>
      <c r="G654" s="358">
        <v>10</v>
      </c>
      <c r="H654" s="371"/>
      <c r="I654" s="356">
        <f t="shared" si="38"/>
        <v>318.39999999999998</v>
      </c>
      <c r="J654" s="371">
        <v>318.39999999999998</v>
      </c>
      <c r="K654" s="371">
        <v>64.2</v>
      </c>
      <c r="L654" s="371">
        <v>43.8</v>
      </c>
      <c r="M654" s="371"/>
      <c r="N654" s="356">
        <f t="shared" si="39"/>
        <v>1327.4</v>
      </c>
      <c r="O654" s="360"/>
    </row>
    <row r="655" spans="1:15" ht="38.25" x14ac:dyDescent="0.2">
      <c r="A655" s="367"/>
      <c r="B655" s="367" t="s">
        <v>1435</v>
      </c>
      <c r="C655" s="372" t="s">
        <v>1070</v>
      </c>
      <c r="D655" s="356">
        <f t="shared" si="37"/>
        <v>1718.2</v>
      </c>
      <c r="E655" s="358">
        <v>1718.2</v>
      </c>
      <c r="F655" s="371">
        <v>1282.1000000000001</v>
      </c>
      <c r="G655" s="358">
        <v>19.899999999999999</v>
      </c>
      <c r="H655" s="371"/>
      <c r="I655" s="356">
        <f t="shared" si="38"/>
        <v>531.9</v>
      </c>
      <c r="J655" s="371">
        <v>531.9</v>
      </c>
      <c r="K655" s="371">
        <v>109.1</v>
      </c>
      <c r="L655" s="371">
        <v>87.3</v>
      </c>
      <c r="M655" s="371"/>
      <c r="N655" s="356">
        <f t="shared" si="39"/>
        <v>2250.1</v>
      </c>
      <c r="O655" s="360"/>
    </row>
    <row r="656" spans="1:15" ht="25.5" x14ac:dyDescent="0.2">
      <c r="A656" s="367"/>
      <c r="B656" s="367" t="s">
        <v>1435</v>
      </c>
      <c r="C656" s="372" t="s">
        <v>1071</v>
      </c>
      <c r="D656" s="356">
        <f t="shared" si="37"/>
        <v>1361.3</v>
      </c>
      <c r="E656" s="358">
        <v>1361.3</v>
      </c>
      <c r="F656" s="371">
        <v>1017.9000000000001</v>
      </c>
      <c r="G656" s="358">
        <v>12.8</v>
      </c>
      <c r="H656" s="371"/>
      <c r="I656" s="356">
        <f t="shared" si="38"/>
        <v>431.8</v>
      </c>
      <c r="J656" s="371">
        <v>431.8</v>
      </c>
      <c r="K656" s="371">
        <v>86.6</v>
      </c>
      <c r="L656" s="371">
        <v>56.2</v>
      </c>
      <c r="M656" s="371"/>
      <c r="N656" s="356">
        <f t="shared" si="39"/>
        <v>1793.1</v>
      </c>
      <c r="O656" s="360"/>
    </row>
    <row r="657" spans="1:15" ht="25.5" x14ac:dyDescent="0.2">
      <c r="A657" s="367"/>
      <c r="B657" s="367" t="s">
        <v>1435</v>
      </c>
      <c r="C657" s="372" t="s">
        <v>4416</v>
      </c>
      <c r="D657" s="356">
        <f t="shared" si="37"/>
        <v>4772.5</v>
      </c>
      <c r="E657" s="358">
        <v>4772.5</v>
      </c>
      <c r="F657" s="371">
        <v>3561.9000000000005</v>
      </c>
      <c r="G657" s="358">
        <v>55.4</v>
      </c>
      <c r="H657" s="371"/>
      <c r="I657" s="356">
        <f t="shared" si="38"/>
        <v>1324.3</v>
      </c>
      <c r="J657" s="371">
        <v>1298.8</v>
      </c>
      <c r="K657" s="371">
        <v>303</v>
      </c>
      <c r="L657" s="371">
        <v>245.4</v>
      </c>
      <c r="M657" s="371">
        <v>25.5</v>
      </c>
      <c r="N657" s="356">
        <f t="shared" si="39"/>
        <v>6096.8</v>
      </c>
      <c r="O657" s="360"/>
    </row>
    <row r="658" spans="1:15" ht="25.5" x14ac:dyDescent="0.2">
      <c r="A658" s="367"/>
      <c r="B658" s="367" t="s">
        <v>1435</v>
      </c>
      <c r="C658" s="372" t="s">
        <v>4417</v>
      </c>
      <c r="D658" s="356">
        <f t="shared" si="37"/>
        <v>2827.2</v>
      </c>
      <c r="E658" s="358">
        <v>2827.2</v>
      </c>
      <c r="F658" s="371">
        <v>2112.3000000000002</v>
      </c>
      <c r="G658" s="358">
        <v>29.7</v>
      </c>
      <c r="H658" s="371"/>
      <c r="I658" s="356">
        <f t="shared" si="38"/>
        <v>926.09999999999991</v>
      </c>
      <c r="J658" s="371">
        <v>900.8</v>
      </c>
      <c r="K658" s="371">
        <v>179.6</v>
      </c>
      <c r="L658" s="371">
        <v>131.6</v>
      </c>
      <c r="M658" s="371">
        <v>25.3</v>
      </c>
      <c r="N658" s="356">
        <f t="shared" si="39"/>
        <v>3753.2999999999997</v>
      </c>
      <c r="O658" s="360"/>
    </row>
    <row r="659" spans="1:15" ht="25.5" x14ac:dyDescent="0.2">
      <c r="A659" s="367"/>
      <c r="B659" s="367" t="s">
        <v>1435</v>
      </c>
      <c r="C659" s="372" t="s">
        <v>4418</v>
      </c>
      <c r="D659" s="356">
        <f t="shared" si="37"/>
        <v>1798.4</v>
      </c>
      <c r="E659" s="358">
        <v>1798.4</v>
      </c>
      <c r="F659" s="371">
        <v>1317.9</v>
      </c>
      <c r="G659" s="358">
        <v>53.3</v>
      </c>
      <c r="H659" s="371"/>
      <c r="I659" s="356">
        <f t="shared" si="38"/>
        <v>671.5</v>
      </c>
      <c r="J659" s="371">
        <v>636.9</v>
      </c>
      <c r="K659" s="371">
        <v>112.1</v>
      </c>
      <c r="L659" s="371">
        <v>236.4</v>
      </c>
      <c r="M659" s="371">
        <v>34.6</v>
      </c>
      <c r="N659" s="356">
        <f t="shared" si="39"/>
        <v>2469.9</v>
      </c>
      <c r="O659" s="360"/>
    </row>
    <row r="660" spans="1:15" ht="25.5" x14ac:dyDescent="0.2">
      <c r="A660" s="367"/>
      <c r="B660" s="367" t="s">
        <v>1435</v>
      </c>
      <c r="C660" s="372" t="s">
        <v>1072</v>
      </c>
      <c r="D660" s="356">
        <f t="shared" si="37"/>
        <v>1543.1000000000001</v>
      </c>
      <c r="E660" s="358">
        <v>1543.1000000000001</v>
      </c>
      <c r="F660" s="371">
        <v>1153.1000000000001</v>
      </c>
      <c r="G660" s="358">
        <v>16</v>
      </c>
      <c r="H660" s="371"/>
      <c r="I660" s="356">
        <f t="shared" si="38"/>
        <v>459.1</v>
      </c>
      <c r="J660" s="371">
        <v>431.1</v>
      </c>
      <c r="K660" s="371">
        <v>98.1</v>
      </c>
      <c r="L660" s="371">
        <v>70.900000000000006</v>
      </c>
      <c r="M660" s="371">
        <v>28</v>
      </c>
      <c r="N660" s="356">
        <f t="shared" si="39"/>
        <v>2002.2000000000003</v>
      </c>
      <c r="O660" s="360"/>
    </row>
    <row r="661" spans="1:15" ht="25.5" x14ac:dyDescent="0.2">
      <c r="A661" s="367"/>
      <c r="B661" s="367" t="s">
        <v>1435</v>
      </c>
      <c r="C661" s="372" t="s">
        <v>1073</v>
      </c>
      <c r="D661" s="356">
        <f t="shared" si="37"/>
        <v>1380.9</v>
      </c>
      <c r="E661" s="358">
        <v>1380.9</v>
      </c>
      <c r="F661" s="371">
        <v>1034.3</v>
      </c>
      <c r="G661" s="358">
        <v>11.1</v>
      </c>
      <c r="H661" s="371"/>
      <c r="I661" s="356">
        <f t="shared" si="38"/>
        <v>415.1</v>
      </c>
      <c r="J661" s="371">
        <v>367.3</v>
      </c>
      <c r="K661" s="371">
        <v>88</v>
      </c>
      <c r="L661" s="371">
        <v>49</v>
      </c>
      <c r="M661" s="371">
        <v>47.8</v>
      </c>
      <c r="N661" s="356">
        <f t="shared" si="39"/>
        <v>1796</v>
      </c>
      <c r="O661" s="360"/>
    </row>
    <row r="662" spans="1:15" ht="25.5" x14ac:dyDescent="0.2">
      <c r="A662" s="367"/>
      <c r="B662" s="367" t="s">
        <v>1435</v>
      </c>
      <c r="C662" s="372" t="s">
        <v>1074</v>
      </c>
      <c r="D662" s="356">
        <f t="shared" si="37"/>
        <v>1391.9</v>
      </c>
      <c r="E662" s="358">
        <v>1391.9</v>
      </c>
      <c r="F662" s="371">
        <v>1040.7</v>
      </c>
      <c r="G662" s="358">
        <v>13.5</v>
      </c>
      <c r="H662" s="371"/>
      <c r="I662" s="356">
        <f t="shared" si="38"/>
        <v>418.2</v>
      </c>
      <c r="J662" s="371">
        <v>418.2</v>
      </c>
      <c r="K662" s="371">
        <v>88.5</v>
      </c>
      <c r="L662" s="371">
        <v>59.6</v>
      </c>
      <c r="M662" s="371"/>
      <c r="N662" s="356">
        <f t="shared" si="39"/>
        <v>1810.1000000000001</v>
      </c>
      <c r="O662" s="360"/>
    </row>
    <row r="663" spans="1:15" ht="38.25" x14ac:dyDescent="0.2">
      <c r="A663" s="367"/>
      <c r="B663" s="367" t="s">
        <v>1435</v>
      </c>
      <c r="C663" s="372" t="s">
        <v>1075</v>
      </c>
      <c r="D663" s="356">
        <f t="shared" si="37"/>
        <v>1451.8000000000002</v>
      </c>
      <c r="E663" s="358">
        <v>1451.8000000000002</v>
      </c>
      <c r="F663" s="371">
        <v>1085.6000000000001</v>
      </c>
      <c r="G663" s="358">
        <v>14.1</v>
      </c>
      <c r="H663" s="371"/>
      <c r="I663" s="356">
        <f t="shared" si="38"/>
        <v>503.8</v>
      </c>
      <c r="J663" s="371">
        <v>503.8</v>
      </c>
      <c r="K663" s="371">
        <v>92.4</v>
      </c>
      <c r="L663" s="371">
        <v>62.3</v>
      </c>
      <c r="M663" s="371"/>
      <c r="N663" s="356">
        <f t="shared" si="39"/>
        <v>1955.6000000000001</v>
      </c>
      <c r="O663" s="360"/>
    </row>
    <row r="664" spans="1:15" ht="38.25" x14ac:dyDescent="0.2">
      <c r="A664" s="367"/>
      <c r="B664" s="367" t="s">
        <v>1435</v>
      </c>
      <c r="C664" s="372" t="s">
        <v>127</v>
      </c>
      <c r="D664" s="356">
        <f t="shared" si="37"/>
        <v>1194.7</v>
      </c>
      <c r="E664" s="358">
        <v>1194.7</v>
      </c>
      <c r="F664" s="371">
        <v>895.6</v>
      </c>
      <c r="G664" s="358">
        <v>8.6999999999999993</v>
      </c>
      <c r="H664" s="371"/>
      <c r="I664" s="356">
        <f t="shared" si="38"/>
        <v>390.1</v>
      </c>
      <c r="J664" s="371">
        <v>390.1</v>
      </c>
      <c r="K664" s="371">
        <v>76.2</v>
      </c>
      <c r="L664" s="371">
        <v>38.5</v>
      </c>
      <c r="M664" s="371"/>
      <c r="N664" s="356">
        <f t="shared" si="39"/>
        <v>1584.8000000000002</v>
      </c>
      <c r="O664" s="360"/>
    </row>
    <row r="665" spans="1:15" ht="25.5" x14ac:dyDescent="0.2">
      <c r="A665" s="367"/>
      <c r="B665" s="367" t="s">
        <v>1435</v>
      </c>
      <c r="C665" s="372" t="s">
        <v>128</v>
      </c>
      <c r="D665" s="356">
        <f t="shared" si="37"/>
        <v>1782.2</v>
      </c>
      <c r="E665" s="358">
        <v>1782.2</v>
      </c>
      <c r="F665" s="371">
        <v>1334.1</v>
      </c>
      <c r="G665" s="358">
        <v>15.3</v>
      </c>
      <c r="H665" s="371"/>
      <c r="I665" s="356">
        <f t="shared" si="38"/>
        <v>499.29999999999995</v>
      </c>
      <c r="J665" s="371">
        <v>477.9</v>
      </c>
      <c r="K665" s="371">
        <v>113.5</v>
      </c>
      <c r="L665" s="371">
        <v>67.599999999999994</v>
      </c>
      <c r="M665" s="371">
        <v>21.4</v>
      </c>
      <c r="N665" s="356">
        <f t="shared" si="39"/>
        <v>2281.5</v>
      </c>
      <c r="O665" s="360"/>
    </row>
    <row r="666" spans="1:15" ht="38.25" x14ac:dyDescent="0.2">
      <c r="A666" s="367"/>
      <c r="B666" s="367" t="s">
        <v>1435</v>
      </c>
      <c r="C666" s="372" t="s">
        <v>129</v>
      </c>
      <c r="D666" s="356">
        <f t="shared" si="37"/>
        <v>1833.6000000000001</v>
      </c>
      <c r="E666" s="358">
        <v>1833.6000000000001</v>
      </c>
      <c r="F666" s="371">
        <v>1374.5</v>
      </c>
      <c r="G666" s="358">
        <v>13.3</v>
      </c>
      <c r="H666" s="371"/>
      <c r="I666" s="356">
        <f t="shared" si="38"/>
        <v>352.5</v>
      </c>
      <c r="J666" s="371">
        <v>352.5</v>
      </c>
      <c r="K666" s="371">
        <v>116.9</v>
      </c>
      <c r="L666" s="371">
        <v>58.8</v>
      </c>
      <c r="M666" s="371"/>
      <c r="N666" s="356">
        <f t="shared" si="39"/>
        <v>2186.1000000000004</v>
      </c>
      <c r="O666" s="360"/>
    </row>
    <row r="667" spans="1:15" ht="25.5" x14ac:dyDescent="0.2">
      <c r="A667" s="367"/>
      <c r="B667" s="367" t="s">
        <v>1435</v>
      </c>
      <c r="C667" s="372" t="s">
        <v>130</v>
      </c>
      <c r="D667" s="356">
        <f t="shared" si="37"/>
        <v>1229.8000000000002</v>
      </c>
      <c r="E667" s="358">
        <v>1229.8000000000002</v>
      </c>
      <c r="F667" s="371">
        <v>920.00000000000011</v>
      </c>
      <c r="G667" s="358">
        <v>11.3</v>
      </c>
      <c r="H667" s="371"/>
      <c r="I667" s="356">
        <f t="shared" si="38"/>
        <v>302.3</v>
      </c>
      <c r="J667" s="371">
        <v>285.10000000000002</v>
      </c>
      <c r="K667" s="371">
        <v>78.3</v>
      </c>
      <c r="L667" s="371">
        <v>50.2</v>
      </c>
      <c r="M667" s="371">
        <v>17.2</v>
      </c>
      <c r="N667" s="356">
        <f t="shared" si="39"/>
        <v>1532.1000000000001</v>
      </c>
      <c r="O667" s="360"/>
    </row>
    <row r="668" spans="1:15" ht="25.5" x14ac:dyDescent="0.2">
      <c r="A668" s="367"/>
      <c r="B668" s="367" t="s">
        <v>1435</v>
      </c>
      <c r="C668" s="372" t="s">
        <v>131</v>
      </c>
      <c r="D668" s="356">
        <f t="shared" si="37"/>
        <v>1377.7</v>
      </c>
      <c r="E668" s="358">
        <v>1377.7</v>
      </c>
      <c r="F668" s="371">
        <v>1023.5999999999999</v>
      </c>
      <c r="G668" s="358">
        <v>22.1</v>
      </c>
      <c r="H668" s="371"/>
      <c r="I668" s="356">
        <f t="shared" si="38"/>
        <v>482.4</v>
      </c>
      <c r="J668" s="371">
        <v>482.4</v>
      </c>
      <c r="K668" s="371">
        <v>87.1</v>
      </c>
      <c r="L668" s="371">
        <v>97.6</v>
      </c>
      <c r="M668" s="371"/>
      <c r="N668" s="356">
        <f t="shared" si="39"/>
        <v>1860.1</v>
      </c>
      <c r="O668" s="360"/>
    </row>
    <row r="669" spans="1:15" ht="38.25" x14ac:dyDescent="0.2">
      <c r="A669" s="367"/>
      <c r="B669" s="367" t="s">
        <v>1435</v>
      </c>
      <c r="C669" s="372" t="s">
        <v>132</v>
      </c>
      <c r="D669" s="356">
        <f t="shared" si="37"/>
        <v>2268.2000000000003</v>
      </c>
      <c r="E669" s="358">
        <v>2268.2000000000003</v>
      </c>
      <c r="F669" s="371">
        <v>1704.0000000000002</v>
      </c>
      <c r="G669" s="358">
        <v>11.6</v>
      </c>
      <c r="H669" s="371"/>
      <c r="I669" s="356">
        <f t="shared" si="38"/>
        <v>451.6</v>
      </c>
      <c r="J669" s="371">
        <v>451.6</v>
      </c>
      <c r="K669" s="371">
        <v>145</v>
      </c>
      <c r="L669" s="371">
        <v>51.3</v>
      </c>
      <c r="M669" s="371"/>
      <c r="N669" s="356">
        <f t="shared" si="39"/>
        <v>2719.8</v>
      </c>
      <c r="O669" s="360"/>
    </row>
    <row r="670" spans="1:15" ht="25.5" x14ac:dyDescent="0.2">
      <c r="A670" s="367"/>
      <c r="B670" s="367" t="s">
        <v>1435</v>
      </c>
      <c r="C670" s="372" t="s">
        <v>133</v>
      </c>
      <c r="D670" s="356">
        <f t="shared" si="37"/>
        <v>1539.4</v>
      </c>
      <c r="E670" s="358">
        <v>1539.4</v>
      </c>
      <c r="F670" s="371">
        <v>1156.4000000000001</v>
      </c>
      <c r="G670" s="358">
        <v>8.1</v>
      </c>
      <c r="H670" s="371"/>
      <c r="I670" s="356">
        <f t="shared" si="38"/>
        <v>408.3</v>
      </c>
      <c r="J670" s="371">
        <v>408.3</v>
      </c>
      <c r="K670" s="371">
        <v>98.4</v>
      </c>
      <c r="L670" s="371">
        <v>36</v>
      </c>
      <c r="M670" s="371"/>
      <c r="N670" s="356">
        <f t="shared" si="39"/>
        <v>1947.7</v>
      </c>
      <c r="O670" s="360"/>
    </row>
    <row r="671" spans="1:15" ht="38.25" x14ac:dyDescent="0.2">
      <c r="A671" s="367"/>
      <c r="B671" s="367" t="s">
        <v>1435</v>
      </c>
      <c r="C671" s="372" t="s">
        <v>134</v>
      </c>
      <c r="D671" s="356">
        <f t="shared" si="37"/>
        <v>1263</v>
      </c>
      <c r="E671" s="358">
        <v>1263</v>
      </c>
      <c r="F671" s="371">
        <v>937.39999999999986</v>
      </c>
      <c r="G671" s="358">
        <v>21.7</v>
      </c>
      <c r="H671" s="371"/>
      <c r="I671" s="356">
        <f t="shared" si="38"/>
        <v>408.29999999999995</v>
      </c>
      <c r="J671" s="371">
        <v>386.9</v>
      </c>
      <c r="K671" s="371">
        <v>79.7</v>
      </c>
      <c r="L671" s="371">
        <v>96.3</v>
      </c>
      <c r="M671" s="371">
        <v>21.4</v>
      </c>
      <c r="N671" s="356">
        <f t="shared" si="39"/>
        <v>1671.3</v>
      </c>
      <c r="O671" s="360"/>
    </row>
    <row r="672" spans="1:15" ht="25.5" x14ac:dyDescent="0.2">
      <c r="A672" s="367"/>
      <c r="B672" s="367" t="s">
        <v>1435</v>
      </c>
      <c r="C672" s="372" t="s">
        <v>135</v>
      </c>
      <c r="D672" s="356">
        <f t="shared" si="37"/>
        <v>2187.5</v>
      </c>
      <c r="E672" s="358">
        <v>2187.5</v>
      </c>
      <c r="F672" s="371">
        <v>1623.4</v>
      </c>
      <c r="G672" s="358">
        <v>36.799999999999997</v>
      </c>
      <c r="H672" s="371"/>
      <c r="I672" s="356">
        <f t="shared" si="38"/>
        <v>760.5</v>
      </c>
      <c r="J672" s="371">
        <v>760.5</v>
      </c>
      <c r="K672" s="371">
        <v>138.1</v>
      </c>
      <c r="L672" s="371">
        <v>165.2</v>
      </c>
      <c r="M672" s="371"/>
      <c r="N672" s="356">
        <f t="shared" si="39"/>
        <v>2948</v>
      </c>
      <c r="O672" s="360"/>
    </row>
    <row r="673" spans="1:15" ht="25.5" x14ac:dyDescent="0.2">
      <c r="A673" s="367"/>
      <c r="B673" s="367" t="s">
        <v>1435</v>
      </c>
      <c r="C673" s="372" t="s">
        <v>136</v>
      </c>
      <c r="D673" s="356">
        <f t="shared" si="37"/>
        <v>1541.1</v>
      </c>
      <c r="E673" s="358">
        <v>1541.1</v>
      </c>
      <c r="F673" s="371">
        <v>1146.7</v>
      </c>
      <c r="G673" s="358">
        <v>22.6</v>
      </c>
      <c r="H673" s="371"/>
      <c r="I673" s="356">
        <f t="shared" si="38"/>
        <v>537.70000000000005</v>
      </c>
      <c r="J673" s="371">
        <v>537.70000000000005</v>
      </c>
      <c r="K673" s="371">
        <v>97.6</v>
      </c>
      <c r="L673" s="371">
        <v>101.1</v>
      </c>
      <c r="M673" s="371"/>
      <c r="N673" s="356">
        <f t="shared" si="39"/>
        <v>2078.8000000000002</v>
      </c>
      <c r="O673" s="360"/>
    </row>
    <row r="674" spans="1:15" ht="25.5" x14ac:dyDescent="0.2">
      <c r="A674" s="367"/>
      <c r="B674" s="367" t="s">
        <v>1435</v>
      </c>
      <c r="C674" s="372" t="s">
        <v>137</v>
      </c>
      <c r="D674" s="356">
        <f t="shared" si="37"/>
        <v>1760.7</v>
      </c>
      <c r="E674" s="358">
        <v>1760.7</v>
      </c>
      <c r="F674" s="371">
        <v>1300.6000000000001</v>
      </c>
      <c r="G674" s="358">
        <v>38.4</v>
      </c>
      <c r="H674" s="371"/>
      <c r="I674" s="356">
        <f t="shared" si="38"/>
        <v>617.6</v>
      </c>
      <c r="J674" s="371">
        <v>617.6</v>
      </c>
      <c r="K674" s="371">
        <v>110.6</v>
      </c>
      <c r="L674" s="371">
        <v>172.6</v>
      </c>
      <c r="M674" s="371"/>
      <c r="N674" s="356">
        <f t="shared" si="39"/>
        <v>2378.3000000000002</v>
      </c>
      <c r="O674" s="360"/>
    </row>
    <row r="675" spans="1:15" ht="25.5" x14ac:dyDescent="0.2">
      <c r="A675" s="367"/>
      <c r="B675" s="367" t="s">
        <v>1435</v>
      </c>
      <c r="C675" s="372" t="s">
        <v>138</v>
      </c>
      <c r="D675" s="356">
        <f t="shared" si="37"/>
        <v>955.7</v>
      </c>
      <c r="E675" s="358">
        <v>955.7</v>
      </c>
      <c r="F675" s="371">
        <v>704.19999999999993</v>
      </c>
      <c r="G675" s="358">
        <v>23.1</v>
      </c>
      <c r="H675" s="371"/>
      <c r="I675" s="356">
        <f t="shared" si="38"/>
        <v>485.1</v>
      </c>
      <c r="J675" s="371">
        <v>485.1</v>
      </c>
      <c r="K675" s="371">
        <v>60</v>
      </c>
      <c r="L675" s="371">
        <v>103.5</v>
      </c>
      <c r="M675" s="371"/>
      <c r="N675" s="356">
        <f t="shared" si="39"/>
        <v>1440.8000000000002</v>
      </c>
      <c r="O675" s="360"/>
    </row>
    <row r="676" spans="1:15" ht="38.25" x14ac:dyDescent="0.2">
      <c r="A676" s="367"/>
      <c r="B676" s="367" t="s">
        <v>1435</v>
      </c>
      <c r="C676" s="372" t="s">
        <v>139</v>
      </c>
      <c r="D676" s="356">
        <f t="shared" si="37"/>
        <v>1553.7</v>
      </c>
      <c r="E676" s="358">
        <v>1553.7</v>
      </c>
      <c r="F676" s="371">
        <v>1159.3</v>
      </c>
      <c r="G676" s="358">
        <v>18.399999999999999</v>
      </c>
      <c r="H676" s="371"/>
      <c r="I676" s="356">
        <f t="shared" si="38"/>
        <v>537.1</v>
      </c>
      <c r="J676" s="371">
        <v>537.1</v>
      </c>
      <c r="K676" s="371">
        <v>98.7</v>
      </c>
      <c r="L676" s="371">
        <v>82.3</v>
      </c>
      <c r="M676" s="371"/>
      <c r="N676" s="356">
        <f t="shared" si="39"/>
        <v>2090.8000000000002</v>
      </c>
      <c r="O676" s="360"/>
    </row>
    <row r="677" spans="1:15" ht="25.5" x14ac:dyDescent="0.2">
      <c r="A677" s="367"/>
      <c r="B677" s="367" t="s">
        <v>1435</v>
      </c>
      <c r="C677" s="372" t="s">
        <v>4419</v>
      </c>
      <c r="D677" s="356">
        <f t="shared" si="37"/>
        <v>7043.2000000000007</v>
      </c>
      <c r="E677" s="358">
        <v>7043.2000000000007</v>
      </c>
      <c r="F677" s="371">
        <v>5273.2000000000007</v>
      </c>
      <c r="G677" s="358">
        <v>60.8</v>
      </c>
      <c r="H677" s="371"/>
      <c r="I677" s="356">
        <f t="shared" si="38"/>
        <v>2070.8000000000002</v>
      </c>
      <c r="J677" s="371">
        <v>2021.5</v>
      </c>
      <c r="K677" s="371">
        <v>448.6</v>
      </c>
      <c r="L677" s="371">
        <v>273.3</v>
      </c>
      <c r="M677" s="371">
        <v>49.3</v>
      </c>
      <c r="N677" s="356">
        <f t="shared" si="39"/>
        <v>9114</v>
      </c>
      <c r="O677" s="360"/>
    </row>
    <row r="678" spans="1:15" ht="25.5" x14ac:dyDescent="0.2">
      <c r="A678" s="367"/>
      <c r="B678" s="367" t="s">
        <v>1435</v>
      </c>
      <c r="C678" s="372" t="s">
        <v>140</v>
      </c>
      <c r="D678" s="356">
        <f t="shared" si="37"/>
        <v>1585.7</v>
      </c>
      <c r="E678" s="358">
        <v>1585.7</v>
      </c>
      <c r="F678" s="371">
        <v>1186.3</v>
      </c>
      <c r="G678" s="358">
        <v>14.7</v>
      </c>
      <c r="H678" s="371"/>
      <c r="I678" s="356">
        <f t="shared" si="38"/>
        <v>563.69999999999993</v>
      </c>
      <c r="J678" s="371">
        <v>556.79999999999995</v>
      </c>
      <c r="K678" s="371">
        <v>100.9</v>
      </c>
      <c r="L678" s="371">
        <v>65.900000000000006</v>
      </c>
      <c r="M678" s="371">
        <v>6.9</v>
      </c>
      <c r="N678" s="356">
        <f t="shared" si="39"/>
        <v>2149.4</v>
      </c>
      <c r="O678" s="360"/>
    </row>
    <row r="679" spans="1:15" ht="25.5" x14ac:dyDescent="0.2">
      <c r="A679" s="367"/>
      <c r="B679" s="367" t="s">
        <v>1435</v>
      </c>
      <c r="C679" s="372" t="s">
        <v>141</v>
      </c>
      <c r="D679" s="356">
        <f t="shared" si="37"/>
        <v>2341.2000000000003</v>
      </c>
      <c r="E679" s="358">
        <v>2341.2000000000003</v>
      </c>
      <c r="F679" s="371">
        <v>1750.1999999999998</v>
      </c>
      <c r="G679" s="358">
        <v>23.4</v>
      </c>
      <c r="H679" s="371"/>
      <c r="I679" s="356">
        <f t="shared" si="38"/>
        <v>775.3</v>
      </c>
      <c r="J679" s="371">
        <v>730</v>
      </c>
      <c r="K679" s="371">
        <v>148.9</v>
      </c>
      <c r="L679" s="371">
        <v>105.3</v>
      </c>
      <c r="M679" s="371">
        <v>45.3</v>
      </c>
      <c r="N679" s="356">
        <f t="shared" si="39"/>
        <v>3116.5</v>
      </c>
      <c r="O679" s="360"/>
    </row>
    <row r="680" spans="1:15" ht="25.5" x14ac:dyDescent="0.2">
      <c r="A680" s="367"/>
      <c r="B680" s="367" t="s">
        <v>1435</v>
      </c>
      <c r="C680" s="372" t="s">
        <v>142</v>
      </c>
      <c r="D680" s="356">
        <f t="shared" si="37"/>
        <v>986</v>
      </c>
      <c r="E680" s="358">
        <v>986</v>
      </c>
      <c r="F680" s="371">
        <v>727</v>
      </c>
      <c r="G680" s="358">
        <v>23.3</v>
      </c>
      <c r="H680" s="371"/>
      <c r="I680" s="356">
        <f t="shared" si="38"/>
        <v>485</v>
      </c>
      <c r="J680" s="371">
        <v>485</v>
      </c>
      <c r="K680" s="371">
        <v>61.8</v>
      </c>
      <c r="L680" s="371">
        <v>104.7</v>
      </c>
      <c r="M680" s="371"/>
      <c r="N680" s="356">
        <f t="shared" si="39"/>
        <v>1471</v>
      </c>
      <c r="O680" s="360"/>
    </row>
    <row r="681" spans="1:15" ht="25.5" x14ac:dyDescent="0.2">
      <c r="A681" s="367"/>
      <c r="B681" s="367" t="s">
        <v>1435</v>
      </c>
      <c r="C681" s="372" t="s">
        <v>143</v>
      </c>
      <c r="D681" s="356">
        <f t="shared" si="37"/>
        <v>1553.6</v>
      </c>
      <c r="E681" s="358">
        <v>1553.6</v>
      </c>
      <c r="F681" s="371">
        <v>1155.5000000000002</v>
      </c>
      <c r="G681" s="358">
        <v>23.5</v>
      </c>
      <c r="H681" s="371"/>
      <c r="I681" s="356">
        <f t="shared" si="38"/>
        <v>554.5</v>
      </c>
      <c r="J681" s="371">
        <v>554.5</v>
      </c>
      <c r="K681" s="371">
        <v>98.3</v>
      </c>
      <c r="L681" s="371">
        <v>105.6</v>
      </c>
      <c r="M681" s="371"/>
      <c r="N681" s="356">
        <f t="shared" si="39"/>
        <v>2108.1</v>
      </c>
      <c r="O681" s="360"/>
    </row>
    <row r="682" spans="1:15" ht="25.5" x14ac:dyDescent="0.2">
      <c r="A682" s="367"/>
      <c r="B682" s="367" t="s">
        <v>1435</v>
      </c>
      <c r="C682" s="372" t="s">
        <v>144</v>
      </c>
      <c r="D682" s="356">
        <f t="shared" si="37"/>
        <v>1264.1000000000001</v>
      </c>
      <c r="E682" s="358">
        <v>1264.1000000000001</v>
      </c>
      <c r="F682" s="371">
        <v>941.1</v>
      </c>
      <c r="G682" s="358">
        <v>17.7</v>
      </c>
      <c r="H682" s="371"/>
      <c r="I682" s="356">
        <f t="shared" si="38"/>
        <v>482.8</v>
      </c>
      <c r="J682" s="371">
        <v>482.8</v>
      </c>
      <c r="K682" s="371">
        <v>80.099999999999994</v>
      </c>
      <c r="L682" s="371">
        <v>79.400000000000006</v>
      </c>
      <c r="M682" s="371"/>
      <c r="N682" s="356">
        <f t="shared" si="39"/>
        <v>1746.9</v>
      </c>
      <c r="O682" s="360"/>
    </row>
    <row r="683" spans="1:15" ht="25.5" x14ac:dyDescent="0.2">
      <c r="A683" s="367"/>
      <c r="B683" s="367" t="s">
        <v>1435</v>
      </c>
      <c r="C683" s="372" t="s">
        <v>145</v>
      </c>
      <c r="D683" s="356">
        <f t="shared" si="37"/>
        <v>2041.9</v>
      </c>
      <c r="E683" s="358">
        <v>2041.9</v>
      </c>
      <c r="F683" s="371">
        <v>1527.3999999999999</v>
      </c>
      <c r="G683" s="358">
        <v>19.2</v>
      </c>
      <c r="H683" s="371"/>
      <c r="I683" s="356">
        <f t="shared" si="38"/>
        <v>647.29999999999995</v>
      </c>
      <c r="J683" s="371">
        <v>647.29999999999995</v>
      </c>
      <c r="K683" s="371">
        <v>129.9</v>
      </c>
      <c r="L683" s="371">
        <v>86.1</v>
      </c>
      <c r="M683" s="371"/>
      <c r="N683" s="356">
        <f t="shared" si="39"/>
        <v>2689.2</v>
      </c>
      <c r="O683" s="360"/>
    </row>
    <row r="684" spans="1:15" ht="38.25" x14ac:dyDescent="0.2">
      <c r="A684" s="367"/>
      <c r="B684" s="367" t="s">
        <v>1435</v>
      </c>
      <c r="C684" s="372" t="s">
        <v>146</v>
      </c>
      <c r="D684" s="356">
        <f t="shared" si="37"/>
        <v>4689.9000000000005</v>
      </c>
      <c r="E684" s="358">
        <v>4689.9000000000005</v>
      </c>
      <c r="F684" s="371">
        <v>3495.6999999999994</v>
      </c>
      <c r="G684" s="358">
        <v>60.5</v>
      </c>
      <c r="H684" s="371"/>
      <c r="I684" s="356">
        <f t="shared" si="38"/>
        <v>1314.8</v>
      </c>
      <c r="J684" s="371">
        <v>1267</v>
      </c>
      <c r="K684" s="371">
        <v>297.39999999999998</v>
      </c>
      <c r="L684" s="371">
        <v>271.89999999999998</v>
      </c>
      <c r="M684" s="371">
        <v>47.8</v>
      </c>
      <c r="N684" s="356">
        <f t="shared" si="39"/>
        <v>6004.7000000000007</v>
      </c>
      <c r="O684" s="360"/>
    </row>
    <row r="685" spans="1:15" ht="38.25" x14ac:dyDescent="0.2">
      <c r="A685" s="367"/>
      <c r="B685" s="367" t="s">
        <v>1435</v>
      </c>
      <c r="C685" s="372" t="s">
        <v>4420</v>
      </c>
      <c r="D685" s="356">
        <f t="shared" si="37"/>
        <v>4771.3</v>
      </c>
      <c r="E685" s="358">
        <v>4771.3</v>
      </c>
      <c r="F685" s="371">
        <v>3568.4</v>
      </c>
      <c r="G685" s="358">
        <v>45.6</v>
      </c>
      <c r="H685" s="371"/>
      <c r="I685" s="356">
        <f t="shared" si="38"/>
        <v>1592.3</v>
      </c>
      <c r="J685" s="371">
        <v>1552.3</v>
      </c>
      <c r="K685" s="371">
        <v>303.5</v>
      </c>
      <c r="L685" s="371">
        <v>205.2</v>
      </c>
      <c r="M685" s="371">
        <v>40</v>
      </c>
      <c r="N685" s="356">
        <f t="shared" si="39"/>
        <v>6363.6</v>
      </c>
      <c r="O685" s="360"/>
    </row>
    <row r="686" spans="1:15" ht="25.5" x14ac:dyDescent="0.2">
      <c r="A686" s="367"/>
      <c r="B686" s="367" t="s">
        <v>1435</v>
      </c>
      <c r="C686" s="372" t="s">
        <v>147</v>
      </c>
      <c r="D686" s="356">
        <f t="shared" si="37"/>
        <v>1616.7</v>
      </c>
      <c r="E686" s="358">
        <v>1616.7</v>
      </c>
      <c r="F686" s="371">
        <v>1204.8</v>
      </c>
      <c r="G686" s="358">
        <v>21.2</v>
      </c>
      <c r="H686" s="371"/>
      <c r="I686" s="356">
        <f t="shared" si="38"/>
        <v>576.1</v>
      </c>
      <c r="J686" s="371">
        <v>576.1</v>
      </c>
      <c r="K686" s="371">
        <v>102.5</v>
      </c>
      <c r="L686" s="371">
        <v>95.3</v>
      </c>
      <c r="M686" s="371"/>
      <c r="N686" s="356">
        <f t="shared" si="39"/>
        <v>2192.8000000000002</v>
      </c>
      <c r="O686" s="360"/>
    </row>
    <row r="687" spans="1:15" ht="38.25" x14ac:dyDescent="0.2">
      <c r="A687" s="367"/>
      <c r="B687" s="367" t="s">
        <v>1435</v>
      </c>
      <c r="C687" s="372" t="s">
        <v>148</v>
      </c>
      <c r="D687" s="356">
        <f t="shared" si="37"/>
        <v>1566.9</v>
      </c>
      <c r="E687" s="358">
        <v>1566.9</v>
      </c>
      <c r="F687" s="371">
        <v>1167.6999999999998</v>
      </c>
      <c r="G687" s="358">
        <v>20.399999999999999</v>
      </c>
      <c r="H687" s="371"/>
      <c r="I687" s="356">
        <f t="shared" si="38"/>
        <v>586.4</v>
      </c>
      <c r="J687" s="371">
        <v>564.6</v>
      </c>
      <c r="K687" s="371">
        <v>99.3</v>
      </c>
      <c r="L687" s="371">
        <v>91.8</v>
      </c>
      <c r="M687" s="371">
        <v>21.8</v>
      </c>
      <c r="N687" s="356">
        <f t="shared" si="39"/>
        <v>2153.3000000000002</v>
      </c>
      <c r="O687" s="360"/>
    </row>
    <row r="688" spans="1:15" ht="38.25" x14ac:dyDescent="0.2">
      <c r="A688" s="367"/>
      <c r="B688" s="367" t="s">
        <v>1435</v>
      </c>
      <c r="C688" s="372" t="s">
        <v>149</v>
      </c>
      <c r="D688" s="356">
        <f t="shared" si="37"/>
        <v>4432.7</v>
      </c>
      <c r="E688" s="358">
        <v>4432.7</v>
      </c>
      <c r="F688" s="371">
        <v>3311.5</v>
      </c>
      <c r="G688" s="358">
        <v>47.3</v>
      </c>
      <c r="H688" s="371"/>
      <c r="I688" s="356">
        <f t="shared" si="38"/>
        <v>1257.7</v>
      </c>
      <c r="J688" s="371">
        <v>1257.7</v>
      </c>
      <c r="K688" s="371">
        <v>281.7</v>
      </c>
      <c r="L688" s="371">
        <v>212.1</v>
      </c>
      <c r="M688" s="371"/>
      <c r="N688" s="356">
        <f t="shared" si="39"/>
        <v>5690.4</v>
      </c>
      <c r="O688" s="360"/>
    </row>
    <row r="689" spans="1:15" ht="25.5" x14ac:dyDescent="0.2">
      <c r="A689" s="367"/>
      <c r="B689" s="367" t="s">
        <v>1435</v>
      </c>
      <c r="C689" s="372" t="s">
        <v>150</v>
      </c>
      <c r="D689" s="356">
        <f t="shared" si="37"/>
        <v>1248</v>
      </c>
      <c r="E689" s="358">
        <v>1248</v>
      </c>
      <c r="F689" s="371">
        <v>925.6</v>
      </c>
      <c r="G689" s="358">
        <v>22.1</v>
      </c>
      <c r="H689" s="371"/>
      <c r="I689" s="356">
        <f t="shared" si="38"/>
        <v>501.29999999999995</v>
      </c>
      <c r="J689" s="371">
        <v>499.9</v>
      </c>
      <c r="K689" s="371">
        <v>78.7</v>
      </c>
      <c r="L689" s="371">
        <v>99.4</v>
      </c>
      <c r="M689" s="371">
        <v>1.4</v>
      </c>
      <c r="N689" s="356">
        <f t="shared" si="39"/>
        <v>1749.3</v>
      </c>
      <c r="O689" s="360"/>
    </row>
    <row r="690" spans="1:15" ht="25.5" x14ac:dyDescent="0.2">
      <c r="A690" s="367"/>
      <c r="B690" s="367" t="s">
        <v>1435</v>
      </c>
      <c r="C690" s="372" t="s">
        <v>651</v>
      </c>
      <c r="D690" s="356">
        <f t="shared" si="37"/>
        <v>1252.2</v>
      </c>
      <c r="E690" s="358">
        <v>1252.2</v>
      </c>
      <c r="F690" s="371">
        <v>932.50000000000011</v>
      </c>
      <c r="G690" s="358">
        <v>17.2</v>
      </c>
      <c r="H690" s="371"/>
      <c r="I690" s="356">
        <f t="shared" si="38"/>
        <v>477.7</v>
      </c>
      <c r="J690" s="371">
        <v>477.7</v>
      </c>
      <c r="K690" s="371">
        <v>79.3</v>
      </c>
      <c r="L690" s="371">
        <v>77.3</v>
      </c>
      <c r="M690" s="371"/>
      <c r="N690" s="356">
        <f t="shared" si="39"/>
        <v>1729.9</v>
      </c>
      <c r="O690" s="360"/>
    </row>
    <row r="691" spans="1:15" ht="25.5" x14ac:dyDescent="0.2">
      <c r="A691" s="367"/>
      <c r="B691" s="367" t="s">
        <v>1435</v>
      </c>
      <c r="C691" s="372" t="s">
        <v>652</v>
      </c>
      <c r="D691" s="356">
        <f t="shared" si="37"/>
        <v>1380.6</v>
      </c>
      <c r="E691" s="358">
        <v>1380.6</v>
      </c>
      <c r="F691" s="371">
        <v>1026.3</v>
      </c>
      <c r="G691" s="358">
        <v>21.5</v>
      </c>
      <c r="H691" s="371"/>
      <c r="I691" s="356">
        <f t="shared" si="38"/>
        <v>493</v>
      </c>
      <c r="J691" s="371">
        <v>493</v>
      </c>
      <c r="K691" s="371">
        <v>87.3</v>
      </c>
      <c r="L691" s="371">
        <v>96.4</v>
      </c>
      <c r="M691" s="371"/>
      <c r="N691" s="356">
        <f t="shared" si="39"/>
        <v>1873.6</v>
      </c>
      <c r="O691" s="360"/>
    </row>
    <row r="692" spans="1:15" ht="25.5" x14ac:dyDescent="0.2">
      <c r="A692" s="367"/>
      <c r="B692" s="367" t="s">
        <v>1435</v>
      </c>
      <c r="C692" s="372" t="s">
        <v>653</v>
      </c>
      <c r="D692" s="356">
        <f t="shared" si="37"/>
        <v>898</v>
      </c>
      <c r="E692" s="358">
        <v>898</v>
      </c>
      <c r="F692" s="371">
        <v>666.9</v>
      </c>
      <c r="G692" s="358">
        <v>14.8</v>
      </c>
      <c r="H692" s="371"/>
      <c r="I692" s="356">
        <f t="shared" si="38"/>
        <v>388.8</v>
      </c>
      <c r="J692" s="371">
        <v>388.8</v>
      </c>
      <c r="K692" s="371">
        <v>56.7</v>
      </c>
      <c r="L692" s="371">
        <v>66.5</v>
      </c>
      <c r="M692" s="371"/>
      <c r="N692" s="356">
        <f t="shared" si="39"/>
        <v>1286.8</v>
      </c>
      <c r="O692" s="360"/>
    </row>
    <row r="693" spans="1:15" ht="25.5" x14ac:dyDescent="0.2">
      <c r="A693" s="367"/>
      <c r="B693" s="367" t="s">
        <v>1435</v>
      </c>
      <c r="C693" s="372" t="s">
        <v>654</v>
      </c>
      <c r="D693" s="356">
        <f t="shared" si="37"/>
        <v>947.09999999999991</v>
      </c>
      <c r="E693" s="358">
        <v>947.09999999999991</v>
      </c>
      <c r="F693" s="371">
        <v>706</v>
      </c>
      <c r="G693" s="358">
        <v>12.2</v>
      </c>
      <c r="H693" s="371"/>
      <c r="I693" s="356">
        <f t="shared" si="38"/>
        <v>396</v>
      </c>
      <c r="J693" s="371">
        <v>396</v>
      </c>
      <c r="K693" s="371">
        <v>60</v>
      </c>
      <c r="L693" s="371">
        <v>54.7</v>
      </c>
      <c r="M693" s="371"/>
      <c r="N693" s="356">
        <f t="shared" si="39"/>
        <v>1343.1</v>
      </c>
      <c r="O693" s="360"/>
    </row>
    <row r="694" spans="1:15" ht="25.5" x14ac:dyDescent="0.2">
      <c r="A694" s="367"/>
      <c r="B694" s="367" t="s">
        <v>1435</v>
      </c>
      <c r="C694" s="372" t="s">
        <v>655</v>
      </c>
      <c r="D694" s="356">
        <f t="shared" si="37"/>
        <v>2434.6</v>
      </c>
      <c r="E694" s="358">
        <v>2434.6</v>
      </c>
      <c r="F694" s="371">
        <v>1816.8</v>
      </c>
      <c r="G694" s="358">
        <v>28.5</v>
      </c>
      <c r="H694" s="371"/>
      <c r="I694" s="356">
        <f t="shared" si="38"/>
        <v>760.6</v>
      </c>
      <c r="J694" s="371">
        <v>760.6</v>
      </c>
      <c r="K694" s="371">
        <v>154.5</v>
      </c>
      <c r="L694" s="371">
        <v>128.1</v>
      </c>
      <c r="M694" s="371"/>
      <c r="N694" s="356">
        <f t="shared" si="39"/>
        <v>3195.2</v>
      </c>
      <c r="O694" s="360"/>
    </row>
    <row r="695" spans="1:15" ht="25.5" x14ac:dyDescent="0.2">
      <c r="A695" s="367"/>
      <c r="B695" s="367" t="s">
        <v>1435</v>
      </c>
      <c r="C695" s="372" t="s">
        <v>656</v>
      </c>
      <c r="D695" s="356">
        <f t="shared" si="37"/>
        <v>1584.2</v>
      </c>
      <c r="E695" s="358">
        <v>1584.2</v>
      </c>
      <c r="F695" s="371">
        <v>1183.9999999999998</v>
      </c>
      <c r="G695" s="358">
        <v>16.2</v>
      </c>
      <c r="H695" s="371"/>
      <c r="I695" s="356">
        <f t="shared" si="38"/>
        <v>488</v>
      </c>
      <c r="J695" s="371">
        <v>488</v>
      </c>
      <c r="K695" s="371">
        <v>100.7</v>
      </c>
      <c r="L695" s="371">
        <v>72.900000000000006</v>
      </c>
      <c r="M695" s="371"/>
      <c r="N695" s="356">
        <f t="shared" si="39"/>
        <v>2072.1999999999998</v>
      </c>
      <c r="O695" s="360"/>
    </row>
    <row r="696" spans="1:15" ht="25.5" x14ac:dyDescent="0.2">
      <c r="A696" s="367"/>
      <c r="B696" s="367" t="s">
        <v>1435</v>
      </c>
      <c r="C696" s="372" t="s">
        <v>4421</v>
      </c>
      <c r="D696" s="356">
        <f t="shared" si="37"/>
        <v>7933.3</v>
      </c>
      <c r="E696" s="358">
        <v>7933.3</v>
      </c>
      <c r="F696" s="371">
        <v>5954.0999999999995</v>
      </c>
      <c r="G696" s="358">
        <v>48.1</v>
      </c>
      <c r="H696" s="371"/>
      <c r="I696" s="356">
        <f t="shared" si="38"/>
        <v>2656.4</v>
      </c>
      <c r="J696" s="371">
        <v>2656.4</v>
      </c>
      <c r="K696" s="371">
        <v>506.5</v>
      </c>
      <c r="L696" s="371">
        <v>231.5</v>
      </c>
      <c r="M696" s="371"/>
      <c r="N696" s="356">
        <f t="shared" si="39"/>
        <v>10589.7</v>
      </c>
      <c r="O696" s="360"/>
    </row>
    <row r="697" spans="1:15" ht="25.5" x14ac:dyDescent="0.2">
      <c r="A697" s="367"/>
      <c r="B697" s="367" t="s">
        <v>1435</v>
      </c>
      <c r="C697" s="372" t="s">
        <v>4422</v>
      </c>
      <c r="D697" s="356">
        <f t="shared" si="37"/>
        <v>8878.2999999999993</v>
      </c>
      <c r="E697" s="358">
        <v>8878.2999999999993</v>
      </c>
      <c r="F697" s="371">
        <v>6638.7000000000007</v>
      </c>
      <c r="G697" s="358">
        <v>86.8</v>
      </c>
      <c r="H697" s="371"/>
      <c r="I697" s="356">
        <f t="shared" si="38"/>
        <v>2778.5</v>
      </c>
      <c r="J697" s="371">
        <v>2749.1</v>
      </c>
      <c r="K697" s="371">
        <v>564.70000000000005</v>
      </c>
      <c r="L697" s="371">
        <v>417.4</v>
      </c>
      <c r="M697" s="371">
        <v>29.4</v>
      </c>
      <c r="N697" s="356">
        <f t="shared" si="39"/>
        <v>11656.8</v>
      </c>
      <c r="O697" s="360"/>
    </row>
    <row r="698" spans="1:15" ht="25.5" x14ac:dyDescent="0.2">
      <c r="A698" s="367"/>
      <c r="B698" s="367" t="s">
        <v>1435</v>
      </c>
      <c r="C698" s="372" t="s">
        <v>4423</v>
      </c>
      <c r="D698" s="356">
        <f t="shared" si="37"/>
        <v>11029.800000000001</v>
      </c>
      <c r="E698" s="358">
        <v>11029.800000000001</v>
      </c>
      <c r="F698" s="371">
        <v>8273.1</v>
      </c>
      <c r="G698" s="358">
        <v>73.5</v>
      </c>
      <c r="H698" s="371"/>
      <c r="I698" s="356">
        <f t="shared" si="38"/>
        <v>3105.4</v>
      </c>
      <c r="J698" s="371">
        <v>3020.3</v>
      </c>
      <c r="K698" s="371">
        <v>703.8</v>
      </c>
      <c r="L698" s="371">
        <v>353.6</v>
      </c>
      <c r="M698" s="371">
        <v>85.1</v>
      </c>
      <c r="N698" s="356">
        <f t="shared" si="39"/>
        <v>14135.2</v>
      </c>
      <c r="O698" s="360"/>
    </row>
    <row r="699" spans="1:15" ht="25.5" x14ac:dyDescent="0.2">
      <c r="A699" s="367"/>
      <c r="B699" s="367" t="s">
        <v>1435</v>
      </c>
      <c r="C699" s="372" t="s">
        <v>4424</v>
      </c>
      <c r="D699" s="356">
        <f t="shared" si="37"/>
        <v>10192.299999999999</v>
      </c>
      <c r="E699" s="358">
        <v>10192.299999999999</v>
      </c>
      <c r="F699" s="371">
        <v>7674.6000000000022</v>
      </c>
      <c r="G699" s="358">
        <v>28.2</v>
      </c>
      <c r="H699" s="371"/>
      <c r="I699" s="356">
        <f t="shared" si="38"/>
        <v>2798.8</v>
      </c>
      <c r="J699" s="371">
        <v>2798.8</v>
      </c>
      <c r="K699" s="371">
        <v>652.79999999999995</v>
      </c>
      <c r="L699" s="371">
        <v>135.80000000000001</v>
      </c>
      <c r="M699" s="371"/>
      <c r="N699" s="356">
        <f t="shared" si="39"/>
        <v>12991.099999999999</v>
      </c>
      <c r="O699" s="360"/>
    </row>
    <row r="700" spans="1:15" ht="25.5" x14ac:dyDescent="0.2">
      <c r="A700" s="367"/>
      <c r="B700" s="367" t="s">
        <v>1435</v>
      </c>
      <c r="C700" s="372" t="s">
        <v>4425</v>
      </c>
      <c r="D700" s="356">
        <f t="shared" si="37"/>
        <v>8854</v>
      </c>
      <c r="E700" s="358">
        <v>8854</v>
      </c>
      <c r="F700" s="371">
        <v>6658.9</v>
      </c>
      <c r="G700" s="358">
        <v>35.299999999999997</v>
      </c>
      <c r="H700" s="371"/>
      <c r="I700" s="356">
        <f t="shared" si="38"/>
        <v>2358</v>
      </c>
      <c r="J700" s="371">
        <v>2358</v>
      </c>
      <c r="K700" s="371">
        <v>566.5</v>
      </c>
      <c r="L700" s="371">
        <v>169.9</v>
      </c>
      <c r="M700" s="371"/>
      <c r="N700" s="356">
        <f t="shared" si="39"/>
        <v>11212</v>
      </c>
      <c r="O700" s="360"/>
    </row>
    <row r="701" spans="1:15" ht="25.5" x14ac:dyDescent="0.2">
      <c r="A701" s="367"/>
      <c r="B701" s="367" t="s">
        <v>1435</v>
      </c>
      <c r="C701" s="372" t="s">
        <v>4426</v>
      </c>
      <c r="D701" s="356">
        <f t="shared" si="37"/>
        <v>11429.9</v>
      </c>
      <c r="E701" s="358">
        <v>11429.9</v>
      </c>
      <c r="F701" s="371">
        <v>8573.2999999999993</v>
      </c>
      <c r="G701" s="358">
        <v>76.5</v>
      </c>
      <c r="H701" s="371"/>
      <c r="I701" s="356">
        <f t="shared" si="38"/>
        <v>3704.7</v>
      </c>
      <c r="J701" s="371">
        <v>3704.7</v>
      </c>
      <c r="K701" s="371">
        <v>729.3</v>
      </c>
      <c r="L701" s="371">
        <v>367.8</v>
      </c>
      <c r="M701" s="371"/>
      <c r="N701" s="356">
        <f t="shared" si="39"/>
        <v>15134.599999999999</v>
      </c>
      <c r="O701" s="360"/>
    </row>
    <row r="702" spans="1:15" ht="25.5" x14ac:dyDescent="0.2">
      <c r="A702" s="367"/>
      <c r="B702" s="367" t="s">
        <v>1435</v>
      </c>
      <c r="C702" s="372" t="s">
        <v>4427</v>
      </c>
      <c r="D702" s="356">
        <f t="shared" si="37"/>
        <v>6886.3</v>
      </c>
      <c r="E702" s="358">
        <v>6886.3</v>
      </c>
      <c r="F702" s="371">
        <v>5156.7</v>
      </c>
      <c r="G702" s="358">
        <v>57.2</v>
      </c>
      <c r="H702" s="371"/>
      <c r="I702" s="356">
        <f t="shared" si="38"/>
        <v>2348</v>
      </c>
      <c r="J702" s="371">
        <v>2348</v>
      </c>
      <c r="K702" s="371">
        <v>438.7</v>
      </c>
      <c r="L702" s="371">
        <v>275.5</v>
      </c>
      <c r="M702" s="371"/>
      <c r="N702" s="356">
        <f t="shared" si="39"/>
        <v>9234.2999999999993</v>
      </c>
      <c r="O702" s="360"/>
    </row>
    <row r="703" spans="1:15" ht="25.5" x14ac:dyDescent="0.2">
      <c r="A703" s="367"/>
      <c r="B703" s="367" t="s">
        <v>1435</v>
      </c>
      <c r="C703" s="372" t="s">
        <v>4428</v>
      </c>
      <c r="D703" s="356">
        <f t="shared" si="37"/>
        <v>11458.699999999999</v>
      </c>
      <c r="E703" s="358">
        <v>11458.699999999999</v>
      </c>
      <c r="F703" s="371">
        <v>8591.9</v>
      </c>
      <c r="G703" s="358">
        <v>80.8</v>
      </c>
      <c r="H703" s="371"/>
      <c r="I703" s="356">
        <f t="shared" si="38"/>
        <v>3381.4</v>
      </c>
      <c r="J703" s="371">
        <v>3381.4</v>
      </c>
      <c r="K703" s="371">
        <v>730.8</v>
      </c>
      <c r="L703" s="371">
        <v>388.8</v>
      </c>
      <c r="M703" s="371"/>
      <c r="N703" s="356">
        <f t="shared" si="39"/>
        <v>14840.099999999999</v>
      </c>
      <c r="O703" s="360"/>
    </row>
    <row r="704" spans="1:15" ht="25.5" x14ac:dyDescent="0.2">
      <c r="A704" s="367"/>
      <c r="B704" s="367" t="s">
        <v>1435</v>
      </c>
      <c r="C704" s="372" t="s">
        <v>4429</v>
      </c>
      <c r="D704" s="356">
        <f t="shared" si="37"/>
        <v>10657.099999999999</v>
      </c>
      <c r="E704" s="358">
        <v>10657.099999999999</v>
      </c>
      <c r="F704" s="371">
        <v>7999.1999999999989</v>
      </c>
      <c r="G704" s="358">
        <v>63.6</v>
      </c>
      <c r="H704" s="371"/>
      <c r="I704" s="356">
        <f t="shared" si="38"/>
        <v>2934.7</v>
      </c>
      <c r="J704" s="371">
        <v>2934.7</v>
      </c>
      <c r="K704" s="371">
        <v>680.5</v>
      </c>
      <c r="L704" s="371">
        <v>306.2</v>
      </c>
      <c r="M704" s="371"/>
      <c r="N704" s="356">
        <f t="shared" si="39"/>
        <v>13591.8</v>
      </c>
      <c r="O704" s="360"/>
    </row>
    <row r="705" spans="1:15" ht="25.5" x14ac:dyDescent="0.2">
      <c r="A705" s="367"/>
      <c r="B705" s="367" t="s">
        <v>1435</v>
      </c>
      <c r="C705" s="372" t="s">
        <v>4430</v>
      </c>
      <c r="D705" s="356">
        <f t="shared" si="37"/>
        <v>13124.9</v>
      </c>
      <c r="E705" s="358">
        <v>13124.9</v>
      </c>
      <c r="F705" s="371">
        <v>9723.2000000000007</v>
      </c>
      <c r="G705" s="358">
        <v>250.9</v>
      </c>
      <c r="H705" s="371"/>
      <c r="I705" s="356">
        <f t="shared" si="38"/>
        <v>6845.7</v>
      </c>
      <c r="J705" s="371">
        <v>5303.9</v>
      </c>
      <c r="K705" s="371">
        <v>827.1</v>
      </c>
      <c r="L705" s="371">
        <v>1207.2</v>
      </c>
      <c r="M705" s="371">
        <v>1541.8</v>
      </c>
      <c r="N705" s="356">
        <f t="shared" si="39"/>
        <v>19970.599999999999</v>
      </c>
      <c r="O705" s="360"/>
    </row>
    <row r="706" spans="1:15" ht="38.25" x14ac:dyDescent="0.2">
      <c r="A706" s="354" t="s">
        <v>1443</v>
      </c>
      <c r="B706" s="354" t="s">
        <v>1435</v>
      </c>
      <c r="C706" s="355" t="s">
        <v>2035</v>
      </c>
      <c r="D706" s="356">
        <f>SUM(D708:D714)</f>
        <v>90095.6</v>
      </c>
      <c r="E706" s="356">
        <f>SUM(E708:E714)</f>
        <v>90095.6</v>
      </c>
      <c r="F706" s="356">
        <f>SUM(F708:F714)</f>
        <v>67303.799999999988</v>
      </c>
      <c r="G706" s="356">
        <f>SUM(G708:G714)</f>
        <v>786.09999999999991</v>
      </c>
      <c r="H706" s="356"/>
      <c r="I706" s="356">
        <f t="shared" ref="I706:N706" si="40">SUM(I708:I714)</f>
        <v>30956.299999999996</v>
      </c>
      <c r="J706" s="356">
        <f t="shared" si="40"/>
        <v>28588.600000000002</v>
      </c>
      <c r="K706" s="356">
        <f t="shared" si="40"/>
        <v>5556.5</v>
      </c>
      <c r="L706" s="356">
        <f t="shared" si="40"/>
        <v>5852.7999999999993</v>
      </c>
      <c r="M706" s="356">
        <f t="shared" si="40"/>
        <v>2367.7000000000003</v>
      </c>
      <c r="N706" s="356">
        <f t="shared" si="40"/>
        <v>121051.9</v>
      </c>
      <c r="O706" s="360"/>
    </row>
    <row r="707" spans="1:15" x14ac:dyDescent="0.2">
      <c r="A707" s="354"/>
      <c r="B707" s="354"/>
      <c r="C707" s="355"/>
      <c r="D707" s="356"/>
      <c r="E707" s="356"/>
      <c r="F707" s="356"/>
      <c r="G707" s="356"/>
      <c r="H707" s="356"/>
      <c r="I707" s="356"/>
      <c r="J707" s="356"/>
      <c r="K707" s="356"/>
      <c r="L707" s="356"/>
      <c r="M707" s="356"/>
      <c r="N707" s="356"/>
      <c r="O707" s="360"/>
    </row>
    <row r="708" spans="1:15" ht="38.25" x14ac:dyDescent="0.2">
      <c r="A708" s="373"/>
      <c r="B708" s="354" t="s">
        <v>1435</v>
      </c>
      <c r="C708" s="374" t="s">
        <v>657</v>
      </c>
      <c r="D708" s="356">
        <f t="shared" ref="D708:D714" si="41">E708+H708</f>
        <v>11775.9</v>
      </c>
      <c r="E708" s="358">
        <v>11775.9</v>
      </c>
      <c r="F708" s="371">
        <v>8808</v>
      </c>
      <c r="G708" s="358">
        <v>96.1</v>
      </c>
      <c r="H708" s="371"/>
      <c r="I708" s="356">
        <f t="shared" ref="I708:I714" si="42">J708+M708</f>
        <v>3542.3</v>
      </c>
      <c r="J708" s="371">
        <v>3542.3</v>
      </c>
      <c r="K708" s="371">
        <v>727.2</v>
      </c>
      <c r="L708" s="371">
        <v>695.2</v>
      </c>
      <c r="M708" s="371"/>
      <c r="N708" s="356">
        <f t="shared" ref="N708:N714" si="43">D708+I708</f>
        <v>15318.2</v>
      </c>
      <c r="O708" s="360"/>
    </row>
    <row r="709" spans="1:15" ht="25.5" x14ac:dyDescent="0.2">
      <c r="A709" s="373"/>
      <c r="B709" s="354" t="s">
        <v>1435</v>
      </c>
      <c r="C709" s="374" t="s">
        <v>658</v>
      </c>
      <c r="D709" s="356">
        <f t="shared" si="41"/>
        <v>11273.7</v>
      </c>
      <c r="E709" s="358">
        <v>11273.7</v>
      </c>
      <c r="F709" s="371">
        <v>8421.6</v>
      </c>
      <c r="G709" s="358">
        <v>106.9</v>
      </c>
      <c r="H709" s="371"/>
      <c r="I709" s="356">
        <f t="shared" si="42"/>
        <v>5999.2</v>
      </c>
      <c r="J709" s="371">
        <v>4157</v>
      </c>
      <c r="K709" s="371">
        <v>695.3</v>
      </c>
      <c r="L709" s="371">
        <v>901.9</v>
      </c>
      <c r="M709" s="371">
        <v>1842.2</v>
      </c>
      <c r="N709" s="356">
        <f t="shared" si="43"/>
        <v>17272.900000000001</v>
      </c>
      <c r="O709" s="360"/>
    </row>
    <row r="710" spans="1:15" ht="25.5" x14ac:dyDescent="0.2">
      <c r="A710" s="373"/>
      <c r="B710" s="354" t="s">
        <v>1435</v>
      </c>
      <c r="C710" s="374" t="s">
        <v>659</v>
      </c>
      <c r="D710" s="356">
        <f t="shared" si="41"/>
        <v>22534</v>
      </c>
      <c r="E710" s="358">
        <v>22534</v>
      </c>
      <c r="F710" s="371">
        <v>16903.3</v>
      </c>
      <c r="G710" s="358">
        <v>104.2</v>
      </c>
      <c r="H710" s="371"/>
      <c r="I710" s="356">
        <f t="shared" si="42"/>
        <v>6311.1</v>
      </c>
      <c r="J710" s="371">
        <v>6311.1</v>
      </c>
      <c r="K710" s="371">
        <v>1395.5</v>
      </c>
      <c r="L710" s="371">
        <v>886.6</v>
      </c>
      <c r="M710" s="371"/>
      <c r="N710" s="356">
        <f t="shared" si="43"/>
        <v>28845.1</v>
      </c>
      <c r="O710" s="360"/>
    </row>
    <row r="711" spans="1:15" ht="25.5" x14ac:dyDescent="0.2">
      <c r="A711" s="373"/>
      <c r="B711" s="354" t="s">
        <v>1435</v>
      </c>
      <c r="C711" s="374" t="s">
        <v>2103</v>
      </c>
      <c r="D711" s="356">
        <f t="shared" si="41"/>
        <v>9773.6</v>
      </c>
      <c r="E711" s="358">
        <v>9773.6</v>
      </c>
      <c r="F711" s="371">
        <v>7307.2000000000007</v>
      </c>
      <c r="G711" s="358">
        <v>83.5</v>
      </c>
      <c r="H711" s="371"/>
      <c r="I711" s="356">
        <f t="shared" si="42"/>
        <v>2796</v>
      </c>
      <c r="J711" s="371">
        <v>2760</v>
      </c>
      <c r="K711" s="371">
        <v>603.29999999999995</v>
      </c>
      <c r="L711" s="371">
        <v>581.70000000000005</v>
      </c>
      <c r="M711" s="371">
        <v>36</v>
      </c>
      <c r="N711" s="356">
        <f t="shared" si="43"/>
        <v>12569.6</v>
      </c>
      <c r="O711" s="360"/>
    </row>
    <row r="712" spans="1:15" ht="25.5" x14ac:dyDescent="0.2">
      <c r="A712" s="373"/>
      <c r="B712" s="354" t="s">
        <v>1435</v>
      </c>
      <c r="C712" s="374" t="s">
        <v>2104</v>
      </c>
      <c r="D712" s="356">
        <f t="shared" si="41"/>
        <v>11794.6</v>
      </c>
      <c r="E712" s="358">
        <v>11794.6</v>
      </c>
      <c r="F712" s="371">
        <v>8756.2999999999993</v>
      </c>
      <c r="G712" s="358">
        <v>182.3</v>
      </c>
      <c r="H712" s="371"/>
      <c r="I712" s="356">
        <f t="shared" si="42"/>
        <v>4808.1000000000004</v>
      </c>
      <c r="J712" s="371">
        <v>4418.5</v>
      </c>
      <c r="K712" s="371">
        <v>722.9</v>
      </c>
      <c r="L712" s="371">
        <v>1207.4000000000001</v>
      </c>
      <c r="M712" s="371">
        <v>389.6</v>
      </c>
      <c r="N712" s="356">
        <f t="shared" si="43"/>
        <v>16602.7</v>
      </c>
      <c r="O712" s="360"/>
    </row>
    <row r="713" spans="1:15" ht="38.25" x14ac:dyDescent="0.2">
      <c r="A713" s="373"/>
      <c r="B713" s="354" t="s">
        <v>1435</v>
      </c>
      <c r="C713" s="374" t="s">
        <v>2105</v>
      </c>
      <c r="D713" s="356">
        <f t="shared" si="41"/>
        <v>9023.1</v>
      </c>
      <c r="E713" s="358">
        <v>9023.1</v>
      </c>
      <c r="F713" s="371">
        <v>6777.4999999999991</v>
      </c>
      <c r="G713" s="358">
        <v>35.299999999999997</v>
      </c>
      <c r="H713" s="371"/>
      <c r="I713" s="356">
        <f t="shared" si="42"/>
        <v>2584.6999999999998</v>
      </c>
      <c r="J713" s="371">
        <v>2584.6999999999998</v>
      </c>
      <c r="K713" s="371">
        <v>559.5</v>
      </c>
      <c r="L713" s="371">
        <v>260.7</v>
      </c>
      <c r="M713" s="371"/>
      <c r="N713" s="356">
        <f t="shared" si="43"/>
        <v>11607.8</v>
      </c>
      <c r="O713" s="360"/>
    </row>
    <row r="714" spans="1:15" ht="38.25" x14ac:dyDescent="0.2">
      <c r="A714" s="373"/>
      <c r="B714" s="354" t="s">
        <v>1435</v>
      </c>
      <c r="C714" s="374" t="s">
        <v>2106</v>
      </c>
      <c r="D714" s="356">
        <f t="shared" si="41"/>
        <v>13920.7</v>
      </c>
      <c r="E714" s="358">
        <v>13920.7</v>
      </c>
      <c r="F714" s="371">
        <v>10329.9</v>
      </c>
      <c r="G714" s="358">
        <v>177.8</v>
      </c>
      <c r="H714" s="371"/>
      <c r="I714" s="356">
        <f t="shared" si="42"/>
        <v>4914.8999999999996</v>
      </c>
      <c r="J714" s="371">
        <v>4815</v>
      </c>
      <c r="K714" s="371">
        <v>852.8</v>
      </c>
      <c r="L714" s="371">
        <v>1319.3</v>
      </c>
      <c r="M714" s="371">
        <v>99.9</v>
      </c>
      <c r="N714" s="356">
        <f t="shared" si="43"/>
        <v>18835.599999999999</v>
      </c>
      <c r="O714" s="360"/>
    </row>
    <row r="715" spans="1:15" ht="51" x14ac:dyDescent="0.2">
      <c r="A715" s="354" t="s">
        <v>3619</v>
      </c>
      <c r="B715" s="354" t="s">
        <v>1435</v>
      </c>
      <c r="C715" s="355" t="s">
        <v>3620</v>
      </c>
      <c r="D715" s="356">
        <f>SUM(D717:D724)</f>
        <v>133928.09999999998</v>
      </c>
      <c r="E715" s="356">
        <f>SUM(E717:E724)</f>
        <v>113928.09999999999</v>
      </c>
      <c r="F715" s="356">
        <f>SUM(F717:F724)</f>
        <v>85104.4</v>
      </c>
      <c r="G715" s="356">
        <f>SUM(G717:G724)</f>
        <v>1091.6000000000001</v>
      </c>
      <c r="H715" s="356">
        <f>SUM(H717:H724)</f>
        <v>20000</v>
      </c>
      <c r="I715" s="356">
        <f t="shared" ref="I715:N715" si="44">SUM(I717:I724)</f>
        <v>41509.599999999999</v>
      </c>
      <c r="J715" s="356">
        <f t="shared" si="44"/>
        <v>33204.800000000003</v>
      </c>
      <c r="K715" s="356">
        <f t="shared" si="44"/>
        <v>6541.1</v>
      </c>
      <c r="L715" s="356">
        <f t="shared" si="44"/>
        <v>4913.6000000000004</v>
      </c>
      <c r="M715" s="356">
        <f t="shared" si="44"/>
        <v>8304.8000000000011</v>
      </c>
      <c r="N715" s="356">
        <f t="shared" si="44"/>
        <v>175437.7</v>
      </c>
      <c r="O715" s="360"/>
    </row>
    <row r="716" spans="1:15" x14ac:dyDescent="0.2">
      <c r="A716" s="354"/>
      <c r="B716" s="354"/>
      <c r="C716" s="355"/>
      <c r="D716" s="356"/>
      <c r="E716" s="356"/>
      <c r="F716" s="356"/>
      <c r="G716" s="356"/>
      <c r="H716" s="356"/>
      <c r="I716" s="356"/>
      <c r="J716" s="356"/>
      <c r="K716" s="356"/>
      <c r="L716" s="356"/>
      <c r="M716" s="356"/>
      <c r="N716" s="356"/>
      <c r="O716" s="360"/>
    </row>
    <row r="717" spans="1:15" ht="25.5" x14ac:dyDescent="0.2">
      <c r="A717" s="373"/>
      <c r="B717" s="354" t="s">
        <v>1435</v>
      </c>
      <c r="C717" s="375" t="s">
        <v>2107</v>
      </c>
      <c r="D717" s="356">
        <f t="shared" ref="D717:D724" si="45">E717+H717</f>
        <v>8421.5</v>
      </c>
      <c r="E717" s="358">
        <v>8421.5</v>
      </c>
      <c r="F717" s="371">
        <v>6284.4</v>
      </c>
      <c r="G717" s="358">
        <v>80.400000000000006</v>
      </c>
      <c r="H717" s="371"/>
      <c r="I717" s="356">
        <f t="shared" ref="I717:I724" si="46">J717+M717</f>
        <v>3598.1</v>
      </c>
      <c r="J717" s="371">
        <v>2362.6999999999998</v>
      </c>
      <c r="K717" s="371">
        <v>483.1</v>
      </c>
      <c r="L717" s="371">
        <v>394.6</v>
      </c>
      <c r="M717" s="371">
        <v>1235.4000000000001</v>
      </c>
      <c r="N717" s="356">
        <f t="shared" ref="N717:N724" si="47">D717+I717</f>
        <v>12019.6</v>
      </c>
      <c r="O717" s="360"/>
    </row>
    <row r="718" spans="1:15" ht="38.25" x14ac:dyDescent="0.2">
      <c r="A718" s="373"/>
      <c r="B718" s="354" t="s">
        <v>1435</v>
      </c>
      <c r="C718" s="375" t="s">
        <v>2108</v>
      </c>
      <c r="D718" s="356">
        <f t="shared" si="45"/>
        <v>34291.5</v>
      </c>
      <c r="E718" s="358">
        <v>14291.5</v>
      </c>
      <c r="F718" s="371">
        <v>10629.9</v>
      </c>
      <c r="G718" s="358">
        <v>198.6</v>
      </c>
      <c r="H718" s="371">
        <v>20000</v>
      </c>
      <c r="I718" s="356">
        <f t="shared" si="46"/>
        <v>7842.3</v>
      </c>
      <c r="J718" s="371">
        <v>6384.1</v>
      </c>
      <c r="K718" s="371">
        <v>817</v>
      </c>
      <c r="L718" s="371">
        <v>861.2</v>
      </c>
      <c r="M718" s="371">
        <v>1458.2</v>
      </c>
      <c r="N718" s="356">
        <f t="shared" si="47"/>
        <v>42133.8</v>
      </c>
      <c r="O718" s="360"/>
    </row>
    <row r="719" spans="1:15" ht="25.5" x14ac:dyDescent="0.2">
      <c r="A719" s="373"/>
      <c r="B719" s="354" t="s">
        <v>1435</v>
      </c>
      <c r="C719" s="375" t="s">
        <v>2109</v>
      </c>
      <c r="D719" s="356">
        <f t="shared" si="45"/>
        <v>14126</v>
      </c>
      <c r="E719" s="358">
        <v>14126</v>
      </c>
      <c r="F719" s="371">
        <v>10561.5</v>
      </c>
      <c r="G719" s="358">
        <v>124.8</v>
      </c>
      <c r="H719" s="371"/>
      <c r="I719" s="356">
        <f t="shared" si="46"/>
        <v>7292.9</v>
      </c>
      <c r="J719" s="371">
        <v>4363.3999999999996</v>
      </c>
      <c r="K719" s="371">
        <v>811.7</v>
      </c>
      <c r="L719" s="371">
        <v>613</v>
      </c>
      <c r="M719" s="371">
        <v>2929.5</v>
      </c>
      <c r="N719" s="356">
        <f t="shared" si="47"/>
        <v>21418.9</v>
      </c>
      <c r="O719" s="360"/>
    </row>
    <row r="720" spans="1:15" ht="38.25" x14ac:dyDescent="0.2">
      <c r="A720" s="373"/>
      <c r="B720" s="354" t="s">
        <v>1435</v>
      </c>
      <c r="C720" s="375" t="s">
        <v>2110</v>
      </c>
      <c r="D720" s="356">
        <f t="shared" si="45"/>
        <v>7969.2999999999993</v>
      </c>
      <c r="E720" s="358">
        <v>7969.2999999999993</v>
      </c>
      <c r="F720" s="371">
        <v>5985.5</v>
      </c>
      <c r="G720" s="358">
        <v>34.1</v>
      </c>
      <c r="H720" s="371"/>
      <c r="I720" s="356">
        <f t="shared" si="46"/>
        <v>2312</v>
      </c>
      <c r="J720" s="371">
        <v>2312</v>
      </c>
      <c r="K720" s="371">
        <v>460.1</v>
      </c>
      <c r="L720" s="371">
        <v>167.5</v>
      </c>
      <c r="M720" s="371"/>
      <c r="N720" s="356">
        <f t="shared" si="47"/>
        <v>10281.299999999999</v>
      </c>
      <c r="O720" s="360"/>
    </row>
    <row r="721" spans="1:15" ht="25.5" x14ac:dyDescent="0.2">
      <c r="A721" s="373"/>
      <c r="B721" s="354" t="s">
        <v>1435</v>
      </c>
      <c r="C721" s="375" t="s">
        <v>3490</v>
      </c>
      <c r="D721" s="356">
        <f t="shared" si="45"/>
        <v>19162.899999999998</v>
      </c>
      <c r="E721" s="358">
        <v>19162.899999999998</v>
      </c>
      <c r="F721" s="371">
        <v>14397.199999999999</v>
      </c>
      <c r="G721" s="358">
        <v>76</v>
      </c>
      <c r="H721" s="371"/>
      <c r="I721" s="356">
        <f t="shared" si="46"/>
        <v>4593</v>
      </c>
      <c r="J721" s="371">
        <v>4093</v>
      </c>
      <c r="K721" s="371">
        <v>1106.5</v>
      </c>
      <c r="L721" s="371">
        <v>373</v>
      </c>
      <c r="M721" s="371">
        <v>500</v>
      </c>
      <c r="N721" s="356">
        <f t="shared" si="47"/>
        <v>23755.899999999998</v>
      </c>
      <c r="O721" s="360"/>
    </row>
    <row r="722" spans="1:15" ht="25.5" x14ac:dyDescent="0.2">
      <c r="A722" s="373"/>
      <c r="B722" s="354" t="s">
        <v>1435</v>
      </c>
      <c r="C722" s="375" t="s">
        <v>3652</v>
      </c>
      <c r="D722" s="356">
        <f t="shared" si="45"/>
        <v>14212.2</v>
      </c>
      <c r="E722" s="358">
        <v>14212.2</v>
      </c>
      <c r="F722" s="371">
        <v>10654.699999999999</v>
      </c>
      <c r="G722" s="358">
        <v>86.6</v>
      </c>
      <c r="H722" s="371"/>
      <c r="I722" s="356">
        <f t="shared" si="46"/>
        <v>4933.7</v>
      </c>
      <c r="J722" s="371">
        <v>3057.9</v>
      </c>
      <c r="K722" s="371">
        <v>818.9</v>
      </c>
      <c r="L722" s="371">
        <v>375.5</v>
      </c>
      <c r="M722" s="371">
        <v>1875.8</v>
      </c>
      <c r="N722" s="356">
        <f t="shared" si="47"/>
        <v>19145.900000000001</v>
      </c>
      <c r="O722" s="360"/>
    </row>
    <row r="723" spans="1:15" ht="38.25" x14ac:dyDescent="0.2">
      <c r="A723" s="373"/>
      <c r="B723" s="354" t="s">
        <v>1435</v>
      </c>
      <c r="C723" s="375" t="s">
        <v>3653</v>
      </c>
      <c r="D723" s="356">
        <f t="shared" si="45"/>
        <v>13012.900000000001</v>
      </c>
      <c r="E723" s="358">
        <v>13012.900000000001</v>
      </c>
      <c r="F723" s="371">
        <v>9669.2000000000007</v>
      </c>
      <c r="G723" s="358">
        <v>193.8</v>
      </c>
      <c r="H723" s="371"/>
      <c r="I723" s="356">
        <f t="shared" si="46"/>
        <v>4562.2</v>
      </c>
      <c r="J723" s="371">
        <v>4562.2</v>
      </c>
      <c r="K723" s="371">
        <v>743.2</v>
      </c>
      <c r="L723" s="371">
        <v>840</v>
      </c>
      <c r="M723" s="371"/>
      <c r="N723" s="356">
        <f t="shared" si="47"/>
        <v>17575.100000000002</v>
      </c>
      <c r="O723" s="360"/>
    </row>
    <row r="724" spans="1:15" ht="25.5" x14ac:dyDescent="0.2">
      <c r="A724" s="373"/>
      <c r="B724" s="354" t="s">
        <v>1435</v>
      </c>
      <c r="C724" s="375" t="s">
        <v>3654</v>
      </c>
      <c r="D724" s="356">
        <f t="shared" si="45"/>
        <v>22731.8</v>
      </c>
      <c r="E724" s="358">
        <v>22731.8</v>
      </c>
      <c r="F724" s="371">
        <v>16922</v>
      </c>
      <c r="G724" s="358">
        <v>297.3</v>
      </c>
      <c r="H724" s="371"/>
      <c r="I724" s="356">
        <f t="shared" si="46"/>
        <v>6375.4</v>
      </c>
      <c r="J724" s="371">
        <v>6069.5</v>
      </c>
      <c r="K724" s="371">
        <v>1300.5999999999999</v>
      </c>
      <c r="L724" s="371">
        <v>1288.8</v>
      </c>
      <c r="M724" s="371">
        <v>305.89999999999998</v>
      </c>
      <c r="N724" s="356">
        <f t="shared" si="47"/>
        <v>29107.199999999997</v>
      </c>
      <c r="O724" s="360"/>
    </row>
    <row r="725" spans="1:15" ht="51" x14ac:dyDescent="0.2">
      <c r="A725" s="354" t="s">
        <v>3621</v>
      </c>
      <c r="B725" s="354" t="s">
        <v>1435</v>
      </c>
      <c r="C725" s="355" t="s">
        <v>3622</v>
      </c>
      <c r="D725" s="356">
        <f>SUM(D727:D751)</f>
        <v>209554.2</v>
      </c>
      <c r="E725" s="356">
        <f>SUM(E727:E751)</f>
        <v>209554.2</v>
      </c>
      <c r="F725" s="356">
        <f>SUM(F727:F751)</f>
        <v>156660.1</v>
      </c>
      <c r="G725" s="356">
        <f>SUM(G727:G751)</f>
        <v>1719.8000000000004</v>
      </c>
      <c r="H725" s="356"/>
      <c r="I725" s="356">
        <f t="shared" ref="I725:N725" si="48">SUM(I727:I751)</f>
        <v>70299.100000000006</v>
      </c>
      <c r="J725" s="356">
        <f t="shared" si="48"/>
        <v>61120.5</v>
      </c>
      <c r="K725" s="356">
        <f t="shared" si="48"/>
        <v>12587.400000000003</v>
      </c>
      <c r="L725" s="356">
        <f t="shared" si="48"/>
        <v>9786.7000000000007</v>
      </c>
      <c r="M725" s="356">
        <f t="shared" si="48"/>
        <v>9178.5999999999985</v>
      </c>
      <c r="N725" s="356">
        <f t="shared" si="48"/>
        <v>279853.3</v>
      </c>
      <c r="O725" s="360"/>
    </row>
    <row r="726" spans="1:15" x14ac:dyDescent="0.2">
      <c r="A726" s="354"/>
      <c r="B726" s="354"/>
      <c r="C726" s="355"/>
      <c r="D726" s="356"/>
      <c r="E726" s="356"/>
      <c r="F726" s="356"/>
      <c r="G726" s="356"/>
      <c r="H726" s="356"/>
      <c r="I726" s="356"/>
      <c r="J726" s="356"/>
      <c r="K726" s="356"/>
      <c r="L726" s="356"/>
      <c r="M726" s="356"/>
      <c r="N726" s="356"/>
      <c r="O726" s="360"/>
    </row>
    <row r="727" spans="1:15" ht="25.5" x14ac:dyDescent="0.2">
      <c r="A727" s="354"/>
      <c r="B727" s="354" t="s">
        <v>1435</v>
      </c>
      <c r="C727" s="375" t="s">
        <v>3655</v>
      </c>
      <c r="D727" s="356">
        <f t="shared" ref="D727:D751" si="49">E727+H727</f>
        <v>7792.5</v>
      </c>
      <c r="E727" s="358">
        <v>7792.5</v>
      </c>
      <c r="F727" s="371">
        <v>5839.0000000000009</v>
      </c>
      <c r="G727" s="358">
        <v>46.4</v>
      </c>
      <c r="H727" s="371"/>
      <c r="I727" s="356">
        <f t="shared" ref="I727:I751" si="50">J727+M727</f>
        <v>1993.1999999999998</v>
      </c>
      <c r="J727" s="371">
        <v>1993.1999999999998</v>
      </c>
      <c r="K727" s="371">
        <v>469.2</v>
      </c>
      <c r="L727" s="371">
        <v>269.10000000000002</v>
      </c>
      <c r="M727" s="371"/>
      <c r="N727" s="356">
        <f t="shared" ref="N727:N751" si="51">D727+I727</f>
        <v>9785.7000000000007</v>
      </c>
      <c r="O727" s="360"/>
    </row>
    <row r="728" spans="1:15" ht="25.5" x14ac:dyDescent="0.2">
      <c r="A728" s="354"/>
      <c r="B728" s="354" t="s">
        <v>1435</v>
      </c>
      <c r="C728" s="375" t="s">
        <v>3656</v>
      </c>
      <c r="D728" s="356">
        <f t="shared" si="49"/>
        <v>5365.4</v>
      </c>
      <c r="E728" s="358">
        <v>5365.4</v>
      </c>
      <c r="F728" s="371">
        <v>4009.6000000000004</v>
      </c>
      <c r="G728" s="358">
        <v>46.2</v>
      </c>
      <c r="H728" s="371"/>
      <c r="I728" s="356">
        <f t="shared" si="50"/>
        <v>1204.1999999999998</v>
      </c>
      <c r="J728" s="371">
        <v>1204.1999999999998</v>
      </c>
      <c r="K728" s="371">
        <v>322.2</v>
      </c>
      <c r="L728" s="371">
        <v>267.60000000000002</v>
      </c>
      <c r="M728" s="371"/>
      <c r="N728" s="356">
        <f t="shared" si="51"/>
        <v>6569.5999999999995</v>
      </c>
      <c r="O728" s="360"/>
    </row>
    <row r="729" spans="1:15" ht="38.25" x14ac:dyDescent="0.2">
      <c r="A729" s="354"/>
      <c r="B729" s="354" t="s">
        <v>1435</v>
      </c>
      <c r="C729" s="375" t="s">
        <v>3657</v>
      </c>
      <c r="D729" s="356">
        <f t="shared" si="49"/>
        <v>14541.699999999999</v>
      </c>
      <c r="E729" s="358">
        <v>14541.699999999999</v>
      </c>
      <c r="F729" s="371">
        <v>10895.5</v>
      </c>
      <c r="G729" s="358">
        <v>87.5</v>
      </c>
      <c r="H729" s="371"/>
      <c r="I729" s="356">
        <f t="shared" si="50"/>
        <v>3886.5</v>
      </c>
      <c r="J729" s="371">
        <v>3806.6</v>
      </c>
      <c r="K729" s="371">
        <v>875.4</v>
      </c>
      <c r="L729" s="371">
        <v>506.4</v>
      </c>
      <c r="M729" s="371">
        <v>79.900000000000006</v>
      </c>
      <c r="N729" s="356">
        <f t="shared" si="51"/>
        <v>18428.199999999997</v>
      </c>
      <c r="O729" s="360"/>
    </row>
    <row r="730" spans="1:15" ht="25.5" x14ac:dyDescent="0.2">
      <c r="A730" s="354"/>
      <c r="B730" s="354" t="s">
        <v>1435</v>
      </c>
      <c r="C730" s="375" t="s">
        <v>3658</v>
      </c>
      <c r="D730" s="356">
        <f t="shared" si="49"/>
        <v>18398.2</v>
      </c>
      <c r="E730" s="358">
        <v>18398.2</v>
      </c>
      <c r="F730" s="371">
        <v>13686.6</v>
      </c>
      <c r="G730" s="358">
        <v>241.6</v>
      </c>
      <c r="H730" s="371"/>
      <c r="I730" s="356">
        <f t="shared" si="50"/>
        <v>7917.6999999999989</v>
      </c>
      <c r="J730" s="371">
        <v>5517.2999999999993</v>
      </c>
      <c r="K730" s="371">
        <v>1099.5999999999999</v>
      </c>
      <c r="L730" s="371">
        <v>1400.1</v>
      </c>
      <c r="M730" s="371">
        <v>2400.4</v>
      </c>
      <c r="N730" s="356">
        <f t="shared" si="51"/>
        <v>26315.9</v>
      </c>
      <c r="O730" s="360"/>
    </row>
    <row r="731" spans="1:15" ht="38.25" x14ac:dyDescent="0.2">
      <c r="A731" s="354"/>
      <c r="B731" s="354" t="s">
        <v>1435</v>
      </c>
      <c r="C731" s="375" t="s">
        <v>3659</v>
      </c>
      <c r="D731" s="356">
        <f t="shared" si="49"/>
        <v>6886.7</v>
      </c>
      <c r="E731" s="358">
        <v>6886.7</v>
      </c>
      <c r="F731" s="371">
        <v>5160.3</v>
      </c>
      <c r="G731" s="358">
        <v>41</v>
      </c>
      <c r="H731" s="371"/>
      <c r="I731" s="356">
        <f t="shared" si="50"/>
        <v>2313</v>
      </c>
      <c r="J731" s="371">
        <v>2313</v>
      </c>
      <c r="K731" s="371">
        <v>414.6</v>
      </c>
      <c r="L731" s="371">
        <v>237.3</v>
      </c>
      <c r="M731" s="371"/>
      <c r="N731" s="356">
        <f t="shared" si="51"/>
        <v>9199.7000000000007</v>
      </c>
      <c r="O731" s="360"/>
    </row>
    <row r="732" spans="1:15" ht="38.25" x14ac:dyDescent="0.2">
      <c r="A732" s="354"/>
      <c r="B732" s="354" t="s">
        <v>1435</v>
      </c>
      <c r="C732" s="375" t="s">
        <v>3660</v>
      </c>
      <c r="D732" s="356">
        <f t="shared" si="49"/>
        <v>5079.8999999999996</v>
      </c>
      <c r="E732" s="358">
        <v>5079.8999999999996</v>
      </c>
      <c r="F732" s="371">
        <v>3814.3999999999996</v>
      </c>
      <c r="G732" s="358">
        <v>19.600000000000001</v>
      </c>
      <c r="H732" s="371"/>
      <c r="I732" s="356">
        <f t="shared" si="50"/>
        <v>2157.2000000000003</v>
      </c>
      <c r="J732" s="371">
        <v>2076.9</v>
      </c>
      <c r="K732" s="371">
        <v>306.5</v>
      </c>
      <c r="L732" s="371">
        <v>113.7</v>
      </c>
      <c r="M732" s="371">
        <v>80.3</v>
      </c>
      <c r="N732" s="356">
        <f t="shared" si="51"/>
        <v>7237.1</v>
      </c>
      <c r="O732" s="360"/>
    </row>
    <row r="733" spans="1:15" ht="25.5" x14ac:dyDescent="0.2">
      <c r="A733" s="354"/>
      <c r="B733" s="354" t="s">
        <v>1435</v>
      </c>
      <c r="C733" s="375" t="s">
        <v>3661</v>
      </c>
      <c r="D733" s="356">
        <f t="shared" si="49"/>
        <v>8482.7000000000007</v>
      </c>
      <c r="E733" s="358">
        <v>8482.7000000000007</v>
      </c>
      <c r="F733" s="371">
        <v>6356.5999999999995</v>
      </c>
      <c r="G733" s="358">
        <v>49.8</v>
      </c>
      <c r="H733" s="371"/>
      <c r="I733" s="356">
        <f t="shared" si="50"/>
        <v>2226.8999999999996</v>
      </c>
      <c r="J733" s="371">
        <v>2226.8999999999996</v>
      </c>
      <c r="K733" s="371">
        <v>510.7</v>
      </c>
      <c r="L733" s="371">
        <v>288.10000000000002</v>
      </c>
      <c r="M733" s="371"/>
      <c r="N733" s="356">
        <f t="shared" si="51"/>
        <v>10709.6</v>
      </c>
      <c r="O733" s="360"/>
    </row>
    <row r="734" spans="1:15" ht="38.25" x14ac:dyDescent="0.2">
      <c r="A734" s="354"/>
      <c r="B734" s="354" t="s">
        <v>1435</v>
      </c>
      <c r="C734" s="375" t="s">
        <v>3662</v>
      </c>
      <c r="D734" s="356">
        <f t="shared" si="49"/>
        <v>8373.2000000000007</v>
      </c>
      <c r="E734" s="358">
        <v>8373.2000000000007</v>
      </c>
      <c r="F734" s="371">
        <v>6287.4000000000005</v>
      </c>
      <c r="G734" s="358">
        <v>31.8</v>
      </c>
      <c r="H734" s="371"/>
      <c r="I734" s="356">
        <f t="shared" si="50"/>
        <v>1518.1999999999998</v>
      </c>
      <c r="J734" s="371">
        <v>1518.1999999999998</v>
      </c>
      <c r="K734" s="371">
        <v>505.2</v>
      </c>
      <c r="L734" s="371">
        <v>161.30000000000001</v>
      </c>
      <c r="M734" s="371"/>
      <c r="N734" s="356">
        <f t="shared" si="51"/>
        <v>9891.4000000000015</v>
      </c>
      <c r="O734" s="360"/>
    </row>
    <row r="735" spans="1:15" ht="25.5" x14ac:dyDescent="0.2">
      <c r="A735" s="354"/>
      <c r="B735" s="354" t="s">
        <v>1435</v>
      </c>
      <c r="C735" s="375" t="s">
        <v>3663</v>
      </c>
      <c r="D735" s="356">
        <f t="shared" si="49"/>
        <v>7851.6</v>
      </c>
      <c r="E735" s="358">
        <v>7851.6</v>
      </c>
      <c r="F735" s="371">
        <v>5855.0999999999995</v>
      </c>
      <c r="G735" s="358">
        <v>84.2</v>
      </c>
      <c r="H735" s="371"/>
      <c r="I735" s="356">
        <f t="shared" si="50"/>
        <v>2162.4</v>
      </c>
      <c r="J735" s="371">
        <v>2162.4</v>
      </c>
      <c r="K735" s="371">
        <v>470.4</v>
      </c>
      <c r="L735" s="371">
        <v>488</v>
      </c>
      <c r="M735" s="371"/>
      <c r="N735" s="356">
        <f t="shared" si="51"/>
        <v>10014</v>
      </c>
      <c r="O735" s="360"/>
    </row>
    <row r="736" spans="1:15" ht="38.25" x14ac:dyDescent="0.2">
      <c r="A736" s="354"/>
      <c r="B736" s="354" t="s">
        <v>1435</v>
      </c>
      <c r="C736" s="375" t="s">
        <v>3664</v>
      </c>
      <c r="D736" s="356">
        <f t="shared" si="49"/>
        <v>5714.7</v>
      </c>
      <c r="E736" s="358">
        <v>5714.7</v>
      </c>
      <c r="F736" s="371">
        <v>4291.0000000000009</v>
      </c>
      <c r="G736" s="358">
        <v>21.8</v>
      </c>
      <c r="H736" s="371"/>
      <c r="I736" s="356">
        <f t="shared" si="50"/>
        <v>1232.3</v>
      </c>
      <c r="J736" s="371">
        <v>1146.5999999999999</v>
      </c>
      <c r="K736" s="371">
        <v>344.8</v>
      </c>
      <c r="L736" s="371">
        <v>110.3</v>
      </c>
      <c r="M736" s="371">
        <v>85.7</v>
      </c>
      <c r="N736" s="356">
        <f t="shared" si="51"/>
        <v>6947</v>
      </c>
      <c r="O736" s="360"/>
    </row>
    <row r="737" spans="1:15" ht="25.5" x14ac:dyDescent="0.2">
      <c r="A737" s="354"/>
      <c r="B737" s="354" t="s">
        <v>1435</v>
      </c>
      <c r="C737" s="375" t="s">
        <v>3665</v>
      </c>
      <c r="D737" s="356">
        <f t="shared" si="49"/>
        <v>12553.800000000001</v>
      </c>
      <c r="E737" s="358">
        <v>12553.800000000001</v>
      </c>
      <c r="F737" s="371">
        <v>9329.6</v>
      </c>
      <c r="G737" s="358">
        <v>177.5</v>
      </c>
      <c r="H737" s="371"/>
      <c r="I737" s="356">
        <f t="shared" si="50"/>
        <v>8072.9</v>
      </c>
      <c r="J737" s="371">
        <v>4263.7</v>
      </c>
      <c r="K737" s="371">
        <v>749.6</v>
      </c>
      <c r="L737" s="371">
        <v>1027.9000000000001</v>
      </c>
      <c r="M737" s="371">
        <v>3809.2</v>
      </c>
      <c r="N737" s="356">
        <f t="shared" si="51"/>
        <v>20626.7</v>
      </c>
      <c r="O737" s="360"/>
    </row>
    <row r="738" spans="1:15" ht="25.5" x14ac:dyDescent="0.2">
      <c r="A738" s="354"/>
      <c r="B738" s="354" t="s">
        <v>1435</v>
      </c>
      <c r="C738" s="375" t="s">
        <v>3666</v>
      </c>
      <c r="D738" s="356">
        <f t="shared" si="49"/>
        <v>11058.7</v>
      </c>
      <c r="E738" s="358">
        <v>11058.7</v>
      </c>
      <c r="F738" s="371">
        <v>8288.3000000000011</v>
      </c>
      <c r="G738" s="358">
        <v>62.7</v>
      </c>
      <c r="H738" s="371"/>
      <c r="I738" s="356">
        <f t="shared" si="50"/>
        <v>2735.8</v>
      </c>
      <c r="J738" s="371">
        <v>2692.9</v>
      </c>
      <c r="K738" s="371">
        <v>666</v>
      </c>
      <c r="L738" s="371">
        <v>317.7</v>
      </c>
      <c r="M738" s="371">
        <v>42.9</v>
      </c>
      <c r="N738" s="356">
        <f t="shared" si="51"/>
        <v>13794.5</v>
      </c>
      <c r="O738" s="360"/>
    </row>
    <row r="739" spans="1:15" ht="38.25" x14ac:dyDescent="0.2">
      <c r="A739" s="354"/>
      <c r="B739" s="354" t="s">
        <v>1435</v>
      </c>
      <c r="C739" s="375" t="s">
        <v>3667</v>
      </c>
      <c r="D739" s="356">
        <f t="shared" si="49"/>
        <v>5473</v>
      </c>
      <c r="E739" s="358">
        <v>5473</v>
      </c>
      <c r="F739" s="371">
        <v>4051.5000000000005</v>
      </c>
      <c r="G739" s="358">
        <v>98.6</v>
      </c>
      <c r="H739" s="371"/>
      <c r="I739" s="356">
        <f t="shared" si="50"/>
        <v>2665</v>
      </c>
      <c r="J739" s="371">
        <v>2129.1</v>
      </c>
      <c r="K739" s="371">
        <v>325.5</v>
      </c>
      <c r="L739" s="371">
        <v>570.9</v>
      </c>
      <c r="M739" s="371">
        <v>535.9</v>
      </c>
      <c r="N739" s="356">
        <f t="shared" si="51"/>
        <v>8138</v>
      </c>
      <c r="O739" s="360"/>
    </row>
    <row r="740" spans="1:15" ht="25.5" x14ac:dyDescent="0.2">
      <c r="A740" s="354"/>
      <c r="B740" s="354" t="s">
        <v>1435</v>
      </c>
      <c r="C740" s="375" t="s">
        <v>3668</v>
      </c>
      <c r="D740" s="356">
        <f t="shared" si="49"/>
        <v>11107.2</v>
      </c>
      <c r="E740" s="358">
        <v>11107.2</v>
      </c>
      <c r="F740" s="371">
        <v>8299.7999999999993</v>
      </c>
      <c r="G740" s="358">
        <v>96.6</v>
      </c>
      <c r="H740" s="371"/>
      <c r="I740" s="356">
        <f t="shared" si="50"/>
        <v>3757.4</v>
      </c>
      <c r="J740" s="371">
        <v>2892.5</v>
      </c>
      <c r="K740" s="371">
        <v>666.9</v>
      </c>
      <c r="L740" s="371">
        <v>559.5</v>
      </c>
      <c r="M740" s="371">
        <v>864.9</v>
      </c>
      <c r="N740" s="356">
        <f t="shared" si="51"/>
        <v>14864.6</v>
      </c>
      <c r="O740" s="360"/>
    </row>
    <row r="741" spans="1:15" ht="25.5" x14ac:dyDescent="0.2">
      <c r="A741" s="354"/>
      <c r="B741" s="354" t="s">
        <v>1435</v>
      </c>
      <c r="C741" s="375" t="s">
        <v>3669</v>
      </c>
      <c r="D741" s="356">
        <f t="shared" si="49"/>
        <v>6767.9000000000005</v>
      </c>
      <c r="E741" s="358">
        <v>6767.9000000000005</v>
      </c>
      <c r="F741" s="371">
        <v>5068.6000000000004</v>
      </c>
      <c r="G741" s="358">
        <v>43.9</v>
      </c>
      <c r="H741" s="371"/>
      <c r="I741" s="356">
        <f t="shared" si="50"/>
        <v>2336.2999999999997</v>
      </c>
      <c r="J741" s="371">
        <v>2230.1999999999998</v>
      </c>
      <c r="K741" s="371">
        <v>407.3</v>
      </c>
      <c r="L741" s="371">
        <v>254.1</v>
      </c>
      <c r="M741" s="371">
        <v>106.1</v>
      </c>
      <c r="N741" s="356">
        <f t="shared" si="51"/>
        <v>9104.2000000000007</v>
      </c>
      <c r="O741" s="360"/>
    </row>
    <row r="742" spans="1:15" ht="25.5" x14ac:dyDescent="0.2">
      <c r="A742" s="354"/>
      <c r="B742" s="354" t="s">
        <v>1435</v>
      </c>
      <c r="C742" s="375" t="s">
        <v>3670</v>
      </c>
      <c r="D742" s="356">
        <f t="shared" si="49"/>
        <v>5405.4000000000005</v>
      </c>
      <c r="E742" s="358">
        <v>5405.4000000000005</v>
      </c>
      <c r="F742" s="371">
        <v>4030.2999999999997</v>
      </c>
      <c r="G742" s="358">
        <v>58.4</v>
      </c>
      <c r="H742" s="371"/>
      <c r="I742" s="356">
        <f t="shared" si="50"/>
        <v>1448.5</v>
      </c>
      <c r="J742" s="371">
        <v>1448.5</v>
      </c>
      <c r="K742" s="371">
        <v>323.8</v>
      </c>
      <c r="L742" s="371">
        <v>296</v>
      </c>
      <c r="M742" s="371"/>
      <c r="N742" s="356">
        <f t="shared" si="51"/>
        <v>6853.9000000000005</v>
      </c>
      <c r="O742" s="360"/>
    </row>
    <row r="743" spans="1:15" ht="25.5" x14ac:dyDescent="0.2">
      <c r="A743" s="354"/>
      <c r="B743" s="354" t="s">
        <v>1435</v>
      </c>
      <c r="C743" s="375" t="s">
        <v>3671</v>
      </c>
      <c r="D743" s="356">
        <f t="shared" si="49"/>
        <v>5474</v>
      </c>
      <c r="E743" s="358">
        <v>5474</v>
      </c>
      <c r="F743" s="371">
        <v>4071.7</v>
      </c>
      <c r="G743" s="358">
        <v>72.599999999999994</v>
      </c>
      <c r="H743" s="371"/>
      <c r="I743" s="356">
        <f t="shared" si="50"/>
        <v>2721.3</v>
      </c>
      <c r="J743" s="371">
        <v>2102.5</v>
      </c>
      <c r="K743" s="371">
        <v>327.2</v>
      </c>
      <c r="L743" s="371">
        <v>420.5</v>
      </c>
      <c r="M743" s="371">
        <v>618.80000000000007</v>
      </c>
      <c r="N743" s="356">
        <f t="shared" si="51"/>
        <v>8195.2999999999993</v>
      </c>
      <c r="O743" s="360"/>
    </row>
    <row r="744" spans="1:15" ht="38.25" x14ac:dyDescent="0.2">
      <c r="A744" s="354"/>
      <c r="B744" s="354" t="s">
        <v>1435</v>
      </c>
      <c r="C744" s="375" t="s">
        <v>3172</v>
      </c>
      <c r="D744" s="356">
        <f t="shared" si="49"/>
        <v>5470.5</v>
      </c>
      <c r="E744" s="358">
        <v>5470.5</v>
      </c>
      <c r="F744" s="371">
        <v>4108</v>
      </c>
      <c r="G744" s="358">
        <v>20.5</v>
      </c>
      <c r="H744" s="371"/>
      <c r="I744" s="356">
        <f t="shared" si="50"/>
        <v>992.9</v>
      </c>
      <c r="J744" s="371">
        <v>992.9</v>
      </c>
      <c r="K744" s="371">
        <v>330.1</v>
      </c>
      <c r="L744" s="371">
        <v>119.2</v>
      </c>
      <c r="M744" s="371"/>
      <c r="N744" s="356">
        <f t="shared" si="51"/>
        <v>6463.4</v>
      </c>
      <c r="O744" s="360"/>
    </row>
    <row r="745" spans="1:15" ht="25.5" x14ac:dyDescent="0.2">
      <c r="A745" s="354"/>
      <c r="B745" s="354" t="s">
        <v>1435</v>
      </c>
      <c r="C745" s="375" t="s">
        <v>3173</v>
      </c>
      <c r="D745" s="356">
        <f t="shared" si="49"/>
        <v>13415.800000000001</v>
      </c>
      <c r="E745" s="358">
        <v>13415.800000000001</v>
      </c>
      <c r="F745" s="371">
        <v>9971.8000000000011</v>
      </c>
      <c r="G745" s="358">
        <v>187.4</v>
      </c>
      <c r="H745" s="371"/>
      <c r="I745" s="356">
        <f t="shared" si="50"/>
        <v>4732.6000000000004</v>
      </c>
      <c r="J745" s="371">
        <v>4224.5</v>
      </c>
      <c r="K745" s="371">
        <v>801.2</v>
      </c>
      <c r="L745" s="371">
        <v>1085.7</v>
      </c>
      <c r="M745" s="371">
        <v>508.1</v>
      </c>
      <c r="N745" s="356">
        <f t="shared" si="51"/>
        <v>18148.400000000001</v>
      </c>
      <c r="O745" s="360"/>
    </row>
    <row r="746" spans="1:15" ht="25.5" x14ac:dyDescent="0.2">
      <c r="A746" s="354"/>
      <c r="B746" s="354" t="s">
        <v>1435</v>
      </c>
      <c r="C746" s="375" t="s">
        <v>3174</v>
      </c>
      <c r="D746" s="356">
        <f t="shared" si="49"/>
        <v>6035.5999999999995</v>
      </c>
      <c r="E746" s="358">
        <v>6035.5999999999995</v>
      </c>
      <c r="F746" s="371">
        <v>4526.7999999999993</v>
      </c>
      <c r="G746" s="358">
        <v>30.2</v>
      </c>
      <c r="H746" s="371"/>
      <c r="I746" s="356">
        <f t="shared" si="50"/>
        <v>3190.8</v>
      </c>
      <c r="J746" s="371">
        <v>3190.8</v>
      </c>
      <c r="K746" s="371">
        <v>363.7</v>
      </c>
      <c r="L746" s="371">
        <v>174.6</v>
      </c>
      <c r="M746" s="371"/>
      <c r="N746" s="356">
        <f t="shared" si="51"/>
        <v>9226.4</v>
      </c>
      <c r="O746" s="360"/>
    </row>
    <row r="747" spans="1:15" ht="38.25" x14ac:dyDescent="0.2">
      <c r="A747" s="354"/>
      <c r="B747" s="354" t="s">
        <v>1435</v>
      </c>
      <c r="C747" s="375" t="s">
        <v>3175</v>
      </c>
      <c r="D747" s="356">
        <f t="shared" si="49"/>
        <v>6454.5</v>
      </c>
      <c r="E747" s="358">
        <v>6454.5</v>
      </c>
      <c r="F747" s="371">
        <v>4837.7</v>
      </c>
      <c r="G747" s="358">
        <v>36.700000000000003</v>
      </c>
      <c r="H747" s="371"/>
      <c r="I747" s="356">
        <f t="shared" si="50"/>
        <v>1862.9</v>
      </c>
      <c r="J747" s="371">
        <v>1859.4</v>
      </c>
      <c r="K747" s="371">
        <v>388.7</v>
      </c>
      <c r="L747" s="371">
        <v>212.6</v>
      </c>
      <c r="M747" s="371">
        <v>3.5</v>
      </c>
      <c r="N747" s="356">
        <f t="shared" si="51"/>
        <v>8317.4</v>
      </c>
      <c r="O747" s="360"/>
    </row>
    <row r="748" spans="1:15" ht="25.5" x14ac:dyDescent="0.2">
      <c r="A748" s="354"/>
      <c r="B748" s="354" t="s">
        <v>1435</v>
      </c>
      <c r="C748" s="375" t="s">
        <v>3176</v>
      </c>
      <c r="D748" s="356">
        <f t="shared" si="49"/>
        <v>6110.4000000000005</v>
      </c>
      <c r="E748" s="358">
        <v>6110.4000000000005</v>
      </c>
      <c r="F748" s="371">
        <v>4572.3</v>
      </c>
      <c r="G748" s="358">
        <v>44.4</v>
      </c>
      <c r="H748" s="371"/>
      <c r="I748" s="356">
        <f t="shared" si="50"/>
        <v>1456</v>
      </c>
      <c r="J748" s="371">
        <v>1456</v>
      </c>
      <c r="K748" s="371">
        <v>367.4</v>
      </c>
      <c r="L748" s="371">
        <v>225.1</v>
      </c>
      <c r="M748" s="371"/>
      <c r="N748" s="356">
        <f t="shared" si="51"/>
        <v>7566.4000000000005</v>
      </c>
      <c r="O748" s="360"/>
    </row>
    <row r="749" spans="1:15" ht="25.5" x14ac:dyDescent="0.2">
      <c r="A749" s="354"/>
      <c r="B749" s="354" t="s">
        <v>1435</v>
      </c>
      <c r="C749" s="375" t="s">
        <v>3177</v>
      </c>
      <c r="D749" s="356">
        <f t="shared" si="49"/>
        <v>4368.8999999999996</v>
      </c>
      <c r="E749" s="358">
        <v>4368.8999999999996</v>
      </c>
      <c r="F749" s="371">
        <v>3275.3</v>
      </c>
      <c r="G749" s="358">
        <v>23.5</v>
      </c>
      <c r="H749" s="371"/>
      <c r="I749" s="356">
        <f t="shared" si="50"/>
        <v>911.19999999999993</v>
      </c>
      <c r="J749" s="371">
        <v>911.19999999999993</v>
      </c>
      <c r="K749" s="371">
        <v>263.2</v>
      </c>
      <c r="L749" s="371">
        <v>119.1</v>
      </c>
      <c r="M749" s="371"/>
      <c r="N749" s="356">
        <f t="shared" si="51"/>
        <v>5280.0999999999995</v>
      </c>
      <c r="O749" s="360"/>
    </row>
    <row r="750" spans="1:15" ht="25.5" x14ac:dyDescent="0.2">
      <c r="A750" s="354"/>
      <c r="B750" s="354" t="s">
        <v>1435</v>
      </c>
      <c r="C750" s="375" t="s">
        <v>3178</v>
      </c>
      <c r="D750" s="356">
        <f t="shared" si="49"/>
        <v>5553.7</v>
      </c>
      <c r="E750" s="358">
        <v>5553.7</v>
      </c>
      <c r="F750" s="371">
        <v>4165.6000000000004</v>
      </c>
      <c r="G750" s="358">
        <v>22.4</v>
      </c>
      <c r="H750" s="359"/>
      <c r="I750" s="356">
        <f t="shared" si="50"/>
        <v>1398.2000000000003</v>
      </c>
      <c r="J750" s="371">
        <v>1355.3000000000002</v>
      </c>
      <c r="K750" s="371">
        <v>334.7</v>
      </c>
      <c r="L750" s="371">
        <v>129.9</v>
      </c>
      <c r="M750" s="371">
        <v>42.9</v>
      </c>
      <c r="N750" s="356">
        <f t="shared" si="51"/>
        <v>6951.9</v>
      </c>
      <c r="O750" s="360"/>
    </row>
    <row r="751" spans="1:15" ht="38.25" x14ac:dyDescent="0.2">
      <c r="A751" s="354"/>
      <c r="B751" s="354" t="s">
        <v>1435</v>
      </c>
      <c r="C751" s="375" t="s">
        <v>3179</v>
      </c>
      <c r="D751" s="356">
        <f t="shared" si="49"/>
        <v>15818.2</v>
      </c>
      <c r="E751" s="358">
        <v>15818.2</v>
      </c>
      <c r="F751" s="371">
        <v>11867.300000000001</v>
      </c>
      <c r="G751" s="358">
        <v>74.5</v>
      </c>
      <c r="H751" s="359"/>
      <c r="I751" s="356">
        <f t="shared" si="50"/>
        <v>5405.7</v>
      </c>
      <c r="J751" s="371">
        <v>5405.7</v>
      </c>
      <c r="K751" s="371">
        <v>953.5</v>
      </c>
      <c r="L751" s="371">
        <v>432</v>
      </c>
      <c r="M751" s="371"/>
      <c r="N751" s="356">
        <f t="shared" si="51"/>
        <v>21223.9</v>
      </c>
      <c r="O751" s="360"/>
    </row>
  </sheetData>
  <mergeCells count="19">
    <mergeCell ref="A1:N1"/>
    <mergeCell ref="A3:F3"/>
    <mergeCell ref="I3:N5"/>
    <mergeCell ref="A7:N7"/>
    <mergeCell ref="I10:I11"/>
    <mergeCell ref="J10:J11"/>
    <mergeCell ref="K10:L10"/>
    <mergeCell ref="M10:M11"/>
    <mergeCell ref="A9:A11"/>
    <mergeCell ref="B9:B11"/>
    <mergeCell ref="C6:K6"/>
    <mergeCell ref="N9:N11"/>
    <mergeCell ref="D10:D11"/>
    <mergeCell ref="E10:E11"/>
    <mergeCell ref="F10:G10"/>
    <mergeCell ref="H10:H11"/>
    <mergeCell ref="C9:C11"/>
    <mergeCell ref="D9:H9"/>
    <mergeCell ref="I9:M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47"/>
  <sheetViews>
    <sheetView zoomScaleNormal="100" zoomScaleSheetLayoutView="100" workbookViewId="0">
      <selection sqref="A1:IV1"/>
    </sheetView>
  </sheetViews>
  <sheetFormatPr defaultColWidth="7.5" defaultRowHeight="12.75" x14ac:dyDescent="0.2"/>
  <cols>
    <col min="1" max="1" width="45.1640625" style="144" customWidth="1"/>
    <col min="2" max="2" width="13.83203125" style="144" customWidth="1"/>
    <col min="3" max="3" width="13.6640625" style="144" customWidth="1"/>
    <col min="4" max="4" width="10.83203125" style="144" bestFit="1" customWidth="1"/>
    <col min="5" max="5" width="79.1640625" style="144" bestFit="1" customWidth="1"/>
    <col min="6" max="6" width="14.5" style="101" customWidth="1"/>
    <col min="7" max="7" width="18" style="100" customWidth="1"/>
    <col min="8" max="243" width="7.5" style="100"/>
    <col min="244" max="244" width="44.5" style="100" customWidth="1"/>
    <col min="245" max="245" width="11.83203125" style="100" customWidth="1"/>
    <col min="246" max="246" width="12.5" style="100" customWidth="1"/>
    <col min="247" max="247" width="10.83203125" style="100" bestFit="1" customWidth="1"/>
    <col min="248" max="248" width="48.6640625" style="100" customWidth="1"/>
    <col min="249" max="249" width="12.5" style="100" customWidth="1"/>
    <col min="250" max="250" width="11.5" style="100" customWidth="1"/>
    <col min="251" max="16384" width="7.5" style="100"/>
  </cols>
  <sheetData>
    <row r="1" spans="1:6" s="376" customFormat="1" ht="15" x14ac:dyDescent="0.25">
      <c r="A1" s="567" t="s">
        <v>4431</v>
      </c>
      <c r="B1" s="567"/>
      <c r="C1" s="567"/>
      <c r="D1" s="567"/>
      <c r="E1" s="567"/>
      <c r="F1" s="567"/>
    </row>
    <row r="3" spans="1:6" ht="53.1" customHeight="1" x14ac:dyDescent="0.2">
      <c r="A3" s="97"/>
      <c r="B3" s="98"/>
      <c r="C3" s="99"/>
      <c r="D3" s="99"/>
      <c r="E3" s="569" t="s">
        <v>3180</v>
      </c>
      <c r="F3" s="569"/>
    </row>
    <row r="4" spans="1:6" ht="55.15" customHeight="1" x14ac:dyDescent="0.2">
      <c r="A4" s="568" t="s">
        <v>3624</v>
      </c>
      <c r="B4" s="568"/>
      <c r="C4" s="568"/>
      <c r="D4" s="568"/>
      <c r="E4" s="568"/>
    </row>
    <row r="5" spans="1:6" s="104" customFormat="1" ht="108" x14ac:dyDescent="0.2">
      <c r="A5" s="102" t="s">
        <v>3625</v>
      </c>
      <c r="B5" s="102" t="s">
        <v>3626</v>
      </c>
      <c r="C5" s="102" t="s">
        <v>1383</v>
      </c>
      <c r="D5" s="102" t="s">
        <v>3150</v>
      </c>
      <c r="E5" s="102" t="s">
        <v>3627</v>
      </c>
      <c r="F5" s="103" t="s">
        <v>1384</v>
      </c>
    </row>
    <row r="6" spans="1:6" ht="13.5" x14ac:dyDescent="0.2">
      <c r="A6" s="554" t="s">
        <v>3628</v>
      </c>
      <c r="B6" s="554"/>
      <c r="C6" s="554"/>
      <c r="D6" s="554"/>
      <c r="E6" s="554"/>
      <c r="F6" s="105"/>
    </row>
    <row r="7" spans="1:6" x14ac:dyDescent="0.2">
      <c r="A7" s="559" t="s">
        <v>3630</v>
      </c>
      <c r="B7" s="555" t="s">
        <v>3629</v>
      </c>
      <c r="C7" s="560">
        <v>106000</v>
      </c>
      <c r="D7" s="109">
        <v>1101600</v>
      </c>
      <c r="E7" s="111" t="s">
        <v>2489</v>
      </c>
      <c r="F7" s="105">
        <v>90361</v>
      </c>
    </row>
    <row r="8" spans="1:6" x14ac:dyDescent="0.2">
      <c r="A8" s="559"/>
      <c r="B8" s="555"/>
      <c r="C8" s="560"/>
      <c r="D8" s="109">
        <v>1101630</v>
      </c>
      <c r="E8" s="111" t="s">
        <v>3631</v>
      </c>
      <c r="F8" s="105">
        <v>5947.8</v>
      </c>
    </row>
    <row r="9" spans="1:6" x14ac:dyDescent="0.2">
      <c r="A9" s="112" t="s">
        <v>3632</v>
      </c>
      <c r="B9" s="107" t="s">
        <v>3629</v>
      </c>
      <c r="C9" s="108">
        <v>50000</v>
      </c>
      <c r="D9" s="109">
        <v>3501660</v>
      </c>
      <c r="E9" s="113" t="s">
        <v>1696</v>
      </c>
      <c r="F9" s="105">
        <v>148.80000000000001</v>
      </c>
    </row>
    <row r="10" spans="1:6" ht="51" x14ac:dyDescent="0.2">
      <c r="A10" s="557" t="s">
        <v>3633</v>
      </c>
      <c r="B10" s="561" t="s">
        <v>3629</v>
      </c>
      <c r="C10" s="564">
        <v>140000</v>
      </c>
      <c r="D10" s="109">
        <v>2751600</v>
      </c>
      <c r="E10" s="113" t="s">
        <v>1481</v>
      </c>
      <c r="F10" s="105">
        <f>75742.5+115413.6</f>
        <v>191156.1</v>
      </c>
    </row>
    <row r="11" spans="1:6" ht="38.25" x14ac:dyDescent="0.2">
      <c r="A11" s="558"/>
      <c r="B11" s="562"/>
      <c r="C11" s="565"/>
      <c r="D11" s="109">
        <v>2751610</v>
      </c>
      <c r="E11" s="113" t="s">
        <v>2995</v>
      </c>
      <c r="F11" s="105">
        <f>2331.7+663.71</f>
        <v>2995.41</v>
      </c>
    </row>
    <row r="12" spans="1:6" ht="51" x14ac:dyDescent="0.2">
      <c r="A12" s="559" t="s">
        <v>3634</v>
      </c>
      <c r="B12" s="555" t="s">
        <v>3629</v>
      </c>
      <c r="C12" s="560">
        <v>350000</v>
      </c>
      <c r="D12" s="109">
        <v>2751600</v>
      </c>
      <c r="E12" s="113" t="s">
        <v>1481</v>
      </c>
      <c r="F12" s="105">
        <f>501588.9-115413.6</f>
        <v>386175.30000000005</v>
      </c>
    </row>
    <row r="13" spans="1:6" ht="38.25" x14ac:dyDescent="0.2">
      <c r="A13" s="559"/>
      <c r="B13" s="555"/>
      <c r="C13" s="560"/>
      <c r="D13" s="109">
        <v>2751610</v>
      </c>
      <c r="E13" s="113" t="s">
        <v>2995</v>
      </c>
      <c r="F13" s="105">
        <f>7823-663.71</f>
        <v>7159.29</v>
      </c>
    </row>
    <row r="14" spans="1:6" ht="51" x14ac:dyDescent="0.2">
      <c r="A14" s="559" t="s">
        <v>3635</v>
      </c>
      <c r="B14" s="555" t="s">
        <v>3629</v>
      </c>
      <c r="C14" s="560">
        <v>382000</v>
      </c>
      <c r="D14" s="109">
        <v>2751600</v>
      </c>
      <c r="E14" s="113" t="s">
        <v>1481</v>
      </c>
      <c r="F14" s="105">
        <v>526048.69999999995</v>
      </c>
    </row>
    <row r="15" spans="1:6" ht="38.25" x14ac:dyDescent="0.2">
      <c r="A15" s="559"/>
      <c r="B15" s="555"/>
      <c r="C15" s="560"/>
      <c r="D15" s="109">
        <v>2751610</v>
      </c>
      <c r="E15" s="113" t="s">
        <v>2995</v>
      </c>
      <c r="F15" s="105">
        <v>13574.3</v>
      </c>
    </row>
    <row r="16" spans="1:6" x14ac:dyDescent="0.2">
      <c r="A16" s="106" t="s">
        <v>3636</v>
      </c>
      <c r="B16" s="107" t="s">
        <v>3629</v>
      </c>
      <c r="C16" s="108">
        <v>200000</v>
      </c>
      <c r="D16" s="109">
        <v>1101640</v>
      </c>
      <c r="E16" s="111" t="s">
        <v>1339</v>
      </c>
      <c r="F16" s="105">
        <v>652800</v>
      </c>
    </row>
    <row r="17" spans="1:222" x14ac:dyDescent="0.2">
      <c r="A17" s="114" t="s">
        <v>3096</v>
      </c>
      <c r="B17" s="107" t="s">
        <v>3629</v>
      </c>
      <c r="C17" s="115">
        <v>378425</v>
      </c>
      <c r="D17" s="109">
        <v>1101640</v>
      </c>
      <c r="E17" s="111" t="s">
        <v>1339</v>
      </c>
      <c r="F17" s="105">
        <v>23120</v>
      </c>
    </row>
    <row r="18" spans="1:222" ht="38.25" x14ac:dyDescent="0.2">
      <c r="A18" s="112" t="s">
        <v>1076</v>
      </c>
      <c r="B18" s="107" t="s">
        <v>3629</v>
      </c>
      <c r="C18" s="108">
        <v>400000</v>
      </c>
      <c r="D18" s="109">
        <v>3111600</v>
      </c>
      <c r="E18" s="111" t="s">
        <v>125</v>
      </c>
      <c r="F18" s="105">
        <v>223493.4</v>
      </c>
    </row>
    <row r="19" spans="1:222" ht="25.5" x14ac:dyDescent="0.2">
      <c r="A19" s="106" t="s">
        <v>1077</v>
      </c>
      <c r="B19" s="107" t="s">
        <v>3629</v>
      </c>
      <c r="C19" s="108">
        <v>60000</v>
      </c>
      <c r="D19" s="109">
        <v>1101600</v>
      </c>
      <c r="E19" s="116" t="s">
        <v>1078</v>
      </c>
      <c r="F19" s="105">
        <v>227339.5</v>
      </c>
    </row>
    <row r="20" spans="1:222" ht="25.5" x14ac:dyDescent="0.2">
      <c r="A20" s="112" t="s">
        <v>1079</v>
      </c>
      <c r="B20" s="107" t="s">
        <v>3629</v>
      </c>
      <c r="C20" s="108">
        <v>450000</v>
      </c>
      <c r="D20" s="109">
        <v>3111600</v>
      </c>
      <c r="E20" s="111" t="s">
        <v>125</v>
      </c>
      <c r="F20" s="105">
        <v>1823084.5</v>
      </c>
      <c r="G20" s="101"/>
    </row>
    <row r="21" spans="1:222" ht="25.5" x14ac:dyDescent="0.2">
      <c r="A21" s="117" t="s">
        <v>1080</v>
      </c>
      <c r="B21" s="118" t="s">
        <v>3629</v>
      </c>
      <c r="C21" s="119">
        <v>300000</v>
      </c>
      <c r="D21" s="120">
        <v>2501630</v>
      </c>
      <c r="E21" s="121" t="s">
        <v>2624</v>
      </c>
      <c r="F21" s="105">
        <v>274686.40000000002</v>
      </c>
    </row>
    <row r="22" spans="1:222" x14ac:dyDescent="0.2">
      <c r="A22" s="563" t="s">
        <v>1081</v>
      </c>
      <c r="B22" s="556" t="s">
        <v>3629</v>
      </c>
      <c r="C22" s="566">
        <v>214729.837</v>
      </c>
      <c r="D22" s="123">
        <v>2301610</v>
      </c>
      <c r="E22" s="124" t="s">
        <v>3153</v>
      </c>
      <c r="F22" s="105">
        <v>33020.400000000001</v>
      </c>
      <c r="G22" s="101"/>
    </row>
    <row r="23" spans="1:222" ht="51" x14ac:dyDescent="0.2">
      <c r="A23" s="563"/>
      <c r="B23" s="556"/>
      <c r="C23" s="566"/>
      <c r="D23" s="123">
        <v>2311600</v>
      </c>
      <c r="E23" s="124" t="s">
        <v>1408</v>
      </c>
      <c r="F23" s="105">
        <v>129738.8</v>
      </c>
      <c r="G23" s="101"/>
      <c r="I23" s="101"/>
    </row>
    <row r="24" spans="1:222" ht="13.5" x14ac:dyDescent="0.2">
      <c r="A24" s="570" t="s">
        <v>1082</v>
      </c>
      <c r="B24" s="571"/>
      <c r="C24" s="571"/>
      <c r="D24" s="571"/>
      <c r="E24" s="572"/>
      <c r="F24" s="105"/>
    </row>
    <row r="25" spans="1:222" ht="25.5" x14ac:dyDescent="0.2">
      <c r="A25" s="112" t="s">
        <v>928</v>
      </c>
      <c r="B25" s="107" t="s">
        <v>1083</v>
      </c>
      <c r="C25" s="108">
        <v>152000</v>
      </c>
      <c r="D25" s="109">
        <v>3511670</v>
      </c>
      <c r="E25" s="111" t="s">
        <v>1883</v>
      </c>
      <c r="F25" s="105">
        <v>400000</v>
      </c>
    </row>
    <row r="26" spans="1:222" ht="25.5" x14ac:dyDescent="0.2">
      <c r="A26" s="112" t="s">
        <v>1084</v>
      </c>
      <c r="B26" s="107" t="s">
        <v>1083</v>
      </c>
      <c r="C26" s="108">
        <v>200000</v>
      </c>
      <c r="D26" s="109">
        <v>1101600</v>
      </c>
      <c r="E26" s="116" t="s">
        <v>1078</v>
      </c>
      <c r="F26" s="105">
        <v>500000</v>
      </c>
      <c r="G26" s="125"/>
      <c r="H26" s="126"/>
      <c r="I26" s="127"/>
      <c r="K26" s="128"/>
      <c r="L26" s="126"/>
      <c r="M26" s="125"/>
      <c r="N26" s="126"/>
      <c r="O26" s="127"/>
      <c r="Q26" s="128"/>
      <c r="R26" s="126"/>
      <c r="S26" s="125"/>
      <c r="T26" s="126"/>
      <c r="U26" s="127"/>
      <c r="W26" s="128"/>
      <c r="X26" s="126"/>
      <c r="Y26" s="125"/>
      <c r="Z26" s="126"/>
      <c r="AA26" s="127"/>
      <c r="AC26" s="128"/>
      <c r="AD26" s="126"/>
      <c r="AE26" s="125"/>
      <c r="AF26" s="126"/>
      <c r="AG26" s="127"/>
      <c r="AI26" s="128"/>
      <c r="AJ26" s="126"/>
      <c r="AK26" s="125"/>
      <c r="AL26" s="126"/>
      <c r="AM26" s="127"/>
      <c r="AO26" s="128"/>
      <c r="AP26" s="126"/>
      <c r="AQ26" s="125"/>
      <c r="AR26" s="126"/>
      <c r="AS26" s="127"/>
      <c r="AU26" s="128"/>
      <c r="AV26" s="126"/>
      <c r="AW26" s="125"/>
      <c r="AX26" s="126"/>
      <c r="AY26" s="127"/>
      <c r="BA26" s="128"/>
      <c r="BB26" s="126"/>
      <c r="BC26" s="125"/>
      <c r="BD26" s="126"/>
      <c r="BE26" s="127"/>
      <c r="BG26" s="128"/>
      <c r="BH26" s="126"/>
      <c r="BI26" s="125"/>
      <c r="BJ26" s="126"/>
      <c r="BK26" s="127"/>
      <c r="BM26" s="128"/>
      <c r="BN26" s="126"/>
      <c r="BO26" s="125"/>
      <c r="BP26" s="126"/>
      <c r="BQ26" s="127"/>
      <c r="BS26" s="128"/>
      <c r="BT26" s="126"/>
      <c r="BU26" s="125"/>
      <c r="BV26" s="126"/>
      <c r="BW26" s="127"/>
      <c r="BY26" s="128"/>
      <c r="BZ26" s="126"/>
      <c r="CA26" s="125"/>
      <c r="CB26" s="126"/>
      <c r="CC26" s="127"/>
      <c r="CE26" s="128"/>
      <c r="CF26" s="126"/>
      <c r="CG26" s="125"/>
      <c r="CH26" s="126"/>
      <c r="CI26" s="127"/>
      <c r="CK26" s="128"/>
      <c r="CL26" s="126"/>
      <c r="CM26" s="125"/>
      <c r="CN26" s="126"/>
      <c r="CO26" s="127"/>
      <c r="CQ26" s="128"/>
      <c r="CR26" s="126"/>
      <c r="CS26" s="125"/>
      <c r="CT26" s="126"/>
      <c r="CU26" s="127"/>
      <c r="CW26" s="128"/>
      <c r="CX26" s="126"/>
      <c r="CY26" s="125"/>
      <c r="CZ26" s="126"/>
      <c r="DA26" s="127"/>
      <c r="DC26" s="128"/>
      <c r="DD26" s="126"/>
      <c r="DE26" s="125"/>
      <c r="DF26" s="126"/>
      <c r="DG26" s="127"/>
      <c r="DI26" s="128"/>
      <c r="DJ26" s="126"/>
      <c r="DK26" s="125"/>
      <c r="DL26" s="126"/>
      <c r="DM26" s="127"/>
      <c r="DO26" s="128"/>
      <c r="DP26" s="126"/>
      <c r="DQ26" s="125"/>
      <c r="DR26" s="126"/>
      <c r="DS26" s="127"/>
      <c r="DU26" s="128"/>
      <c r="DV26" s="126"/>
      <c r="DW26" s="125"/>
      <c r="DX26" s="126"/>
      <c r="DY26" s="127"/>
      <c r="EA26" s="128"/>
      <c r="EB26" s="126"/>
      <c r="EC26" s="125"/>
      <c r="ED26" s="126"/>
      <c r="EE26" s="127"/>
      <c r="EG26" s="128"/>
      <c r="EH26" s="126"/>
      <c r="EI26" s="125"/>
      <c r="EJ26" s="126"/>
      <c r="EK26" s="127"/>
      <c r="EM26" s="128"/>
      <c r="EN26" s="126"/>
      <c r="EO26" s="125"/>
      <c r="EP26" s="126"/>
      <c r="EQ26" s="127"/>
      <c r="ES26" s="128"/>
      <c r="ET26" s="126"/>
      <c r="EU26" s="125"/>
      <c r="EV26" s="126"/>
      <c r="EW26" s="127"/>
      <c r="EY26" s="128"/>
      <c r="EZ26" s="126"/>
      <c r="FA26" s="125"/>
      <c r="FB26" s="126"/>
      <c r="FC26" s="127"/>
      <c r="FE26" s="128"/>
      <c r="FF26" s="126"/>
      <c r="FG26" s="125"/>
      <c r="FH26" s="126"/>
      <c r="FI26" s="127"/>
      <c r="FK26" s="128"/>
      <c r="FL26" s="126"/>
      <c r="FM26" s="125"/>
      <c r="FN26" s="126"/>
      <c r="FO26" s="127"/>
      <c r="FQ26" s="128"/>
      <c r="FR26" s="126"/>
      <c r="FS26" s="125"/>
      <c r="FT26" s="126"/>
      <c r="FU26" s="127"/>
      <c r="FW26" s="128"/>
      <c r="FX26" s="126"/>
      <c r="FY26" s="125"/>
      <c r="FZ26" s="126"/>
      <c r="GA26" s="127"/>
      <c r="GC26" s="128"/>
      <c r="GD26" s="126"/>
      <c r="GE26" s="125"/>
      <c r="GF26" s="126"/>
      <c r="GG26" s="127"/>
      <c r="GI26" s="128"/>
      <c r="GJ26" s="126"/>
      <c r="GK26" s="125"/>
      <c r="GL26" s="126"/>
      <c r="GM26" s="127"/>
      <c r="GO26" s="128"/>
      <c r="GP26" s="126"/>
      <c r="GQ26" s="125"/>
      <c r="GR26" s="126"/>
      <c r="GS26" s="127"/>
      <c r="GU26" s="128"/>
      <c r="GV26" s="126"/>
      <c r="GW26" s="125"/>
      <c r="GX26" s="126"/>
      <c r="GY26" s="127"/>
      <c r="HA26" s="128"/>
      <c r="HB26" s="126"/>
      <c r="HC26" s="125"/>
      <c r="HD26" s="126"/>
      <c r="HE26" s="127"/>
      <c r="HG26" s="128"/>
      <c r="HH26" s="126"/>
      <c r="HI26" s="125"/>
      <c r="HJ26" s="126"/>
      <c r="HK26" s="127"/>
      <c r="HM26" s="128"/>
      <c r="HN26" s="126"/>
    </row>
    <row r="27" spans="1:222" ht="38.25" x14ac:dyDescent="0.2">
      <c r="A27" s="112" t="s">
        <v>1085</v>
      </c>
      <c r="B27" s="107" t="s">
        <v>1083</v>
      </c>
      <c r="C27" s="108">
        <v>150000</v>
      </c>
      <c r="D27" s="109">
        <v>1101650</v>
      </c>
      <c r="E27" s="113" t="s">
        <v>1341</v>
      </c>
      <c r="F27" s="105">
        <v>1008850</v>
      </c>
    </row>
    <row r="28" spans="1:222" ht="25.5" x14ac:dyDescent="0.2">
      <c r="A28" s="106" t="s">
        <v>1162</v>
      </c>
      <c r="B28" s="107" t="s">
        <v>1083</v>
      </c>
      <c r="C28" s="108">
        <v>175000</v>
      </c>
      <c r="D28" s="109">
        <v>1101670</v>
      </c>
      <c r="E28" s="111" t="s">
        <v>1343</v>
      </c>
      <c r="F28" s="105">
        <v>1100950</v>
      </c>
      <c r="G28" s="129"/>
      <c r="H28" s="126"/>
      <c r="I28" s="127"/>
      <c r="K28" s="128"/>
      <c r="L28" s="126"/>
      <c r="M28" s="129"/>
      <c r="N28" s="126"/>
      <c r="O28" s="127"/>
      <c r="Q28" s="128"/>
      <c r="R28" s="126"/>
      <c r="S28" s="129"/>
      <c r="T28" s="126"/>
      <c r="U28" s="127"/>
      <c r="W28" s="128"/>
      <c r="X28" s="126"/>
      <c r="Y28" s="129"/>
      <c r="Z28" s="126"/>
      <c r="AA28" s="127"/>
      <c r="AC28" s="128"/>
      <c r="AD28" s="126"/>
      <c r="AE28" s="129"/>
      <c r="AF28" s="126"/>
      <c r="AG28" s="127"/>
      <c r="AI28" s="128"/>
      <c r="AJ28" s="126"/>
      <c r="AK28" s="129"/>
      <c r="AL28" s="126"/>
      <c r="AM28" s="127"/>
      <c r="AO28" s="128"/>
      <c r="AP28" s="126"/>
      <c r="AQ28" s="129"/>
      <c r="AR28" s="126"/>
      <c r="AS28" s="127"/>
      <c r="AU28" s="128"/>
      <c r="AV28" s="126"/>
      <c r="AW28" s="129"/>
      <c r="AX28" s="126"/>
      <c r="AY28" s="127"/>
      <c r="BA28" s="128"/>
      <c r="BB28" s="126"/>
      <c r="BC28" s="129"/>
      <c r="BD28" s="126"/>
      <c r="BE28" s="127"/>
      <c r="BG28" s="128"/>
      <c r="BH28" s="126"/>
      <c r="BI28" s="129"/>
      <c r="BJ28" s="126"/>
      <c r="BK28" s="127"/>
      <c r="BM28" s="128"/>
      <c r="BN28" s="126"/>
      <c r="BO28" s="129"/>
      <c r="BP28" s="126"/>
      <c r="BQ28" s="127"/>
      <c r="BS28" s="128"/>
      <c r="BT28" s="126"/>
      <c r="BU28" s="129"/>
      <c r="BV28" s="126"/>
      <c r="BW28" s="127"/>
      <c r="BY28" s="128"/>
      <c r="BZ28" s="126"/>
      <c r="CA28" s="129"/>
      <c r="CB28" s="126"/>
      <c r="CC28" s="127"/>
      <c r="CE28" s="128"/>
      <c r="CF28" s="126"/>
      <c r="CG28" s="129"/>
      <c r="CH28" s="126"/>
      <c r="CI28" s="127"/>
      <c r="CK28" s="128"/>
      <c r="CL28" s="126"/>
      <c r="CM28" s="129"/>
      <c r="CN28" s="126"/>
      <c r="CO28" s="127"/>
      <c r="CQ28" s="128"/>
      <c r="CR28" s="126"/>
      <c r="CS28" s="129"/>
      <c r="CT28" s="126"/>
      <c r="CU28" s="127"/>
      <c r="CW28" s="128"/>
      <c r="CX28" s="126"/>
      <c r="CY28" s="129"/>
      <c r="CZ28" s="126"/>
      <c r="DA28" s="127"/>
      <c r="DC28" s="128"/>
      <c r="DD28" s="126"/>
      <c r="DE28" s="129"/>
      <c r="DF28" s="126"/>
      <c r="DG28" s="127"/>
      <c r="DI28" s="128"/>
      <c r="DJ28" s="126"/>
      <c r="DK28" s="129"/>
      <c r="DL28" s="126"/>
      <c r="DM28" s="127"/>
      <c r="DO28" s="128"/>
      <c r="DP28" s="126"/>
      <c r="DQ28" s="129"/>
      <c r="DR28" s="126"/>
      <c r="DS28" s="127"/>
      <c r="DU28" s="128"/>
      <c r="DV28" s="126"/>
      <c r="DW28" s="129"/>
      <c r="DX28" s="126"/>
      <c r="DY28" s="127"/>
      <c r="EA28" s="128"/>
      <c r="EB28" s="126"/>
      <c r="EC28" s="129"/>
      <c r="ED28" s="126"/>
      <c r="EE28" s="127"/>
      <c r="EG28" s="128"/>
      <c r="EH28" s="126"/>
      <c r="EI28" s="129"/>
      <c r="EJ28" s="126"/>
      <c r="EK28" s="127"/>
      <c r="EM28" s="128"/>
      <c r="EN28" s="126"/>
      <c r="EO28" s="129"/>
      <c r="EP28" s="126"/>
      <c r="EQ28" s="127"/>
      <c r="ES28" s="128"/>
      <c r="ET28" s="126"/>
      <c r="EU28" s="129"/>
      <c r="EV28" s="126"/>
      <c r="EW28" s="127"/>
      <c r="EY28" s="128"/>
      <c r="EZ28" s="126"/>
      <c r="FA28" s="129"/>
      <c r="FB28" s="126"/>
      <c r="FC28" s="127"/>
      <c r="FE28" s="128"/>
      <c r="FF28" s="126"/>
      <c r="FG28" s="129"/>
      <c r="FH28" s="126"/>
      <c r="FI28" s="127"/>
      <c r="FK28" s="128"/>
      <c r="FL28" s="126"/>
      <c r="FM28" s="129"/>
      <c r="FN28" s="126"/>
      <c r="FO28" s="127"/>
      <c r="FQ28" s="128"/>
      <c r="FR28" s="126"/>
      <c r="FS28" s="129"/>
      <c r="FT28" s="126"/>
      <c r="FU28" s="127"/>
      <c r="FW28" s="128"/>
      <c r="FX28" s="126"/>
      <c r="FY28" s="129"/>
      <c r="FZ28" s="126"/>
      <c r="GA28" s="127"/>
      <c r="GC28" s="128"/>
      <c r="GD28" s="126"/>
      <c r="GE28" s="129"/>
      <c r="GF28" s="126"/>
      <c r="GG28" s="127"/>
      <c r="GI28" s="128"/>
      <c r="GJ28" s="126"/>
      <c r="GK28" s="129"/>
      <c r="GL28" s="126"/>
      <c r="GM28" s="127"/>
      <c r="GO28" s="128"/>
      <c r="GP28" s="126"/>
      <c r="GQ28" s="129"/>
      <c r="GR28" s="126"/>
      <c r="GS28" s="127"/>
      <c r="GU28" s="128"/>
      <c r="GV28" s="126"/>
      <c r="GW28" s="129"/>
      <c r="GX28" s="126"/>
      <c r="GY28" s="127"/>
      <c r="HA28" s="128"/>
      <c r="HB28" s="126"/>
      <c r="HC28" s="129"/>
      <c r="HD28" s="126"/>
      <c r="HE28" s="127"/>
      <c r="HG28" s="128"/>
      <c r="HH28" s="126"/>
      <c r="HI28" s="129"/>
      <c r="HJ28" s="126"/>
      <c r="HK28" s="127"/>
      <c r="HM28" s="128"/>
      <c r="HN28" s="126"/>
    </row>
    <row r="29" spans="1:222" ht="51" x14ac:dyDescent="0.2">
      <c r="A29" s="106" t="s">
        <v>1163</v>
      </c>
      <c r="B29" s="107" t="s">
        <v>1083</v>
      </c>
      <c r="C29" s="108">
        <v>450000</v>
      </c>
      <c r="D29" s="109">
        <v>3111600</v>
      </c>
      <c r="E29" s="130" t="s">
        <v>125</v>
      </c>
      <c r="F29" s="105">
        <v>1693452.5</v>
      </c>
    </row>
    <row r="30" spans="1:222" s="131" customFormat="1" ht="51" x14ac:dyDescent="0.2">
      <c r="A30" s="122" t="s">
        <v>2669</v>
      </c>
      <c r="B30" s="107" t="s">
        <v>1083</v>
      </c>
      <c r="C30" s="108">
        <v>150000</v>
      </c>
      <c r="D30" s="109">
        <v>1101620</v>
      </c>
      <c r="E30" s="124" t="s">
        <v>2670</v>
      </c>
      <c r="F30" s="105">
        <v>13600</v>
      </c>
    </row>
    <row r="31" spans="1:222" ht="13.5" x14ac:dyDescent="0.2">
      <c r="A31" s="554" t="s">
        <v>2671</v>
      </c>
      <c r="B31" s="554"/>
      <c r="C31" s="554"/>
      <c r="D31" s="554"/>
      <c r="E31" s="554"/>
      <c r="F31" s="105"/>
    </row>
    <row r="32" spans="1:222" ht="25.5" x14ac:dyDescent="0.2">
      <c r="A32" s="112" t="s">
        <v>928</v>
      </c>
      <c r="B32" s="107" t="s">
        <v>1083</v>
      </c>
      <c r="C32" s="108">
        <v>152000</v>
      </c>
      <c r="D32" s="109">
        <v>3511670</v>
      </c>
      <c r="E32" s="111" t="s">
        <v>1883</v>
      </c>
      <c r="F32" s="105">
        <v>272000</v>
      </c>
    </row>
    <row r="33" spans="1:222" ht="51" x14ac:dyDescent="0.2">
      <c r="A33" s="106" t="s">
        <v>2672</v>
      </c>
      <c r="B33" s="107" t="s">
        <v>1083</v>
      </c>
      <c r="C33" s="108">
        <v>15540</v>
      </c>
      <c r="D33" s="109">
        <v>2751600</v>
      </c>
      <c r="E33" s="113" t="s">
        <v>1481</v>
      </c>
      <c r="F33" s="105">
        <v>130152</v>
      </c>
      <c r="G33" s="125"/>
      <c r="H33" s="126"/>
      <c r="I33" s="127"/>
      <c r="K33" s="128"/>
      <c r="L33" s="126"/>
      <c r="M33" s="125"/>
      <c r="N33" s="126"/>
      <c r="O33" s="127"/>
      <c r="Q33" s="128"/>
      <c r="R33" s="126"/>
      <c r="S33" s="125"/>
      <c r="T33" s="126"/>
      <c r="U33" s="127"/>
      <c r="W33" s="128"/>
      <c r="X33" s="126"/>
      <c r="Y33" s="125"/>
      <c r="Z33" s="126"/>
      <c r="AA33" s="127"/>
      <c r="AC33" s="128"/>
      <c r="AD33" s="126"/>
      <c r="AE33" s="125"/>
      <c r="AF33" s="126"/>
      <c r="AG33" s="127"/>
      <c r="AI33" s="128"/>
      <c r="AJ33" s="126"/>
      <c r="AK33" s="125"/>
      <c r="AL33" s="126"/>
      <c r="AM33" s="127"/>
      <c r="AO33" s="128"/>
      <c r="AP33" s="126"/>
      <c r="AQ33" s="125"/>
      <c r="AR33" s="126"/>
      <c r="AS33" s="127"/>
      <c r="AU33" s="128"/>
      <c r="AV33" s="126"/>
      <c r="AW33" s="125"/>
      <c r="AX33" s="126"/>
      <c r="AY33" s="127"/>
      <c r="BA33" s="128"/>
      <c r="BB33" s="126"/>
      <c r="BC33" s="125"/>
      <c r="BD33" s="126"/>
      <c r="BE33" s="127"/>
      <c r="BG33" s="128"/>
      <c r="BH33" s="126"/>
      <c r="BI33" s="125"/>
      <c r="BJ33" s="126"/>
      <c r="BK33" s="127"/>
      <c r="BM33" s="128"/>
      <c r="BN33" s="126"/>
      <c r="BO33" s="125"/>
      <c r="BP33" s="126"/>
      <c r="BQ33" s="127"/>
      <c r="BS33" s="128"/>
      <c r="BT33" s="126"/>
      <c r="BU33" s="125"/>
      <c r="BV33" s="126"/>
      <c r="BW33" s="127"/>
      <c r="BY33" s="128"/>
      <c r="BZ33" s="126"/>
      <c r="CA33" s="125"/>
      <c r="CB33" s="126"/>
      <c r="CC33" s="127"/>
      <c r="CE33" s="128"/>
      <c r="CF33" s="126"/>
      <c r="CG33" s="125"/>
      <c r="CH33" s="126"/>
      <c r="CI33" s="127"/>
      <c r="CK33" s="128"/>
      <c r="CL33" s="126"/>
      <c r="CM33" s="125"/>
      <c r="CN33" s="126"/>
      <c r="CO33" s="127"/>
      <c r="CQ33" s="128"/>
      <c r="CR33" s="126"/>
      <c r="CS33" s="125"/>
      <c r="CT33" s="126"/>
      <c r="CU33" s="127"/>
      <c r="CW33" s="128"/>
      <c r="CX33" s="126"/>
      <c r="CY33" s="125"/>
      <c r="CZ33" s="126"/>
      <c r="DA33" s="127"/>
      <c r="DC33" s="128"/>
      <c r="DD33" s="126"/>
      <c r="DE33" s="125"/>
      <c r="DF33" s="126"/>
      <c r="DG33" s="127"/>
      <c r="DI33" s="128"/>
      <c r="DJ33" s="126"/>
      <c r="DK33" s="125"/>
      <c r="DL33" s="126"/>
      <c r="DM33" s="127"/>
      <c r="DO33" s="128"/>
      <c r="DP33" s="126"/>
      <c r="DQ33" s="125"/>
      <c r="DR33" s="126"/>
      <c r="DS33" s="127"/>
      <c r="DU33" s="128"/>
      <c r="DV33" s="126"/>
      <c r="DW33" s="125"/>
      <c r="DX33" s="126"/>
      <c r="DY33" s="127"/>
      <c r="EA33" s="128"/>
      <c r="EB33" s="126"/>
      <c r="EC33" s="125"/>
      <c r="ED33" s="126"/>
      <c r="EE33" s="127"/>
      <c r="EG33" s="128"/>
      <c r="EH33" s="126"/>
      <c r="EI33" s="125"/>
      <c r="EJ33" s="126"/>
      <c r="EK33" s="127"/>
      <c r="EM33" s="128"/>
      <c r="EN33" s="126"/>
      <c r="EO33" s="125"/>
      <c r="EP33" s="126"/>
      <c r="EQ33" s="127"/>
      <c r="ES33" s="128"/>
      <c r="ET33" s="126"/>
      <c r="EU33" s="125"/>
      <c r="EV33" s="126"/>
      <c r="EW33" s="127"/>
      <c r="EY33" s="128"/>
      <c r="EZ33" s="126"/>
      <c r="FA33" s="125"/>
      <c r="FB33" s="126"/>
      <c r="FC33" s="127"/>
      <c r="FE33" s="128"/>
      <c r="FF33" s="126"/>
      <c r="FG33" s="125"/>
      <c r="FH33" s="126"/>
      <c r="FI33" s="127"/>
      <c r="FK33" s="128"/>
      <c r="FL33" s="126"/>
      <c r="FM33" s="125"/>
      <c r="FN33" s="126"/>
      <c r="FO33" s="127"/>
      <c r="FQ33" s="128"/>
      <c r="FR33" s="126"/>
      <c r="FS33" s="125"/>
      <c r="FT33" s="126"/>
      <c r="FU33" s="127"/>
      <c r="FW33" s="128"/>
      <c r="FX33" s="126"/>
      <c r="FY33" s="125"/>
      <c r="FZ33" s="126"/>
      <c r="GA33" s="127"/>
      <c r="GC33" s="128"/>
      <c r="GD33" s="126"/>
      <c r="GE33" s="125"/>
      <c r="GF33" s="126"/>
      <c r="GG33" s="127"/>
      <c r="GI33" s="128"/>
      <c r="GJ33" s="126"/>
      <c r="GK33" s="125"/>
      <c r="GL33" s="126"/>
      <c r="GM33" s="127"/>
      <c r="GO33" s="128"/>
      <c r="GP33" s="126"/>
      <c r="GQ33" s="125"/>
      <c r="GR33" s="126"/>
      <c r="GS33" s="127"/>
      <c r="GU33" s="128"/>
      <c r="GV33" s="126"/>
      <c r="GW33" s="125"/>
      <c r="GX33" s="126"/>
      <c r="GY33" s="127"/>
      <c r="HA33" s="128"/>
      <c r="HB33" s="126"/>
      <c r="HC33" s="125"/>
      <c r="HD33" s="126"/>
      <c r="HE33" s="127"/>
      <c r="HG33" s="128"/>
      <c r="HH33" s="126"/>
      <c r="HI33" s="125"/>
      <c r="HJ33" s="126"/>
      <c r="HK33" s="127"/>
      <c r="HM33" s="128"/>
      <c r="HN33" s="126"/>
    </row>
    <row r="34" spans="1:222" ht="25.5" x14ac:dyDescent="0.2">
      <c r="A34" s="112" t="s">
        <v>2673</v>
      </c>
      <c r="B34" s="107" t="s">
        <v>1083</v>
      </c>
      <c r="C34" s="108">
        <v>200000</v>
      </c>
      <c r="D34" s="109">
        <v>1101600</v>
      </c>
      <c r="E34" s="132" t="s">
        <v>1078</v>
      </c>
      <c r="F34" s="105">
        <v>295654.8</v>
      </c>
      <c r="G34" s="125"/>
      <c r="H34" s="126"/>
      <c r="I34" s="127"/>
      <c r="K34" s="128"/>
      <c r="L34" s="126"/>
      <c r="M34" s="125"/>
      <c r="N34" s="126"/>
      <c r="O34" s="127"/>
      <c r="Q34" s="128"/>
      <c r="R34" s="126"/>
      <c r="S34" s="125"/>
      <c r="T34" s="126"/>
      <c r="U34" s="127"/>
      <c r="W34" s="128"/>
      <c r="X34" s="126"/>
      <c r="Y34" s="125"/>
      <c r="Z34" s="126"/>
      <c r="AA34" s="127"/>
      <c r="AC34" s="128"/>
      <c r="AD34" s="126"/>
      <c r="AE34" s="125"/>
      <c r="AF34" s="126"/>
      <c r="AG34" s="127"/>
      <c r="AI34" s="128"/>
      <c r="AJ34" s="126"/>
      <c r="AK34" s="125"/>
      <c r="AL34" s="126"/>
      <c r="AM34" s="127"/>
      <c r="AO34" s="128"/>
      <c r="AP34" s="126"/>
      <c r="AQ34" s="125"/>
      <c r="AR34" s="126"/>
      <c r="AS34" s="127"/>
      <c r="AU34" s="128"/>
      <c r="AV34" s="126"/>
      <c r="AW34" s="125"/>
      <c r="AX34" s="126"/>
      <c r="AY34" s="127"/>
      <c r="BA34" s="128"/>
      <c r="BB34" s="126"/>
      <c r="BC34" s="125"/>
      <c r="BD34" s="126"/>
      <c r="BE34" s="127"/>
      <c r="BG34" s="128"/>
      <c r="BH34" s="126"/>
      <c r="BI34" s="125"/>
      <c r="BJ34" s="126"/>
      <c r="BK34" s="127"/>
      <c r="BM34" s="128"/>
      <c r="BN34" s="126"/>
      <c r="BO34" s="125"/>
      <c r="BP34" s="126"/>
      <c r="BQ34" s="127"/>
      <c r="BS34" s="128"/>
      <c r="BT34" s="126"/>
      <c r="BU34" s="125"/>
      <c r="BV34" s="126"/>
      <c r="BW34" s="127"/>
      <c r="BY34" s="128"/>
      <c r="BZ34" s="126"/>
      <c r="CA34" s="125"/>
      <c r="CB34" s="126"/>
      <c r="CC34" s="127"/>
      <c r="CE34" s="128"/>
      <c r="CF34" s="126"/>
      <c r="CG34" s="125"/>
      <c r="CH34" s="126"/>
      <c r="CI34" s="127"/>
      <c r="CK34" s="128"/>
      <c r="CL34" s="126"/>
      <c r="CM34" s="125"/>
      <c r="CN34" s="126"/>
      <c r="CO34" s="127"/>
      <c r="CQ34" s="128"/>
      <c r="CR34" s="126"/>
      <c r="CS34" s="125"/>
      <c r="CT34" s="126"/>
      <c r="CU34" s="127"/>
      <c r="CW34" s="128"/>
      <c r="CX34" s="126"/>
      <c r="CY34" s="125"/>
      <c r="CZ34" s="126"/>
      <c r="DA34" s="127"/>
      <c r="DC34" s="128"/>
      <c r="DD34" s="126"/>
      <c r="DE34" s="125"/>
      <c r="DF34" s="126"/>
      <c r="DG34" s="127"/>
      <c r="DI34" s="128"/>
      <c r="DJ34" s="126"/>
      <c r="DK34" s="125"/>
      <c r="DL34" s="126"/>
      <c r="DM34" s="127"/>
      <c r="DO34" s="128"/>
      <c r="DP34" s="126"/>
      <c r="DQ34" s="125"/>
      <c r="DR34" s="126"/>
      <c r="DS34" s="127"/>
      <c r="DU34" s="128"/>
      <c r="DV34" s="126"/>
      <c r="DW34" s="125"/>
      <c r="DX34" s="126"/>
      <c r="DY34" s="127"/>
      <c r="EA34" s="128"/>
      <c r="EB34" s="126"/>
      <c r="EC34" s="125"/>
      <c r="ED34" s="126"/>
      <c r="EE34" s="127"/>
      <c r="EG34" s="128"/>
      <c r="EH34" s="126"/>
      <c r="EI34" s="125"/>
      <c r="EJ34" s="126"/>
      <c r="EK34" s="127"/>
      <c r="EM34" s="128"/>
      <c r="EN34" s="126"/>
      <c r="EO34" s="125"/>
      <c r="EP34" s="126"/>
      <c r="EQ34" s="127"/>
      <c r="ES34" s="128"/>
      <c r="ET34" s="126"/>
      <c r="EU34" s="125"/>
      <c r="EV34" s="126"/>
      <c r="EW34" s="127"/>
      <c r="EY34" s="128"/>
      <c r="EZ34" s="126"/>
      <c r="FA34" s="125"/>
      <c r="FB34" s="126"/>
      <c r="FC34" s="127"/>
      <c r="FE34" s="128"/>
      <c r="FF34" s="126"/>
      <c r="FG34" s="125"/>
      <c r="FH34" s="126"/>
      <c r="FI34" s="127"/>
      <c r="FK34" s="128"/>
      <c r="FL34" s="126"/>
      <c r="FM34" s="125"/>
      <c r="FN34" s="126"/>
      <c r="FO34" s="127"/>
      <c r="FQ34" s="128"/>
      <c r="FR34" s="126"/>
      <c r="FS34" s="125"/>
      <c r="FT34" s="126"/>
      <c r="FU34" s="127"/>
      <c r="FW34" s="128"/>
      <c r="FX34" s="126"/>
      <c r="FY34" s="125"/>
      <c r="FZ34" s="126"/>
      <c r="GA34" s="127"/>
      <c r="GC34" s="128"/>
      <c r="GD34" s="126"/>
      <c r="GE34" s="125"/>
      <c r="GF34" s="126"/>
      <c r="GG34" s="127"/>
      <c r="GI34" s="128"/>
      <c r="GJ34" s="126"/>
      <c r="GK34" s="125"/>
      <c r="GL34" s="126"/>
      <c r="GM34" s="127"/>
      <c r="GO34" s="128"/>
      <c r="GP34" s="126"/>
      <c r="GQ34" s="125"/>
      <c r="GR34" s="126"/>
      <c r="GS34" s="127"/>
      <c r="GU34" s="128"/>
      <c r="GV34" s="126"/>
      <c r="GW34" s="125"/>
      <c r="GX34" s="126"/>
      <c r="GY34" s="127"/>
      <c r="HA34" s="128"/>
      <c r="HB34" s="126"/>
      <c r="HC34" s="125"/>
      <c r="HD34" s="126"/>
      <c r="HE34" s="127"/>
      <c r="HG34" s="128"/>
      <c r="HH34" s="126"/>
      <c r="HI34" s="125"/>
      <c r="HJ34" s="126"/>
      <c r="HK34" s="127"/>
      <c r="HM34" s="128"/>
      <c r="HN34" s="126"/>
    </row>
    <row r="35" spans="1:222" ht="38.25" x14ac:dyDescent="0.2">
      <c r="A35" s="112" t="s">
        <v>2674</v>
      </c>
      <c r="B35" s="107" t="s">
        <v>1083</v>
      </c>
      <c r="C35" s="108">
        <v>150000</v>
      </c>
      <c r="D35" s="109">
        <v>1101650</v>
      </c>
      <c r="E35" s="110" t="s">
        <v>1341</v>
      </c>
      <c r="F35" s="105">
        <v>1008850</v>
      </c>
      <c r="G35" s="125"/>
      <c r="H35" s="126"/>
      <c r="I35" s="127"/>
      <c r="K35" s="128"/>
      <c r="L35" s="126"/>
      <c r="M35" s="125"/>
      <c r="N35" s="126"/>
      <c r="O35" s="127"/>
      <c r="Q35" s="128"/>
      <c r="R35" s="126"/>
      <c r="S35" s="125"/>
      <c r="T35" s="126"/>
      <c r="U35" s="127"/>
      <c r="W35" s="128"/>
      <c r="X35" s="126"/>
      <c r="Y35" s="125"/>
      <c r="Z35" s="126"/>
      <c r="AA35" s="127"/>
      <c r="AC35" s="128"/>
      <c r="AD35" s="126"/>
      <c r="AE35" s="125"/>
      <c r="AF35" s="126"/>
      <c r="AG35" s="127"/>
      <c r="AI35" s="128"/>
      <c r="AJ35" s="126"/>
      <c r="AK35" s="125"/>
      <c r="AL35" s="126"/>
      <c r="AM35" s="127"/>
      <c r="AO35" s="128"/>
      <c r="AP35" s="126"/>
      <c r="AQ35" s="125"/>
      <c r="AR35" s="126"/>
      <c r="AS35" s="127"/>
      <c r="AU35" s="128"/>
      <c r="AV35" s="126"/>
      <c r="AW35" s="125"/>
      <c r="AX35" s="126"/>
      <c r="AY35" s="127"/>
      <c r="BA35" s="128"/>
      <c r="BB35" s="126"/>
      <c r="BC35" s="125"/>
      <c r="BD35" s="126"/>
      <c r="BE35" s="127"/>
      <c r="BG35" s="128"/>
      <c r="BH35" s="126"/>
      <c r="BI35" s="125"/>
      <c r="BJ35" s="126"/>
      <c r="BK35" s="127"/>
      <c r="BM35" s="128"/>
      <c r="BN35" s="126"/>
      <c r="BO35" s="125"/>
      <c r="BP35" s="126"/>
      <c r="BQ35" s="127"/>
      <c r="BS35" s="128"/>
      <c r="BT35" s="126"/>
      <c r="BU35" s="125"/>
      <c r="BV35" s="126"/>
      <c r="BW35" s="127"/>
      <c r="BY35" s="128"/>
      <c r="BZ35" s="126"/>
      <c r="CA35" s="125"/>
      <c r="CB35" s="126"/>
      <c r="CC35" s="127"/>
      <c r="CE35" s="128"/>
      <c r="CF35" s="126"/>
      <c r="CG35" s="125"/>
      <c r="CH35" s="126"/>
      <c r="CI35" s="127"/>
      <c r="CK35" s="128"/>
      <c r="CL35" s="126"/>
      <c r="CM35" s="125"/>
      <c r="CN35" s="126"/>
      <c r="CO35" s="127"/>
      <c r="CQ35" s="128"/>
      <c r="CR35" s="126"/>
      <c r="CS35" s="125"/>
      <c r="CT35" s="126"/>
      <c r="CU35" s="127"/>
      <c r="CW35" s="128"/>
      <c r="CX35" s="126"/>
      <c r="CY35" s="125"/>
      <c r="CZ35" s="126"/>
      <c r="DA35" s="127"/>
      <c r="DC35" s="128"/>
      <c r="DD35" s="126"/>
      <c r="DE35" s="125"/>
      <c r="DF35" s="126"/>
      <c r="DG35" s="127"/>
      <c r="DI35" s="128"/>
      <c r="DJ35" s="126"/>
      <c r="DK35" s="125"/>
      <c r="DL35" s="126"/>
      <c r="DM35" s="127"/>
      <c r="DO35" s="128"/>
      <c r="DP35" s="126"/>
      <c r="DQ35" s="125"/>
      <c r="DR35" s="126"/>
      <c r="DS35" s="127"/>
      <c r="DU35" s="128"/>
      <c r="DV35" s="126"/>
      <c r="DW35" s="125"/>
      <c r="DX35" s="126"/>
      <c r="DY35" s="127"/>
      <c r="EA35" s="128"/>
      <c r="EB35" s="126"/>
      <c r="EC35" s="125"/>
      <c r="ED35" s="126"/>
      <c r="EE35" s="127"/>
      <c r="EG35" s="128"/>
      <c r="EH35" s="126"/>
      <c r="EI35" s="125"/>
      <c r="EJ35" s="126"/>
      <c r="EK35" s="127"/>
      <c r="EM35" s="128"/>
      <c r="EN35" s="126"/>
      <c r="EO35" s="125"/>
      <c r="EP35" s="126"/>
      <c r="EQ35" s="127"/>
      <c r="ES35" s="128"/>
      <c r="ET35" s="126"/>
      <c r="EU35" s="125"/>
      <c r="EV35" s="126"/>
      <c r="EW35" s="127"/>
      <c r="EY35" s="128"/>
      <c r="EZ35" s="126"/>
      <c r="FA35" s="125"/>
      <c r="FB35" s="126"/>
      <c r="FC35" s="127"/>
      <c r="FE35" s="128"/>
      <c r="FF35" s="126"/>
      <c r="FG35" s="125"/>
      <c r="FH35" s="126"/>
      <c r="FI35" s="127"/>
      <c r="FK35" s="128"/>
      <c r="FL35" s="126"/>
      <c r="FM35" s="125"/>
      <c r="FN35" s="126"/>
      <c r="FO35" s="127"/>
      <c r="FQ35" s="128"/>
      <c r="FR35" s="126"/>
      <c r="FS35" s="125"/>
      <c r="FT35" s="126"/>
      <c r="FU35" s="127"/>
      <c r="FW35" s="128"/>
      <c r="FX35" s="126"/>
      <c r="FY35" s="125"/>
      <c r="FZ35" s="126"/>
      <c r="GA35" s="127"/>
      <c r="GC35" s="128"/>
      <c r="GD35" s="126"/>
      <c r="GE35" s="125"/>
      <c r="GF35" s="126"/>
      <c r="GG35" s="127"/>
      <c r="GI35" s="128"/>
      <c r="GJ35" s="126"/>
      <c r="GK35" s="125"/>
      <c r="GL35" s="126"/>
      <c r="GM35" s="127"/>
      <c r="GO35" s="128"/>
      <c r="GP35" s="126"/>
      <c r="GQ35" s="125"/>
      <c r="GR35" s="126"/>
      <c r="GS35" s="127"/>
      <c r="GU35" s="128"/>
      <c r="GV35" s="126"/>
      <c r="GW35" s="125"/>
      <c r="GX35" s="126"/>
      <c r="GY35" s="127"/>
      <c r="HA35" s="128"/>
      <c r="HB35" s="126"/>
      <c r="HC35" s="125"/>
      <c r="HD35" s="126"/>
      <c r="HE35" s="127"/>
      <c r="HG35" s="128"/>
      <c r="HH35" s="126"/>
      <c r="HI35" s="125"/>
      <c r="HJ35" s="126"/>
      <c r="HK35" s="127"/>
      <c r="HM35" s="128"/>
      <c r="HN35" s="126"/>
    </row>
    <row r="36" spans="1:222" ht="25.5" x14ac:dyDescent="0.2">
      <c r="A36" s="106" t="s">
        <v>1162</v>
      </c>
      <c r="B36" s="107" t="s">
        <v>1083</v>
      </c>
      <c r="C36" s="108">
        <v>175000</v>
      </c>
      <c r="D36" s="109">
        <v>1101670</v>
      </c>
      <c r="E36" s="130" t="s">
        <v>1343</v>
      </c>
      <c r="F36" s="105">
        <v>1100950</v>
      </c>
      <c r="G36" s="125"/>
      <c r="H36" s="126"/>
      <c r="I36" s="127"/>
      <c r="K36" s="128"/>
      <c r="L36" s="126"/>
      <c r="M36" s="125"/>
      <c r="N36" s="126"/>
      <c r="O36" s="127"/>
      <c r="Q36" s="128"/>
      <c r="R36" s="126"/>
      <c r="S36" s="125"/>
      <c r="T36" s="126"/>
      <c r="U36" s="127"/>
      <c r="W36" s="128"/>
      <c r="X36" s="126"/>
      <c r="Y36" s="125"/>
      <c r="Z36" s="126"/>
      <c r="AA36" s="127"/>
      <c r="AC36" s="128"/>
      <c r="AD36" s="126"/>
      <c r="AE36" s="125"/>
      <c r="AF36" s="126"/>
      <c r="AG36" s="127"/>
      <c r="AI36" s="128"/>
      <c r="AJ36" s="126"/>
      <c r="AK36" s="125"/>
      <c r="AL36" s="126"/>
      <c r="AM36" s="127"/>
      <c r="AO36" s="128"/>
      <c r="AP36" s="126"/>
      <c r="AQ36" s="125"/>
      <c r="AR36" s="126"/>
      <c r="AS36" s="127"/>
      <c r="AU36" s="128"/>
      <c r="AV36" s="126"/>
      <c r="AW36" s="125"/>
      <c r="AX36" s="126"/>
      <c r="AY36" s="127"/>
      <c r="BA36" s="128"/>
      <c r="BB36" s="126"/>
      <c r="BC36" s="125"/>
      <c r="BD36" s="126"/>
      <c r="BE36" s="127"/>
      <c r="BG36" s="128"/>
      <c r="BH36" s="126"/>
      <c r="BI36" s="125"/>
      <c r="BJ36" s="126"/>
      <c r="BK36" s="127"/>
      <c r="BM36" s="128"/>
      <c r="BN36" s="126"/>
      <c r="BO36" s="125"/>
      <c r="BP36" s="126"/>
      <c r="BQ36" s="127"/>
      <c r="BS36" s="128"/>
      <c r="BT36" s="126"/>
      <c r="BU36" s="125"/>
      <c r="BV36" s="126"/>
      <c r="BW36" s="127"/>
      <c r="BY36" s="128"/>
      <c r="BZ36" s="126"/>
      <c r="CA36" s="125"/>
      <c r="CB36" s="126"/>
      <c r="CC36" s="127"/>
      <c r="CE36" s="128"/>
      <c r="CF36" s="126"/>
      <c r="CG36" s="125"/>
      <c r="CH36" s="126"/>
      <c r="CI36" s="127"/>
      <c r="CK36" s="128"/>
      <c r="CL36" s="126"/>
      <c r="CM36" s="125"/>
      <c r="CN36" s="126"/>
      <c r="CO36" s="127"/>
      <c r="CQ36" s="128"/>
      <c r="CR36" s="126"/>
      <c r="CS36" s="125"/>
      <c r="CT36" s="126"/>
      <c r="CU36" s="127"/>
      <c r="CW36" s="128"/>
      <c r="CX36" s="126"/>
      <c r="CY36" s="125"/>
      <c r="CZ36" s="126"/>
      <c r="DA36" s="127"/>
      <c r="DC36" s="128"/>
      <c r="DD36" s="126"/>
      <c r="DE36" s="125"/>
      <c r="DF36" s="126"/>
      <c r="DG36" s="127"/>
      <c r="DI36" s="128"/>
      <c r="DJ36" s="126"/>
      <c r="DK36" s="125"/>
      <c r="DL36" s="126"/>
      <c r="DM36" s="127"/>
      <c r="DO36" s="128"/>
      <c r="DP36" s="126"/>
      <c r="DQ36" s="125"/>
      <c r="DR36" s="126"/>
      <c r="DS36" s="127"/>
      <c r="DU36" s="128"/>
      <c r="DV36" s="126"/>
      <c r="DW36" s="125"/>
      <c r="DX36" s="126"/>
      <c r="DY36" s="127"/>
      <c r="EA36" s="128"/>
      <c r="EB36" s="126"/>
      <c r="EC36" s="125"/>
      <c r="ED36" s="126"/>
      <c r="EE36" s="127"/>
      <c r="EG36" s="128"/>
      <c r="EH36" s="126"/>
      <c r="EI36" s="125"/>
      <c r="EJ36" s="126"/>
      <c r="EK36" s="127"/>
      <c r="EM36" s="128"/>
      <c r="EN36" s="126"/>
      <c r="EO36" s="125"/>
      <c r="EP36" s="126"/>
      <c r="EQ36" s="127"/>
      <c r="ES36" s="128"/>
      <c r="ET36" s="126"/>
      <c r="EU36" s="125"/>
      <c r="EV36" s="126"/>
      <c r="EW36" s="127"/>
      <c r="EY36" s="128"/>
      <c r="EZ36" s="126"/>
      <c r="FA36" s="125"/>
      <c r="FB36" s="126"/>
      <c r="FC36" s="127"/>
      <c r="FE36" s="128"/>
      <c r="FF36" s="126"/>
      <c r="FG36" s="125"/>
      <c r="FH36" s="126"/>
      <c r="FI36" s="127"/>
      <c r="FK36" s="128"/>
      <c r="FL36" s="126"/>
      <c r="FM36" s="125"/>
      <c r="FN36" s="126"/>
      <c r="FO36" s="127"/>
      <c r="FQ36" s="128"/>
      <c r="FR36" s="126"/>
      <c r="FS36" s="125"/>
      <c r="FT36" s="126"/>
      <c r="FU36" s="127"/>
      <c r="FW36" s="128"/>
      <c r="FX36" s="126"/>
      <c r="FY36" s="125"/>
      <c r="FZ36" s="126"/>
      <c r="GA36" s="127"/>
      <c r="GC36" s="128"/>
      <c r="GD36" s="126"/>
      <c r="GE36" s="125"/>
      <c r="GF36" s="126"/>
      <c r="GG36" s="127"/>
      <c r="GI36" s="128"/>
      <c r="GJ36" s="126"/>
      <c r="GK36" s="125"/>
      <c r="GL36" s="126"/>
      <c r="GM36" s="127"/>
      <c r="GO36" s="128"/>
      <c r="GP36" s="126"/>
      <c r="GQ36" s="125"/>
      <c r="GR36" s="126"/>
      <c r="GS36" s="127"/>
      <c r="GU36" s="128"/>
      <c r="GV36" s="126"/>
      <c r="GW36" s="125"/>
      <c r="GX36" s="126"/>
      <c r="GY36" s="127"/>
      <c r="HA36" s="128"/>
      <c r="HB36" s="126"/>
      <c r="HC36" s="125"/>
      <c r="HD36" s="126"/>
      <c r="HE36" s="127"/>
      <c r="HG36" s="128"/>
      <c r="HH36" s="126"/>
      <c r="HI36" s="125"/>
      <c r="HJ36" s="126"/>
      <c r="HK36" s="127"/>
      <c r="HM36" s="128"/>
      <c r="HN36" s="126"/>
    </row>
    <row r="37" spans="1:222" ht="51" x14ac:dyDescent="0.2">
      <c r="A37" s="106" t="s">
        <v>2675</v>
      </c>
      <c r="B37" s="107" t="s">
        <v>1083</v>
      </c>
      <c r="C37" s="108">
        <v>450000</v>
      </c>
      <c r="D37" s="109">
        <v>3111600</v>
      </c>
      <c r="E37" s="130" t="s">
        <v>125</v>
      </c>
      <c r="F37" s="105">
        <v>967032.5</v>
      </c>
      <c r="G37" s="101"/>
    </row>
    <row r="38" spans="1:222" s="131" customFormat="1" ht="51" x14ac:dyDescent="0.2">
      <c r="A38" s="134" t="s">
        <v>1376</v>
      </c>
      <c r="B38" s="107" t="s">
        <v>1083</v>
      </c>
      <c r="C38" s="108">
        <v>150000</v>
      </c>
      <c r="D38" s="109">
        <v>1101620</v>
      </c>
      <c r="E38" s="133" t="s">
        <v>2670</v>
      </c>
      <c r="F38" s="105">
        <v>13600</v>
      </c>
    </row>
    <row r="39" spans="1:222" ht="25.5" x14ac:dyDescent="0.2">
      <c r="A39" s="177" t="s">
        <v>1377</v>
      </c>
      <c r="B39" s="107" t="s">
        <v>1083</v>
      </c>
      <c r="C39" s="108">
        <v>200000</v>
      </c>
      <c r="D39" s="109">
        <v>2751630</v>
      </c>
      <c r="E39" s="130" t="s">
        <v>2997</v>
      </c>
      <c r="F39" s="105">
        <v>400000</v>
      </c>
    </row>
    <row r="40" spans="1:222" s="131" customFormat="1" ht="38.25" x14ac:dyDescent="0.2">
      <c r="A40" s="134" t="s">
        <v>1385</v>
      </c>
      <c r="B40" s="107" t="s">
        <v>1083</v>
      </c>
      <c r="C40" s="108">
        <v>400000</v>
      </c>
      <c r="D40" s="109">
        <v>3511620</v>
      </c>
      <c r="E40" s="110" t="s">
        <v>649</v>
      </c>
      <c r="F40" s="105">
        <v>272000</v>
      </c>
    </row>
    <row r="41" spans="1:222" s="135" customFormat="1" ht="13.5" x14ac:dyDescent="0.2">
      <c r="A41" s="554" t="s">
        <v>1378</v>
      </c>
      <c r="B41" s="554"/>
      <c r="C41" s="554"/>
      <c r="D41" s="554"/>
      <c r="E41" s="554"/>
      <c r="F41" s="105"/>
    </row>
    <row r="42" spans="1:222" s="135" customFormat="1" ht="38.25" x14ac:dyDescent="0.2">
      <c r="A42" s="106" t="s">
        <v>1379</v>
      </c>
      <c r="B42" s="107" t="s">
        <v>1083</v>
      </c>
      <c r="C42" s="108">
        <v>65500</v>
      </c>
      <c r="D42" s="136">
        <v>1101680</v>
      </c>
      <c r="E42" s="137" t="s">
        <v>1345</v>
      </c>
      <c r="F42" s="105">
        <v>285056</v>
      </c>
    </row>
    <row r="43" spans="1:222" s="139" customFormat="1" ht="25.5" x14ac:dyDescent="0.2">
      <c r="A43" s="138" t="s">
        <v>1380</v>
      </c>
      <c r="B43" s="107" t="s">
        <v>1083</v>
      </c>
      <c r="C43" s="108">
        <v>10000</v>
      </c>
      <c r="D43" s="136">
        <v>3511620</v>
      </c>
      <c r="E43" s="110" t="s">
        <v>649</v>
      </c>
      <c r="F43" s="105">
        <v>81600</v>
      </c>
    </row>
    <row r="44" spans="1:222" s="139" customFormat="1" ht="51" x14ac:dyDescent="0.2">
      <c r="A44" s="140" t="s">
        <v>1381</v>
      </c>
      <c r="B44" s="107" t="s">
        <v>1083</v>
      </c>
      <c r="C44" s="108">
        <v>17000</v>
      </c>
      <c r="D44" s="109">
        <v>2751600</v>
      </c>
      <c r="E44" s="113" t="s">
        <v>1481</v>
      </c>
      <c r="F44" s="105">
        <v>2543.1999999999998</v>
      </c>
    </row>
    <row r="45" spans="1:222" ht="13.5" x14ac:dyDescent="0.2">
      <c r="A45" s="141"/>
      <c r="B45" s="141"/>
      <c r="C45" s="141"/>
      <c r="D45" s="111"/>
      <c r="E45" s="142" t="s">
        <v>1382</v>
      </c>
      <c r="F45" s="143">
        <f>SUM(F7:F44)</f>
        <v>14157140.699999999</v>
      </c>
    </row>
    <row r="47" spans="1:222" x14ac:dyDescent="0.2">
      <c r="A47" s="100"/>
      <c r="B47" s="100"/>
      <c r="C47" s="100"/>
      <c r="D47" s="100"/>
      <c r="E47" s="100"/>
    </row>
  </sheetData>
  <mergeCells count="22">
    <mergeCell ref="A1:F1"/>
    <mergeCell ref="B12:B13"/>
    <mergeCell ref="A7:A8"/>
    <mergeCell ref="A31:E31"/>
    <mergeCell ref="C7:C8"/>
    <mergeCell ref="A4:E4"/>
    <mergeCell ref="E3:F3"/>
    <mergeCell ref="A24:E24"/>
    <mergeCell ref="A41:E41"/>
    <mergeCell ref="A14:A15"/>
    <mergeCell ref="B14:B15"/>
    <mergeCell ref="C14:C15"/>
    <mergeCell ref="A22:A23"/>
    <mergeCell ref="C10:C11"/>
    <mergeCell ref="C22:C23"/>
    <mergeCell ref="A6:E6"/>
    <mergeCell ref="B7:B8"/>
    <mergeCell ref="B22:B23"/>
    <mergeCell ref="A10:A11"/>
    <mergeCell ref="A12:A13"/>
    <mergeCell ref="C12:C13"/>
    <mergeCell ref="B10:B11"/>
  </mergeCells>
  <phoneticPr fontId="2" type="noConversion"/>
  <printOptions horizontalCentered="1"/>
  <pageMargins left="0.59055118110236227" right="0.59055118110236227" top="0.98425196850393704" bottom="0.59055118110236227" header="0.31496062992125984" footer="0.31496062992125984"/>
  <pageSetup paperSize="9" scale="85" orientation="landscape" r:id="rId1"/>
  <headerFooter>
    <oddFooter>&amp;R&amp;P</oddFooter>
  </headerFooter>
  <rowBreaks count="1" manualBreakCount="1">
    <brk id="2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9"/>
  <sheetViews>
    <sheetView zoomScale="75" workbookViewId="0"/>
  </sheetViews>
  <sheetFormatPr defaultColWidth="9.1640625" defaultRowHeight="18.75" outlineLevelCol="1" x14ac:dyDescent="0.3"/>
  <cols>
    <col min="1" max="1" width="6.1640625" style="243" bestFit="1" customWidth="1"/>
    <col min="2" max="2" width="162" style="268" customWidth="1"/>
    <col min="3" max="3" width="23.5" style="243" hidden="1" customWidth="1" outlineLevel="1"/>
    <col min="4" max="4" width="11.83203125" style="243" bestFit="1" customWidth="1" collapsed="1"/>
    <col min="5" max="16384" width="9.1640625" style="243"/>
  </cols>
  <sheetData>
    <row r="1" spans="1:2" ht="24.6" customHeight="1" x14ac:dyDescent="0.3">
      <c r="B1" s="269" t="s">
        <v>3733</v>
      </c>
    </row>
    <row r="2" spans="1:2" ht="56.25" x14ac:dyDescent="0.3">
      <c r="B2" s="245" t="s">
        <v>3732</v>
      </c>
    </row>
    <row r="3" spans="1:2" ht="69.75" customHeight="1" x14ac:dyDescent="0.3">
      <c r="B3" s="244"/>
    </row>
    <row r="4" spans="1:2" ht="75.2" customHeight="1" x14ac:dyDescent="0.35">
      <c r="A4" s="573" t="s">
        <v>1386</v>
      </c>
      <c r="B4" s="573"/>
    </row>
    <row r="5" spans="1:2" s="246" customFormat="1" x14ac:dyDescent="0.3">
      <c r="A5" s="574" t="s">
        <v>4068</v>
      </c>
      <c r="B5" s="574" t="s">
        <v>1387</v>
      </c>
    </row>
    <row r="6" spans="1:2" s="246" customFormat="1" ht="63" customHeight="1" x14ac:dyDescent="0.3">
      <c r="A6" s="574"/>
      <c r="B6" s="574"/>
    </row>
    <row r="7" spans="1:2" ht="11.25" customHeight="1" x14ac:dyDescent="0.3">
      <c r="B7" s="247"/>
    </row>
    <row r="8" spans="1:2" ht="25.5" x14ac:dyDescent="0.3">
      <c r="A8" s="248"/>
      <c r="B8" s="249" t="s">
        <v>704</v>
      </c>
    </row>
    <row r="9" spans="1:2" ht="25.5" x14ac:dyDescent="0.3">
      <c r="A9" s="250"/>
      <c r="B9" s="251" t="s">
        <v>3841</v>
      </c>
    </row>
    <row r="10" spans="1:2" ht="52.5" x14ac:dyDescent="0.4">
      <c r="A10" s="252">
        <v>1</v>
      </c>
      <c r="B10" s="253" t="s">
        <v>3842</v>
      </c>
    </row>
    <row r="11" spans="1:2" ht="52.5" x14ac:dyDescent="0.4">
      <c r="A11" s="252">
        <v>2</v>
      </c>
      <c r="B11" s="253" t="s">
        <v>3843</v>
      </c>
    </row>
    <row r="12" spans="1:2" ht="52.5" x14ac:dyDescent="0.4">
      <c r="A12" s="252">
        <v>3</v>
      </c>
      <c r="B12" s="253" t="s">
        <v>3493</v>
      </c>
    </row>
    <row r="13" spans="1:2" ht="26.25" x14ac:dyDescent="0.4">
      <c r="A13" s="252">
        <v>4</v>
      </c>
      <c r="B13" s="253" t="s">
        <v>3494</v>
      </c>
    </row>
    <row r="14" spans="1:2" ht="51" customHeight="1" x14ac:dyDescent="0.4">
      <c r="A14" s="252">
        <v>5</v>
      </c>
      <c r="B14" s="253" t="s">
        <v>4069</v>
      </c>
    </row>
    <row r="15" spans="1:2" ht="52.5" x14ac:dyDescent="0.4">
      <c r="A15" s="252">
        <v>6</v>
      </c>
      <c r="B15" s="253" t="s">
        <v>3495</v>
      </c>
    </row>
    <row r="16" spans="1:2" ht="49.35" customHeight="1" x14ac:dyDescent="0.4">
      <c r="A16" s="252">
        <v>7</v>
      </c>
      <c r="B16" s="253" t="s">
        <v>3496</v>
      </c>
    </row>
    <row r="17" spans="1:3" ht="26.25" x14ac:dyDescent="0.4">
      <c r="A17" s="252">
        <v>8</v>
      </c>
      <c r="B17" s="253" t="s">
        <v>4070</v>
      </c>
    </row>
    <row r="18" spans="1:3" ht="26.25" x14ac:dyDescent="0.4">
      <c r="A18" s="252">
        <v>9</v>
      </c>
      <c r="B18" s="253" t="s">
        <v>3497</v>
      </c>
    </row>
    <row r="19" spans="1:3" ht="26.25" x14ac:dyDescent="0.3">
      <c r="A19" s="252"/>
      <c r="B19" s="251" t="s">
        <v>3498</v>
      </c>
    </row>
    <row r="20" spans="1:3" ht="52.5" x14ac:dyDescent="0.4">
      <c r="A20" s="252">
        <v>1</v>
      </c>
      <c r="B20" s="253" t="s">
        <v>3499</v>
      </c>
    </row>
    <row r="21" spans="1:3" ht="52.5" x14ac:dyDescent="0.4">
      <c r="A21" s="252">
        <v>2</v>
      </c>
      <c r="B21" s="253" t="s">
        <v>2065</v>
      </c>
    </row>
    <row r="22" spans="1:3" ht="52.5" x14ac:dyDescent="0.4">
      <c r="A22" s="252">
        <v>3</v>
      </c>
      <c r="B22" s="253" t="s">
        <v>3672</v>
      </c>
    </row>
    <row r="23" spans="1:3" ht="52.5" x14ac:dyDescent="0.4">
      <c r="A23" s="252">
        <v>4</v>
      </c>
      <c r="B23" s="253" t="s">
        <v>2066</v>
      </c>
    </row>
    <row r="24" spans="1:3" ht="26.25" x14ac:dyDescent="0.3">
      <c r="A24" s="252"/>
      <c r="B24" s="251" t="s">
        <v>2067</v>
      </c>
    </row>
    <row r="25" spans="1:3" ht="52.5" x14ac:dyDescent="0.3">
      <c r="A25" s="252">
        <v>1</v>
      </c>
      <c r="B25" s="254" t="s">
        <v>4071</v>
      </c>
      <c r="C25" s="255"/>
    </row>
    <row r="26" spans="1:3" ht="26.25" x14ac:dyDescent="0.3">
      <c r="A26" s="252">
        <v>2</v>
      </c>
      <c r="B26" s="254" t="s">
        <v>4072</v>
      </c>
      <c r="C26" s="255"/>
    </row>
    <row r="27" spans="1:3" ht="26.25" x14ac:dyDescent="0.3">
      <c r="A27" s="252">
        <v>3</v>
      </c>
      <c r="B27" s="254" t="s">
        <v>4073</v>
      </c>
      <c r="C27" s="255"/>
    </row>
    <row r="28" spans="1:3" ht="25.5" x14ac:dyDescent="0.3">
      <c r="A28" s="256"/>
      <c r="B28" s="249" t="s">
        <v>705</v>
      </c>
    </row>
    <row r="29" spans="1:3" ht="26.25" x14ac:dyDescent="0.3">
      <c r="A29" s="252"/>
      <c r="B29" s="251" t="s">
        <v>3841</v>
      </c>
    </row>
    <row r="30" spans="1:3" ht="52.5" x14ac:dyDescent="0.3">
      <c r="A30" s="252">
        <v>1</v>
      </c>
      <c r="B30" s="257" t="s">
        <v>2068</v>
      </c>
    </row>
    <row r="31" spans="1:3" ht="26.25" x14ac:dyDescent="0.3">
      <c r="A31" s="252">
        <v>2</v>
      </c>
      <c r="B31" s="257" t="s">
        <v>2069</v>
      </c>
    </row>
    <row r="32" spans="1:3" ht="26.25" x14ac:dyDescent="0.3">
      <c r="A32" s="252"/>
      <c r="B32" s="251" t="s">
        <v>2070</v>
      </c>
    </row>
    <row r="33" spans="1:3" ht="26.25" x14ac:dyDescent="0.3">
      <c r="A33" s="252">
        <v>1</v>
      </c>
      <c r="B33" s="257" t="s">
        <v>2071</v>
      </c>
    </row>
    <row r="34" spans="1:3" ht="26.25" x14ac:dyDescent="0.3">
      <c r="A34" s="252">
        <v>2</v>
      </c>
      <c r="B34" s="257" t="s">
        <v>1251</v>
      </c>
    </row>
    <row r="35" spans="1:3" ht="52.5" x14ac:dyDescent="0.3">
      <c r="A35" s="252">
        <v>3</v>
      </c>
      <c r="B35" s="257" t="s">
        <v>2072</v>
      </c>
    </row>
    <row r="36" spans="1:3" ht="26.25" x14ac:dyDescent="0.3">
      <c r="A36" s="252"/>
      <c r="B36" s="251" t="s">
        <v>3498</v>
      </c>
    </row>
    <row r="37" spans="1:3" ht="52.5" x14ac:dyDescent="0.3">
      <c r="A37" s="252">
        <v>1</v>
      </c>
      <c r="B37" s="257" t="s">
        <v>2073</v>
      </c>
    </row>
    <row r="38" spans="1:3" ht="26.25" x14ac:dyDescent="0.3">
      <c r="A38" s="252"/>
      <c r="B38" s="251" t="s">
        <v>2067</v>
      </c>
    </row>
    <row r="39" spans="1:3" ht="52.5" x14ac:dyDescent="0.3">
      <c r="A39" s="252">
        <v>1</v>
      </c>
      <c r="B39" s="254" t="s">
        <v>4074</v>
      </c>
      <c r="C39" s="255"/>
    </row>
    <row r="40" spans="1:3" ht="26.25" x14ac:dyDescent="0.3">
      <c r="A40" s="252">
        <v>2</v>
      </c>
      <c r="B40" s="254" t="s">
        <v>4075</v>
      </c>
      <c r="C40" s="255"/>
    </row>
    <row r="41" spans="1:3" ht="26.25" x14ac:dyDescent="0.3">
      <c r="A41" s="252">
        <v>3</v>
      </c>
      <c r="B41" s="254" t="s">
        <v>4076</v>
      </c>
      <c r="C41" s="255"/>
    </row>
    <row r="42" spans="1:3" ht="25.5" x14ac:dyDescent="0.3">
      <c r="A42" s="256"/>
      <c r="B42" s="249" t="s">
        <v>706</v>
      </c>
    </row>
    <row r="43" spans="1:3" ht="25.5" x14ac:dyDescent="0.3">
      <c r="A43" s="256"/>
      <c r="B43" s="249" t="s">
        <v>3841</v>
      </c>
    </row>
    <row r="44" spans="1:3" ht="26.25" x14ac:dyDescent="0.3">
      <c r="A44" s="252">
        <v>1</v>
      </c>
      <c r="B44" s="254" t="s">
        <v>2074</v>
      </c>
    </row>
    <row r="45" spans="1:3" ht="52.5" x14ac:dyDescent="0.3">
      <c r="A45" s="252">
        <v>2</v>
      </c>
      <c r="B45" s="254" t="s">
        <v>2075</v>
      </c>
    </row>
    <row r="46" spans="1:3" ht="52.5" x14ac:dyDescent="0.3">
      <c r="A46" s="252">
        <v>3</v>
      </c>
      <c r="B46" s="254" t="s">
        <v>2076</v>
      </c>
    </row>
    <row r="47" spans="1:3" ht="26.25" x14ac:dyDescent="0.3">
      <c r="A47" s="252">
        <v>4</v>
      </c>
      <c r="B47" s="254" t="s">
        <v>1826</v>
      </c>
    </row>
    <row r="48" spans="1:3" ht="52.5" x14ac:dyDescent="0.3">
      <c r="A48" s="252">
        <v>5</v>
      </c>
      <c r="B48" s="254" t="s">
        <v>3130</v>
      </c>
    </row>
    <row r="49" spans="1:2" ht="52.5" x14ac:dyDescent="0.3">
      <c r="A49" s="252">
        <v>6</v>
      </c>
      <c r="B49" s="254" t="s">
        <v>4288</v>
      </c>
    </row>
    <row r="50" spans="1:2" ht="26.25" x14ac:dyDescent="0.3">
      <c r="A50" s="252">
        <v>7</v>
      </c>
      <c r="B50" s="254" t="s">
        <v>4289</v>
      </c>
    </row>
    <row r="51" spans="1:2" ht="26.25" x14ac:dyDescent="0.3">
      <c r="A51" s="252">
        <v>8</v>
      </c>
      <c r="B51" s="254" t="s">
        <v>4077</v>
      </c>
    </row>
    <row r="52" spans="1:2" ht="54" customHeight="1" x14ac:dyDescent="0.3">
      <c r="A52" s="252">
        <v>9</v>
      </c>
      <c r="B52" s="254" t="s">
        <v>4290</v>
      </c>
    </row>
    <row r="53" spans="1:2" ht="52.5" x14ac:dyDescent="0.3">
      <c r="A53" s="252">
        <v>10</v>
      </c>
      <c r="B53" s="254" t="s">
        <v>4063</v>
      </c>
    </row>
    <row r="54" spans="1:2" ht="26.25" x14ac:dyDescent="0.3">
      <c r="A54" s="252"/>
      <c r="B54" s="251" t="s">
        <v>2070</v>
      </c>
    </row>
    <row r="55" spans="1:2" ht="52.5" x14ac:dyDescent="0.3">
      <c r="A55" s="252">
        <v>1</v>
      </c>
      <c r="B55" s="254" t="s">
        <v>4064</v>
      </c>
    </row>
    <row r="56" spans="1:2" ht="26.25" x14ac:dyDescent="0.3">
      <c r="A56" s="252">
        <v>2</v>
      </c>
      <c r="B56" s="254" t="s">
        <v>4065</v>
      </c>
    </row>
    <row r="57" spans="1:2" ht="25.5" x14ac:dyDescent="0.3">
      <c r="A57" s="256"/>
      <c r="B57" s="249" t="s">
        <v>4066</v>
      </c>
    </row>
    <row r="58" spans="1:2" ht="52.5" x14ac:dyDescent="0.3">
      <c r="A58" s="252">
        <v>1</v>
      </c>
      <c r="B58" s="257" t="s">
        <v>2929</v>
      </c>
    </row>
    <row r="59" spans="1:2" ht="26.25" x14ac:dyDescent="0.3">
      <c r="A59" s="252">
        <v>2</v>
      </c>
      <c r="B59" s="257" t="s">
        <v>2930</v>
      </c>
    </row>
    <row r="60" spans="1:2" ht="26.25" x14ac:dyDescent="0.3">
      <c r="A60" s="252"/>
      <c r="B60" s="251" t="s">
        <v>3498</v>
      </c>
    </row>
    <row r="61" spans="1:2" ht="78.75" x14ac:dyDescent="0.3">
      <c r="A61" s="252">
        <v>1</v>
      </c>
      <c r="B61" s="257" t="s">
        <v>2931</v>
      </c>
    </row>
    <row r="62" spans="1:2" ht="78.75" x14ac:dyDescent="0.3">
      <c r="A62" s="252">
        <v>2</v>
      </c>
      <c r="B62" s="257" t="s">
        <v>2932</v>
      </c>
    </row>
    <row r="63" spans="1:2" ht="52.5" x14ac:dyDescent="0.3">
      <c r="A63" s="252">
        <v>3</v>
      </c>
      <c r="B63" s="257" t="s">
        <v>2933</v>
      </c>
    </row>
    <row r="64" spans="1:2" ht="52.5" x14ac:dyDescent="0.3">
      <c r="A64" s="252">
        <v>4</v>
      </c>
      <c r="B64" s="257" t="s">
        <v>3756</v>
      </c>
    </row>
    <row r="65" spans="1:3" ht="52.5" x14ac:dyDescent="0.3">
      <c r="A65" s="252">
        <v>5</v>
      </c>
      <c r="B65" s="257" t="s">
        <v>3757</v>
      </c>
    </row>
    <row r="66" spans="1:3" ht="52.5" x14ac:dyDescent="0.3">
      <c r="A66" s="252">
        <v>6</v>
      </c>
      <c r="B66" s="257" t="s">
        <v>3758</v>
      </c>
    </row>
    <row r="67" spans="1:3" ht="52.5" x14ac:dyDescent="0.3">
      <c r="A67" s="252">
        <v>7</v>
      </c>
      <c r="B67" s="257" t="s">
        <v>3759</v>
      </c>
    </row>
    <row r="68" spans="1:3" ht="52.5" x14ac:dyDescent="0.3">
      <c r="A68" s="252">
        <v>8</v>
      </c>
      <c r="B68" s="257" t="s">
        <v>3760</v>
      </c>
      <c r="C68" s="258" t="s">
        <v>4078</v>
      </c>
    </row>
    <row r="69" spans="1:3" ht="55.5" customHeight="1" x14ac:dyDescent="0.3">
      <c r="A69" s="252">
        <v>9</v>
      </c>
      <c r="B69" s="257" t="s">
        <v>2370</v>
      </c>
    </row>
    <row r="70" spans="1:3" ht="54.75" customHeight="1" x14ac:dyDescent="0.3">
      <c r="A70" s="252">
        <v>10</v>
      </c>
      <c r="B70" s="257" t="s">
        <v>3077</v>
      </c>
    </row>
    <row r="71" spans="1:3" ht="52.5" x14ac:dyDescent="0.3">
      <c r="A71" s="252">
        <v>11</v>
      </c>
      <c r="B71" s="257" t="s">
        <v>3078</v>
      </c>
    </row>
    <row r="72" spans="1:3" ht="26.25" x14ac:dyDescent="0.3">
      <c r="A72" s="252"/>
      <c r="B72" s="251" t="s">
        <v>2067</v>
      </c>
      <c r="C72" s="255"/>
    </row>
    <row r="73" spans="1:3" ht="51.6" customHeight="1" x14ac:dyDescent="0.3">
      <c r="A73" s="259">
        <v>1</v>
      </c>
      <c r="B73" s="260" t="s">
        <v>4079</v>
      </c>
      <c r="C73" s="255"/>
    </row>
    <row r="74" spans="1:3" ht="55.5" customHeight="1" x14ac:dyDescent="0.3">
      <c r="A74" s="259">
        <v>2</v>
      </c>
      <c r="B74" s="260" t="s">
        <v>4080</v>
      </c>
      <c r="C74" s="255"/>
    </row>
    <row r="75" spans="1:3" ht="52.5" x14ac:dyDescent="0.3">
      <c r="A75" s="259">
        <v>3</v>
      </c>
      <c r="B75" s="260" t="s">
        <v>4081</v>
      </c>
      <c r="C75" s="255"/>
    </row>
    <row r="76" spans="1:3" ht="52.5" x14ac:dyDescent="0.3">
      <c r="A76" s="259">
        <v>4</v>
      </c>
      <c r="B76" s="260" t="s">
        <v>4082</v>
      </c>
      <c r="C76" s="255"/>
    </row>
    <row r="77" spans="1:3" ht="52.5" x14ac:dyDescent="0.3">
      <c r="A77" s="259">
        <v>5</v>
      </c>
      <c r="B77" s="260" t="s">
        <v>4137</v>
      </c>
      <c r="C77" s="255"/>
    </row>
    <row r="78" spans="1:3" ht="52.5" x14ac:dyDescent="0.3">
      <c r="A78" s="259">
        <v>6</v>
      </c>
      <c r="B78" s="260" t="s">
        <v>4138</v>
      </c>
      <c r="C78" s="255"/>
    </row>
    <row r="79" spans="1:3" ht="26.25" x14ac:dyDescent="0.3">
      <c r="A79" s="259">
        <v>7</v>
      </c>
      <c r="B79" s="260" t="s">
        <v>4139</v>
      </c>
      <c r="C79" s="255"/>
    </row>
    <row r="80" spans="1:3" ht="25.5" x14ac:dyDescent="0.3">
      <c r="A80" s="256"/>
      <c r="B80" s="249" t="s">
        <v>707</v>
      </c>
    </row>
    <row r="81" spans="1:2" ht="25.5" x14ac:dyDescent="0.3">
      <c r="A81" s="261"/>
      <c r="B81" s="251" t="s">
        <v>3841</v>
      </c>
    </row>
    <row r="82" spans="1:2" s="262" customFormat="1" ht="48.2" customHeight="1" x14ac:dyDescent="0.3">
      <c r="A82" s="252">
        <v>1</v>
      </c>
      <c r="B82" s="254" t="s">
        <v>3079</v>
      </c>
    </row>
    <row r="83" spans="1:2" s="262" customFormat="1" ht="27" customHeight="1" x14ac:dyDescent="0.3">
      <c r="A83" s="252">
        <v>2</v>
      </c>
      <c r="B83" s="254" t="s">
        <v>3080</v>
      </c>
    </row>
    <row r="84" spans="1:2" s="262" customFormat="1" ht="27" customHeight="1" x14ac:dyDescent="0.3">
      <c r="A84" s="252">
        <v>3</v>
      </c>
      <c r="B84" s="254" t="s">
        <v>3081</v>
      </c>
    </row>
    <row r="85" spans="1:2" s="262" customFormat="1" ht="27" customHeight="1" x14ac:dyDescent="0.3">
      <c r="A85" s="252">
        <v>4</v>
      </c>
      <c r="B85" s="254" t="s">
        <v>3082</v>
      </c>
    </row>
    <row r="86" spans="1:2" s="262" customFormat="1" ht="51.75" customHeight="1" x14ac:dyDescent="0.3">
      <c r="A86" s="252">
        <v>5</v>
      </c>
      <c r="B86" s="254" t="s">
        <v>4140</v>
      </c>
    </row>
    <row r="87" spans="1:2" s="262" customFormat="1" ht="27" customHeight="1" x14ac:dyDescent="0.3">
      <c r="A87" s="252">
        <v>6</v>
      </c>
      <c r="B87" s="254" t="s">
        <v>3083</v>
      </c>
    </row>
    <row r="88" spans="1:2" s="262" customFormat="1" ht="27" customHeight="1" x14ac:dyDescent="0.3">
      <c r="A88" s="252">
        <v>7</v>
      </c>
      <c r="B88" s="254" t="s">
        <v>3084</v>
      </c>
    </row>
    <row r="89" spans="1:2" s="262" customFormat="1" ht="55.5" customHeight="1" x14ac:dyDescent="0.3">
      <c r="A89" s="252">
        <v>8</v>
      </c>
      <c r="B89" s="254" t="s">
        <v>3583</v>
      </c>
    </row>
    <row r="90" spans="1:2" s="262" customFormat="1" ht="58.7" customHeight="1" x14ac:dyDescent="0.3">
      <c r="A90" s="252">
        <v>9</v>
      </c>
      <c r="B90" s="254" t="s">
        <v>3584</v>
      </c>
    </row>
    <row r="91" spans="1:2" s="262" customFormat="1" ht="47.25" customHeight="1" x14ac:dyDescent="0.3">
      <c r="A91" s="252">
        <v>10</v>
      </c>
      <c r="B91" s="254" t="s">
        <v>3585</v>
      </c>
    </row>
    <row r="92" spans="1:2" s="262" customFormat="1" ht="27" customHeight="1" x14ac:dyDescent="0.3">
      <c r="A92" s="252">
        <v>11</v>
      </c>
      <c r="B92" s="254" t="s">
        <v>3586</v>
      </c>
    </row>
    <row r="93" spans="1:2" s="262" customFormat="1" ht="27" customHeight="1" x14ac:dyDescent="0.3">
      <c r="A93" s="252"/>
      <c r="B93" s="251" t="s">
        <v>2070</v>
      </c>
    </row>
    <row r="94" spans="1:2" s="262" customFormat="1" ht="27" customHeight="1" x14ac:dyDescent="0.3">
      <c r="A94" s="252">
        <v>1</v>
      </c>
      <c r="B94" s="254" t="s">
        <v>3587</v>
      </c>
    </row>
    <row r="95" spans="1:2" ht="26.25" x14ac:dyDescent="0.3">
      <c r="A95" s="252"/>
      <c r="B95" s="251" t="s">
        <v>3498</v>
      </c>
    </row>
    <row r="96" spans="1:2" ht="52.5" x14ac:dyDescent="0.3">
      <c r="A96" s="252">
        <v>1</v>
      </c>
      <c r="B96" s="257" t="s">
        <v>3588</v>
      </c>
    </row>
    <row r="97" spans="1:3" ht="52.5" x14ac:dyDescent="0.3">
      <c r="A97" s="252">
        <v>2</v>
      </c>
      <c r="B97" s="257" t="s">
        <v>4141</v>
      </c>
      <c r="C97" s="255"/>
    </row>
    <row r="98" spans="1:3" ht="52.5" x14ac:dyDescent="0.3">
      <c r="A98" s="252">
        <v>3</v>
      </c>
      <c r="B98" s="257" t="s">
        <v>3589</v>
      </c>
    </row>
    <row r="99" spans="1:3" ht="52.5" x14ac:dyDescent="0.3">
      <c r="A99" s="252">
        <v>4</v>
      </c>
      <c r="B99" s="257" t="s">
        <v>3590</v>
      </c>
    </row>
    <row r="100" spans="1:3" ht="52.5" x14ac:dyDescent="0.3">
      <c r="A100" s="252">
        <v>5</v>
      </c>
      <c r="B100" s="257" t="s">
        <v>3161</v>
      </c>
    </row>
    <row r="101" spans="1:3" ht="63" customHeight="1" x14ac:dyDescent="0.3">
      <c r="A101" s="252">
        <v>6</v>
      </c>
      <c r="B101" s="257" t="s">
        <v>3162</v>
      </c>
    </row>
    <row r="102" spans="1:3" ht="52.5" x14ac:dyDescent="0.3">
      <c r="A102" s="252">
        <v>7</v>
      </c>
      <c r="B102" s="257" t="s">
        <v>3163</v>
      </c>
    </row>
    <row r="103" spans="1:3" ht="52.5" x14ac:dyDescent="0.3">
      <c r="A103" s="252">
        <v>8</v>
      </c>
      <c r="B103" s="257" t="s">
        <v>3164</v>
      </c>
    </row>
    <row r="104" spans="1:3" ht="52.5" x14ac:dyDescent="0.3">
      <c r="A104" s="252">
        <v>9</v>
      </c>
      <c r="B104" s="257" t="s">
        <v>3165</v>
      </c>
    </row>
    <row r="105" spans="1:3" ht="52.5" x14ac:dyDescent="0.4">
      <c r="A105" s="252">
        <v>10</v>
      </c>
      <c r="B105" s="253" t="s">
        <v>3166</v>
      </c>
    </row>
    <row r="106" spans="1:3" ht="26.25" x14ac:dyDescent="0.3">
      <c r="A106" s="252"/>
      <c r="B106" s="251" t="s">
        <v>2067</v>
      </c>
      <c r="C106" s="255"/>
    </row>
    <row r="107" spans="1:3" ht="52.5" x14ac:dyDescent="0.3">
      <c r="A107" s="259">
        <v>1</v>
      </c>
      <c r="B107" s="260" t="s">
        <v>4142</v>
      </c>
      <c r="C107" s="255"/>
    </row>
    <row r="108" spans="1:3" ht="26.25" x14ac:dyDescent="0.3">
      <c r="A108" s="259">
        <v>2</v>
      </c>
      <c r="B108" s="260" t="s">
        <v>4143</v>
      </c>
      <c r="C108" s="255"/>
    </row>
    <row r="109" spans="1:3" ht="26.25" x14ac:dyDescent="0.3">
      <c r="A109" s="259">
        <v>3</v>
      </c>
      <c r="B109" s="260" t="s">
        <v>4144</v>
      </c>
      <c r="C109" s="255"/>
    </row>
    <row r="110" spans="1:3" ht="26.25" x14ac:dyDescent="0.3">
      <c r="A110" s="259">
        <v>4</v>
      </c>
      <c r="B110" s="260" t="s">
        <v>4145</v>
      </c>
      <c r="C110" s="255"/>
    </row>
    <row r="111" spans="1:3" ht="25.5" x14ac:dyDescent="0.3">
      <c r="A111" s="256"/>
      <c r="B111" s="249" t="s">
        <v>708</v>
      </c>
    </row>
    <row r="112" spans="1:3" ht="25.5" x14ac:dyDescent="0.3">
      <c r="A112" s="261"/>
      <c r="B112" s="251" t="s">
        <v>3841</v>
      </c>
    </row>
    <row r="113" spans="1:3" ht="26.25" x14ac:dyDescent="0.3">
      <c r="A113" s="252">
        <v>1</v>
      </c>
      <c r="B113" s="257" t="s">
        <v>3167</v>
      </c>
    </row>
    <row r="114" spans="1:3" ht="23.25" customHeight="1" x14ac:dyDescent="0.3">
      <c r="A114" s="252">
        <v>2</v>
      </c>
      <c r="B114" s="257" t="s">
        <v>3168</v>
      </c>
    </row>
    <row r="115" spans="1:3" ht="52.5" x14ac:dyDescent="0.3">
      <c r="A115" s="252">
        <v>3</v>
      </c>
      <c r="B115" s="257" t="s">
        <v>1349</v>
      </c>
    </row>
    <row r="116" spans="1:3" ht="25.5" x14ac:dyDescent="0.3">
      <c r="A116" s="261"/>
      <c r="B116" s="251" t="s">
        <v>4066</v>
      </c>
    </row>
    <row r="117" spans="1:3" ht="26.25" x14ac:dyDescent="0.3">
      <c r="A117" s="252">
        <v>1</v>
      </c>
      <c r="B117" s="257" t="s">
        <v>1350</v>
      </c>
    </row>
    <row r="118" spans="1:3" ht="26.25" x14ac:dyDescent="0.3">
      <c r="A118" s="252"/>
      <c r="B118" s="251" t="s">
        <v>3498</v>
      </c>
    </row>
    <row r="119" spans="1:3" ht="52.5" x14ac:dyDescent="0.3">
      <c r="A119" s="252">
        <v>1</v>
      </c>
      <c r="B119" s="257" t="s">
        <v>1351</v>
      </c>
    </row>
    <row r="120" spans="1:3" ht="59.25" customHeight="1" x14ac:dyDescent="0.3">
      <c r="A120" s="252">
        <v>2</v>
      </c>
      <c r="B120" s="257" t="s">
        <v>4146</v>
      </c>
    </row>
    <row r="121" spans="1:3" ht="26.25" x14ac:dyDescent="0.3">
      <c r="A121" s="252"/>
      <c r="B121" s="251" t="s">
        <v>2067</v>
      </c>
      <c r="C121" s="255"/>
    </row>
    <row r="122" spans="1:3" ht="52.5" x14ac:dyDescent="0.3">
      <c r="A122" s="259">
        <v>1</v>
      </c>
      <c r="B122" s="260" t="s">
        <v>4147</v>
      </c>
      <c r="C122" s="255"/>
    </row>
    <row r="123" spans="1:3" ht="26.25" x14ac:dyDescent="0.3">
      <c r="A123" s="259">
        <v>2</v>
      </c>
      <c r="B123" s="260" t="s">
        <v>4148</v>
      </c>
      <c r="C123" s="255"/>
    </row>
    <row r="124" spans="1:3" ht="52.5" x14ac:dyDescent="0.3">
      <c r="A124" s="259">
        <v>3</v>
      </c>
      <c r="B124" s="260" t="s">
        <v>4149</v>
      </c>
      <c r="C124" s="255"/>
    </row>
    <row r="125" spans="1:3" ht="25.5" x14ac:dyDescent="0.3">
      <c r="A125" s="256"/>
      <c r="B125" s="249" t="s">
        <v>709</v>
      </c>
    </row>
    <row r="126" spans="1:3" ht="25.5" x14ac:dyDescent="0.3">
      <c r="A126" s="261"/>
      <c r="B126" s="251" t="s">
        <v>3841</v>
      </c>
    </row>
    <row r="127" spans="1:3" ht="52.5" x14ac:dyDescent="0.3">
      <c r="A127" s="252">
        <v>1</v>
      </c>
      <c r="B127" s="254" t="s">
        <v>1352</v>
      </c>
      <c r="C127" s="258" t="s">
        <v>4150</v>
      </c>
    </row>
    <row r="128" spans="1:3" ht="26.25" x14ac:dyDescent="0.3">
      <c r="A128" s="252">
        <v>2</v>
      </c>
      <c r="B128" s="254" t="s">
        <v>4151</v>
      </c>
    </row>
    <row r="129" spans="1:3" ht="52.5" x14ac:dyDescent="0.3">
      <c r="A129" s="252">
        <v>3</v>
      </c>
      <c r="B129" s="254" t="s">
        <v>1353</v>
      </c>
    </row>
    <row r="130" spans="1:3" ht="26.25" x14ac:dyDescent="0.3">
      <c r="A130" s="252"/>
      <c r="B130" s="251" t="s">
        <v>3498</v>
      </c>
    </row>
    <row r="131" spans="1:3" ht="78.75" x14ac:dyDescent="0.3">
      <c r="A131" s="252">
        <v>1</v>
      </c>
      <c r="B131" s="257" t="s">
        <v>1354</v>
      </c>
    </row>
    <row r="132" spans="1:3" ht="78.75" x14ac:dyDescent="0.3">
      <c r="A132" s="252">
        <v>2</v>
      </c>
      <c r="B132" s="257" t="s">
        <v>1355</v>
      </c>
    </row>
    <row r="133" spans="1:3" ht="52.5" x14ac:dyDescent="0.3">
      <c r="A133" s="252">
        <v>3</v>
      </c>
      <c r="B133" s="257" t="s">
        <v>1356</v>
      </c>
    </row>
    <row r="134" spans="1:3" ht="78.75" x14ac:dyDescent="0.3">
      <c r="A134" s="252">
        <v>4</v>
      </c>
      <c r="B134" s="257" t="s">
        <v>4152</v>
      </c>
      <c r="C134" s="255"/>
    </row>
    <row r="135" spans="1:3" ht="26.25" x14ac:dyDescent="0.3">
      <c r="A135" s="252"/>
      <c r="B135" s="251" t="s">
        <v>2067</v>
      </c>
    </row>
    <row r="136" spans="1:3" ht="52.5" x14ac:dyDescent="0.3">
      <c r="A136" s="259">
        <v>1</v>
      </c>
      <c r="B136" s="260" t="s">
        <v>4153</v>
      </c>
      <c r="C136" s="255"/>
    </row>
    <row r="137" spans="1:3" ht="52.5" x14ac:dyDescent="0.3">
      <c r="A137" s="259">
        <v>2</v>
      </c>
      <c r="B137" s="260" t="s">
        <v>4154</v>
      </c>
      <c r="C137" s="255"/>
    </row>
    <row r="138" spans="1:3" ht="26.25" x14ac:dyDescent="0.3">
      <c r="A138" s="259">
        <v>3</v>
      </c>
      <c r="B138" s="260" t="s">
        <v>4155</v>
      </c>
      <c r="C138" s="255"/>
    </row>
    <row r="139" spans="1:3" ht="25.5" x14ac:dyDescent="0.3">
      <c r="A139" s="256"/>
      <c r="B139" s="249" t="s">
        <v>710</v>
      </c>
    </row>
    <row r="140" spans="1:3" ht="25.5" x14ac:dyDescent="0.3">
      <c r="A140" s="261"/>
      <c r="B140" s="251" t="s">
        <v>3841</v>
      </c>
    </row>
    <row r="141" spans="1:3" ht="61.5" customHeight="1" x14ac:dyDescent="0.3">
      <c r="A141" s="252">
        <v>1</v>
      </c>
      <c r="B141" s="254" t="s">
        <v>2201</v>
      </c>
    </row>
    <row r="142" spans="1:3" ht="52.5" x14ac:dyDescent="0.3">
      <c r="A142" s="252">
        <v>2</v>
      </c>
      <c r="B142" s="254" t="s">
        <v>2202</v>
      </c>
    </row>
    <row r="143" spans="1:3" ht="56.45" customHeight="1" x14ac:dyDescent="0.3">
      <c r="A143" s="252">
        <v>3</v>
      </c>
      <c r="B143" s="254" t="s">
        <v>3637</v>
      </c>
    </row>
    <row r="144" spans="1:3" ht="26.25" x14ac:dyDescent="0.3">
      <c r="A144" s="252">
        <v>4</v>
      </c>
      <c r="B144" s="254" t="s">
        <v>3638</v>
      </c>
    </row>
    <row r="145" spans="1:3" ht="26.25" x14ac:dyDescent="0.3">
      <c r="A145" s="252"/>
      <c r="B145" s="251" t="s">
        <v>2070</v>
      </c>
    </row>
    <row r="146" spans="1:3" ht="46.5" customHeight="1" x14ac:dyDescent="0.3">
      <c r="A146" s="252">
        <v>1</v>
      </c>
      <c r="B146" s="254" t="s">
        <v>3639</v>
      </c>
    </row>
    <row r="147" spans="1:3" ht="26.25" x14ac:dyDescent="0.3">
      <c r="A147" s="252"/>
      <c r="B147" s="251" t="s">
        <v>3498</v>
      </c>
    </row>
    <row r="148" spans="1:3" ht="52.5" x14ac:dyDescent="0.3">
      <c r="A148" s="252">
        <v>1</v>
      </c>
      <c r="B148" s="257" t="s">
        <v>3640</v>
      </c>
    </row>
    <row r="149" spans="1:3" ht="52.5" x14ac:dyDescent="0.3">
      <c r="A149" s="252">
        <v>2</v>
      </c>
      <c r="B149" s="257" t="s">
        <v>3641</v>
      </c>
    </row>
    <row r="150" spans="1:3" ht="52.5" x14ac:dyDescent="0.3">
      <c r="A150" s="252">
        <v>3</v>
      </c>
      <c r="B150" s="257" t="s">
        <v>2498</v>
      </c>
    </row>
    <row r="151" spans="1:3" ht="52.5" x14ac:dyDescent="0.3">
      <c r="A151" s="252">
        <v>4</v>
      </c>
      <c r="B151" s="257" t="s">
        <v>2499</v>
      </c>
    </row>
    <row r="152" spans="1:3" ht="26.25" x14ac:dyDescent="0.3">
      <c r="A152" s="252"/>
      <c r="B152" s="251" t="s">
        <v>2067</v>
      </c>
    </row>
    <row r="153" spans="1:3" ht="52.5" x14ac:dyDescent="0.3">
      <c r="A153" s="259">
        <v>1</v>
      </c>
      <c r="B153" s="260" t="s">
        <v>4156</v>
      </c>
      <c r="C153" s="255"/>
    </row>
    <row r="154" spans="1:3" ht="52.5" x14ac:dyDescent="0.3">
      <c r="A154" s="259">
        <v>2</v>
      </c>
      <c r="B154" s="260" t="s">
        <v>4157</v>
      </c>
      <c r="C154" s="255"/>
    </row>
    <row r="155" spans="1:3" ht="26.25" x14ac:dyDescent="0.3">
      <c r="A155" s="259">
        <v>3</v>
      </c>
      <c r="B155" s="260" t="s">
        <v>4158</v>
      </c>
      <c r="C155" s="255"/>
    </row>
    <row r="156" spans="1:3" ht="25.5" x14ac:dyDescent="0.3">
      <c r="A156" s="256"/>
      <c r="B156" s="249" t="s">
        <v>711</v>
      </c>
    </row>
    <row r="157" spans="1:3" ht="25.5" x14ac:dyDescent="0.3">
      <c r="A157" s="261"/>
      <c r="B157" s="251" t="s">
        <v>3841</v>
      </c>
    </row>
    <row r="158" spans="1:3" ht="26.25" x14ac:dyDescent="0.3">
      <c r="A158" s="252">
        <v>1</v>
      </c>
      <c r="B158" s="254" t="s">
        <v>2500</v>
      </c>
    </row>
    <row r="159" spans="1:3" ht="26.25" x14ac:dyDescent="0.3">
      <c r="A159" s="252">
        <v>2</v>
      </c>
      <c r="B159" s="254" t="s">
        <v>4159</v>
      </c>
    </row>
    <row r="160" spans="1:3" ht="26.25" x14ac:dyDescent="0.3">
      <c r="A160" s="252">
        <v>3</v>
      </c>
      <c r="B160" s="254" t="s">
        <v>4160</v>
      </c>
    </row>
    <row r="161" spans="1:3" ht="26.25" x14ac:dyDescent="0.3">
      <c r="A161" s="252">
        <v>4</v>
      </c>
      <c r="B161" s="254" t="s">
        <v>4161</v>
      </c>
    </row>
    <row r="162" spans="1:3" ht="26.25" x14ac:dyDescent="0.3">
      <c r="A162" s="252">
        <v>5</v>
      </c>
      <c r="B162" s="254" t="s">
        <v>2501</v>
      </c>
    </row>
    <row r="163" spans="1:3" ht="26.25" x14ac:dyDescent="0.3">
      <c r="A163" s="252">
        <v>6</v>
      </c>
      <c r="B163" s="254" t="s">
        <v>2502</v>
      </c>
    </row>
    <row r="164" spans="1:3" ht="26.25" x14ac:dyDescent="0.3">
      <c r="A164" s="252"/>
      <c r="B164" s="251" t="s">
        <v>2070</v>
      </c>
    </row>
    <row r="165" spans="1:3" ht="26.25" x14ac:dyDescent="0.3">
      <c r="A165" s="252">
        <v>1</v>
      </c>
      <c r="B165" s="254" t="s">
        <v>2503</v>
      </c>
    </row>
    <row r="166" spans="1:3" ht="52.5" x14ac:dyDescent="0.3">
      <c r="A166" s="252">
        <v>2</v>
      </c>
      <c r="B166" s="254" t="s">
        <v>2504</v>
      </c>
    </row>
    <row r="167" spans="1:3" ht="52.5" x14ac:dyDescent="0.3">
      <c r="A167" s="252">
        <v>3</v>
      </c>
      <c r="B167" s="254" t="s">
        <v>2505</v>
      </c>
    </row>
    <row r="168" spans="1:3" ht="26.25" x14ac:dyDescent="0.3">
      <c r="A168" s="252"/>
      <c r="B168" s="251" t="s">
        <v>3498</v>
      </c>
    </row>
    <row r="169" spans="1:3" ht="78.75" x14ac:dyDescent="0.3">
      <c r="A169" s="252">
        <v>1</v>
      </c>
      <c r="B169" s="257" t="s">
        <v>3890</v>
      </c>
    </row>
    <row r="170" spans="1:3" ht="52.5" x14ac:dyDescent="0.3">
      <c r="A170" s="252">
        <v>2</v>
      </c>
      <c r="B170" s="257" t="s">
        <v>3724</v>
      </c>
    </row>
    <row r="171" spans="1:3" ht="26.25" x14ac:dyDescent="0.3">
      <c r="A171" s="252"/>
      <c r="B171" s="251" t="s">
        <v>2067</v>
      </c>
    </row>
    <row r="172" spans="1:3" ht="53.45" customHeight="1" x14ac:dyDescent="0.3">
      <c r="A172" s="259">
        <v>1</v>
      </c>
      <c r="B172" s="260" t="s">
        <v>2397</v>
      </c>
      <c r="C172" s="255"/>
    </row>
    <row r="173" spans="1:3" ht="52.5" x14ac:dyDescent="0.3">
      <c r="A173" s="259">
        <v>2</v>
      </c>
      <c r="B173" s="260" t="s">
        <v>2398</v>
      </c>
      <c r="C173" s="255"/>
    </row>
    <row r="174" spans="1:3" ht="52.5" x14ac:dyDescent="0.3">
      <c r="A174" s="259">
        <v>3</v>
      </c>
      <c r="B174" s="260" t="s">
        <v>2399</v>
      </c>
      <c r="C174" s="255"/>
    </row>
    <row r="175" spans="1:3" ht="78.75" x14ac:dyDescent="0.3">
      <c r="A175" s="259">
        <v>4</v>
      </c>
      <c r="B175" s="260" t="s">
        <v>2400</v>
      </c>
      <c r="C175" s="255"/>
    </row>
    <row r="176" spans="1:3" ht="25.5" x14ac:dyDescent="0.3">
      <c r="A176" s="256"/>
      <c r="B176" s="249" t="s">
        <v>712</v>
      </c>
    </row>
    <row r="177" spans="1:3" ht="26.25" x14ac:dyDescent="0.3">
      <c r="A177" s="252"/>
      <c r="B177" s="251" t="s">
        <v>3841</v>
      </c>
    </row>
    <row r="178" spans="1:3" ht="45" customHeight="1" x14ac:dyDescent="0.3">
      <c r="A178" s="252">
        <v>1</v>
      </c>
      <c r="B178" s="254" t="s">
        <v>3725</v>
      </c>
    </row>
    <row r="179" spans="1:3" ht="26.25" x14ac:dyDescent="0.3">
      <c r="A179" s="252">
        <v>2</v>
      </c>
      <c r="B179" s="254" t="s">
        <v>3726</v>
      </c>
    </row>
    <row r="180" spans="1:3" ht="52.5" x14ac:dyDescent="0.3">
      <c r="A180" s="252">
        <v>3</v>
      </c>
      <c r="B180" s="254" t="s">
        <v>3727</v>
      </c>
    </row>
    <row r="181" spans="1:3" ht="26.25" x14ac:dyDescent="0.3">
      <c r="A181" s="252">
        <v>4</v>
      </c>
      <c r="B181" s="254" t="s">
        <v>3728</v>
      </c>
    </row>
    <row r="182" spans="1:3" ht="26.25" x14ac:dyDescent="0.3">
      <c r="A182" s="252"/>
      <c r="B182" s="251" t="s">
        <v>2070</v>
      </c>
    </row>
    <row r="183" spans="1:3" ht="26.25" x14ac:dyDescent="0.3">
      <c r="A183" s="252">
        <v>1</v>
      </c>
      <c r="B183" s="254" t="s">
        <v>3729</v>
      </c>
    </row>
    <row r="184" spans="1:3" ht="52.5" x14ac:dyDescent="0.3">
      <c r="A184" s="252">
        <v>2</v>
      </c>
      <c r="B184" s="254" t="s">
        <v>2401</v>
      </c>
      <c r="C184" s="255"/>
    </row>
    <row r="185" spans="1:3" ht="36.75" customHeight="1" x14ac:dyDescent="0.3">
      <c r="A185" s="252"/>
      <c r="B185" s="251" t="s">
        <v>3498</v>
      </c>
    </row>
    <row r="186" spans="1:3" ht="49.7" customHeight="1" x14ac:dyDescent="0.3">
      <c r="A186" s="252">
        <v>1</v>
      </c>
      <c r="B186" s="257" t="s">
        <v>3730</v>
      </c>
    </row>
    <row r="187" spans="1:3" ht="56.1" customHeight="1" x14ac:dyDescent="0.3">
      <c r="A187" s="252">
        <v>2</v>
      </c>
      <c r="B187" s="254" t="s">
        <v>3731</v>
      </c>
    </row>
    <row r="188" spans="1:3" ht="50.45" customHeight="1" x14ac:dyDescent="0.3">
      <c r="A188" s="252">
        <v>3</v>
      </c>
      <c r="B188" s="254" t="s">
        <v>3169</v>
      </c>
    </row>
    <row r="189" spans="1:3" ht="34.5" customHeight="1" x14ac:dyDescent="0.3">
      <c r="A189" s="252"/>
      <c r="B189" s="251" t="s">
        <v>2067</v>
      </c>
    </row>
    <row r="190" spans="1:3" ht="45" customHeight="1" x14ac:dyDescent="0.3">
      <c r="A190" s="259">
        <v>1</v>
      </c>
      <c r="B190" s="260" t="s">
        <v>2402</v>
      </c>
      <c r="C190" s="255"/>
    </row>
    <row r="191" spans="1:3" ht="36" customHeight="1" x14ac:dyDescent="0.3">
      <c r="A191" s="259">
        <v>2</v>
      </c>
      <c r="B191" s="260" t="s">
        <v>1916</v>
      </c>
      <c r="C191" s="255"/>
    </row>
    <row r="192" spans="1:3" ht="26.25" x14ac:dyDescent="0.3">
      <c r="A192" s="259">
        <v>3</v>
      </c>
      <c r="B192" s="260" t="s">
        <v>1917</v>
      </c>
      <c r="C192" s="255"/>
    </row>
    <row r="193" spans="1:3" ht="80.45" customHeight="1" x14ac:dyDescent="0.3">
      <c r="A193" s="259">
        <v>4</v>
      </c>
      <c r="B193" s="260" t="s">
        <v>1918</v>
      </c>
      <c r="C193" s="255"/>
    </row>
    <row r="194" spans="1:3" ht="25.5" x14ac:dyDescent="0.3">
      <c r="A194" s="256"/>
      <c r="B194" s="249" t="s">
        <v>713</v>
      </c>
    </row>
    <row r="195" spans="1:3" ht="25.5" x14ac:dyDescent="0.3">
      <c r="A195" s="261"/>
      <c r="B195" s="251" t="s">
        <v>3841</v>
      </c>
    </row>
    <row r="196" spans="1:3" ht="26.25" x14ac:dyDescent="0.3">
      <c r="A196" s="252">
        <v>1</v>
      </c>
      <c r="B196" s="254" t="s">
        <v>3170</v>
      </c>
    </row>
    <row r="197" spans="1:3" ht="26.25" x14ac:dyDescent="0.3">
      <c r="A197" s="252">
        <v>2</v>
      </c>
      <c r="B197" s="254" t="s">
        <v>1919</v>
      </c>
      <c r="C197" s="255"/>
    </row>
    <row r="198" spans="1:3" ht="26.25" x14ac:dyDescent="0.3">
      <c r="A198" s="252">
        <v>3</v>
      </c>
      <c r="B198" s="254" t="s">
        <v>3171</v>
      </c>
    </row>
    <row r="199" spans="1:3" ht="26.25" x14ac:dyDescent="0.3">
      <c r="A199" s="252"/>
      <c r="B199" s="251" t="s">
        <v>3498</v>
      </c>
    </row>
    <row r="200" spans="1:3" ht="52.5" x14ac:dyDescent="0.3">
      <c r="A200" s="252">
        <v>1</v>
      </c>
      <c r="B200" s="257" t="s">
        <v>3761</v>
      </c>
    </row>
    <row r="201" spans="1:3" ht="52.5" x14ac:dyDescent="0.3">
      <c r="A201" s="252">
        <v>2</v>
      </c>
      <c r="B201" s="257" t="s">
        <v>3762</v>
      </c>
    </row>
    <row r="202" spans="1:3" ht="52.5" x14ac:dyDescent="0.3">
      <c r="A202" s="252">
        <v>3</v>
      </c>
      <c r="B202" s="257" t="s">
        <v>3763</v>
      </c>
    </row>
    <row r="203" spans="1:3" ht="52.5" x14ac:dyDescent="0.3">
      <c r="A203" s="252">
        <v>4</v>
      </c>
      <c r="B203" s="257" t="s">
        <v>3764</v>
      </c>
    </row>
    <row r="204" spans="1:3" ht="52.5" x14ac:dyDescent="0.3">
      <c r="A204" s="252">
        <v>5</v>
      </c>
      <c r="B204" s="257" t="s">
        <v>3765</v>
      </c>
    </row>
    <row r="205" spans="1:3" ht="26.25" x14ac:dyDescent="0.3">
      <c r="A205" s="252"/>
      <c r="B205" s="251" t="s">
        <v>2067</v>
      </c>
      <c r="C205" s="255"/>
    </row>
    <row r="206" spans="1:3" ht="52.5" x14ac:dyDescent="0.3">
      <c r="A206" s="259">
        <v>1</v>
      </c>
      <c r="B206" s="260" t="s">
        <v>1920</v>
      </c>
      <c r="C206" s="255"/>
    </row>
    <row r="207" spans="1:3" ht="52.5" x14ac:dyDescent="0.3">
      <c r="A207" s="259">
        <v>2</v>
      </c>
      <c r="B207" s="260" t="s">
        <v>1921</v>
      </c>
      <c r="C207" s="255"/>
    </row>
    <row r="208" spans="1:3" ht="52.5" x14ac:dyDescent="0.3">
      <c r="A208" s="259">
        <v>3</v>
      </c>
      <c r="B208" s="260" t="s">
        <v>1922</v>
      </c>
      <c r="C208" s="255"/>
    </row>
    <row r="209" spans="1:2" ht="25.5" x14ac:dyDescent="0.3">
      <c r="A209" s="256"/>
      <c r="B209" s="249" t="s">
        <v>714</v>
      </c>
    </row>
    <row r="210" spans="1:2" ht="25.5" x14ac:dyDescent="0.3">
      <c r="A210" s="261"/>
      <c r="B210" s="251" t="s">
        <v>3841</v>
      </c>
    </row>
    <row r="211" spans="1:2" ht="26.25" x14ac:dyDescent="0.3">
      <c r="A211" s="252">
        <v>1</v>
      </c>
      <c r="B211" s="254" t="s">
        <v>3766</v>
      </c>
    </row>
    <row r="212" spans="1:2" ht="26.25" x14ac:dyDescent="0.3">
      <c r="A212" s="252">
        <v>2</v>
      </c>
      <c r="B212" s="254" t="s">
        <v>3767</v>
      </c>
    </row>
    <row r="213" spans="1:2" ht="52.5" x14ac:dyDescent="0.3">
      <c r="A213" s="252">
        <v>3</v>
      </c>
      <c r="B213" s="254" t="s">
        <v>3768</v>
      </c>
    </row>
    <row r="214" spans="1:2" ht="26.25" x14ac:dyDescent="0.3">
      <c r="A214" s="252">
        <v>4</v>
      </c>
      <c r="B214" s="254" t="s">
        <v>3769</v>
      </c>
    </row>
    <row r="215" spans="1:2" ht="26.25" x14ac:dyDescent="0.3">
      <c r="A215" s="252">
        <v>5</v>
      </c>
      <c r="B215" s="254" t="s">
        <v>3770</v>
      </c>
    </row>
    <row r="216" spans="1:2" ht="52.5" x14ac:dyDescent="0.3">
      <c r="A216" s="252">
        <v>6</v>
      </c>
      <c r="B216" s="254" t="s">
        <v>3771</v>
      </c>
    </row>
    <row r="217" spans="1:2" ht="52.5" x14ac:dyDescent="0.3">
      <c r="A217" s="252">
        <v>7</v>
      </c>
      <c r="B217" s="254" t="s">
        <v>3772</v>
      </c>
    </row>
    <row r="218" spans="1:2" ht="52.5" x14ac:dyDescent="0.3">
      <c r="A218" s="252">
        <v>8</v>
      </c>
      <c r="B218" s="254" t="s">
        <v>3773</v>
      </c>
    </row>
    <row r="219" spans="1:2" ht="52.5" x14ac:dyDescent="0.3">
      <c r="A219" s="252">
        <v>9</v>
      </c>
      <c r="B219" s="254" t="s">
        <v>3774</v>
      </c>
    </row>
    <row r="220" spans="1:2" ht="52.5" x14ac:dyDescent="0.3">
      <c r="A220" s="252">
        <v>10</v>
      </c>
      <c r="B220" s="254" t="s">
        <v>3775</v>
      </c>
    </row>
    <row r="221" spans="1:2" ht="26.25" x14ac:dyDescent="0.3">
      <c r="A221" s="252"/>
      <c r="B221" s="251" t="s">
        <v>2070</v>
      </c>
    </row>
    <row r="222" spans="1:2" ht="52.5" x14ac:dyDescent="0.3">
      <c r="A222" s="252">
        <v>1</v>
      </c>
      <c r="B222" s="254" t="s">
        <v>3776</v>
      </c>
    </row>
    <row r="223" spans="1:2" ht="26.25" x14ac:dyDescent="0.3">
      <c r="A223" s="252">
        <v>2</v>
      </c>
      <c r="B223" s="254" t="s">
        <v>3777</v>
      </c>
    </row>
    <row r="224" spans="1:2" ht="26.25" x14ac:dyDescent="0.3">
      <c r="A224" s="252">
        <v>3</v>
      </c>
      <c r="B224" s="254" t="s">
        <v>3097</v>
      </c>
    </row>
    <row r="225" spans="1:3" ht="26.25" x14ac:dyDescent="0.3">
      <c r="A225" s="252"/>
      <c r="B225" s="251" t="s">
        <v>3498</v>
      </c>
    </row>
    <row r="226" spans="1:3" ht="52.5" x14ac:dyDescent="0.3">
      <c r="A226" s="252">
        <v>1</v>
      </c>
      <c r="B226" s="257" t="s">
        <v>3794</v>
      </c>
    </row>
    <row r="227" spans="1:3" ht="52.5" x14ac:dyDescent="0.3">
      <c r="A227" s="252">
        <v>2</v>
      </c>
      <c r="B227" s="257" t="s">
        <v>3795</v>
      </c>
    </row>
    <row r="228" spans="1:3" ht="52.5" x14ac:dyDescent="0.3">
      <c r="A228" s="252">
        <v>3</v>
      </c>
      <c r="B228" s="257" t="s">
        <v>3796</v>
      </c>
    </row>
    <row r="229" spans="1:3" ht="26.25" x14ac:dyDescent="0.3">
      <c r="A229" s="252"/>
      <c r="B229" s="251" t="s">
        <v>2067</v>
      </c>
    </row>
    <row r="230" spans="1:3" ht="52.5" x14ac:dyDescent="0.3">
      <c r="A230" s="259">
        <v>1</v>
      </c>
      <c r="B230" s="260" t="s">
        <v>1923</v>
      </c>
      <c r="C230" s="255"/>
    </row>
    <row r="231" spans="1:3" ht="26.25" x14ac:dyDescent="0.3">
      <c r="A231" s="259">
        <v>2</v>
      </c>
      <c r="B231" s="260" t="s">
        <v>1924</v>
      </c>
      <c r="C231" s="255"/>
    </row>
    <row r="232" spans="1:3" ht="26.25" x14ac:dyDescent="0.3">
      <c r="A232" s="259">
        <v>3</v>
      </c>
      <c r="B232" s="260" t="s">
        <v>1925</v>
      </c>
      <c r="C232" s="255"/>
    </row>
    <row r="233" spans="1:3" ht="52.5" x14ac:dyDescent="0.3">
      <c r="A233" s="259">
        <v>4</v>
      </c>
      <c r="B233" s="260" t="s">
        <v>3181</v>
      </c>
      <c r="C233" s="255"/>
    </row>
    <row r="234" spans="1:3" ht="25.5" x14ac:dyDescent="0.3">
      <c r="A234" s="256"/>
      <c r="B234" s="249" t="s">
        <v>715</v>
      </c>
    </row>
    <row r="235" spans="1:3" ht="25.5" x14ac:dyDescent="0.3">
      <c r="A235" s="261"/>
      <c r="B235" s="251" t="s">
        <v>3841</v>
      </c>
    </row>
    <row r="236" spans="1:3" ht="26.25" x14ac:dyDescent="0.3">
      <c r="A236" s="252">
        <v>1</v>
      </c>
      <c r="B236" s="254" t="s">
        <v>3797</v>
      </c>
    </row>
    <row r="237" spans="1:3" ht="26.25" x14ac:dyDescent="0.3">
      <c r="A237" s="252">
        <v>2</v>
      </c>
      <c r="B237" s="254" t="s">
        <v>3798</v>
      </c>
    </row>
    <row r="238" spans="1:3" ht="52.5" x14ac:dyDescent="0.3">
      <c r="A238" s="252">
        <v>3</v>
      </c>
      <c r="B238" s="254" t="s">
        <v>3799</v>
      </c>
    </row>
    <row r="239" spans="1:3" ht="42" customHeight="1" x14ac:dyDescent="0.3">
      <c r="A239" s="252">
        <v>4</v>
      </c>
      <c r="B239" s="254" t="s">
        <v>3800</v>
      </c>
    </row>
    <row r="240" spans="1:3" ht="46.5" customHeight="1" x14ac:dyDescent="0.3">
      <c r="A240" s="252">
        <v>5</v>
      </c>
      <c r="B240" s="254" t="s">
        <v>3182</v>
      </c>
    </row>
    <row r="241" spans="1:3" ht="52.5" x14ac:dyDescent="0.3">
      <c r="A241" s="252">
        <v>6</v>
      </c>
      <c r="B241" s="254" t="s">
        <v>3801</v>
      </c>
    </row>
    <row r="242" spans="1:3" ht="52.5" x14ac:dyDescent="0.3">
      <c r="A242" s="252">
        <v>7</v>
      </c>
      <c r="B242" s="254" t="s">
        <v>3400</v>
      </c>
    </row>
    <row r="243" spans="1:3" ht="26.25" x14ac:dyDescent="0.3">
      <c r="A243" s="252">
        <v>8</v>
      </c>
      <c r="B243" s="254" t="s">
        <v>3183</v>
      </c>
      <c r="C243" s="255"/>
    </row>
    <row r="244" spans="1:3" ht="26.25" x14ac:dyDescent="0.3">
      <c r="A244" s="252"/>
      <c r="B244" s="251" t="s">
        <v>2070</v>
      </c>
    </row>
    <row r="245" spans="1:3" ht="52.5" x14ac:dyDescent="0.3">
      <c r="A245" s="252">
        <v>1</v>
      </c>
      <c r="B245" s="254" t="s">
        <v>3401</v>
      </c>
    </row>
    <row r="246" spans="1:3" ht="26.25" x14ac:dyDescent="0.3">
      <c r="A246" s="252"/>
      <c r="B246" s="251" t="s">
        <v>3498</v>
      </c>
    </row>
    <row r="247" spans="1:3" ht="52.5" x14ac:dyDescent="0.4">
      <c r="A247" s="263">
        <v>1</v>
      </c>
      <c r="B247" s="257" t="s">
        <v>3184</v>
      </c>
      <c r="C247" s="255"/>
    </row>
    <row r="248" spans="1:3" ht="52.5" x14ac:dyDescent="0.4">
      <c r="A248" s="263">
        <v>2</v>
      </c>
      <c r="B248" s="253" t="s">
        <v>1733</v>
      </c>
    </row>
    <row r="249" spans="1:3" ht="52.5" x14ac:dyDescent="0.4">
      <c r="A249" s="263">
        <v>3</v>
      </c>
      <c r="B249" s="257" t="s">
        <v>1734</v>
      </c>
    </row>
    <row r="250" spans="1:3" ht="52.5" x14ac:dyDescent="0.4">
      <c r="A250" s="263">
        <v>4</v>
      </c>
      <c r="B250" s="257" t="s">
        <v>3802</v>
      </c>
    </row>
    <row r="251" spans="1:3" ht="26.25" x14ac:dyDescent="0.4">
      <c r="A251" s="263"/>
      <c r="B251" s="251" t="s">
        <v>2067</v>
      </c>
    </row>
    <row r="252" spans="1:3" ht="52.5" x14ac:dyDescent="0.4">
      <c r="A252" s="264">
        <v>1</v>
      </c>
      <c r="B252" s="260" t="s">
        <v>3185</v>
      </c>
      <c r="C252" s="255"/>
    </row>
    <row r="253" spans="1:3" ht="52.5" x14ac:dyDescent="0.4">
      <c r="A253" s="264">
        <v>2</v>
      </c>
      <c r="B253" s="260" t="s">
        <v>3186</v>
      </c>
      <c r="C253" s="255"/>
    </row>
    <row r="254" spans="1:3" ht="52.5" x14ac:dyDescent="0.4">
      <c r="A254" s="264">
        <v>3</v>
      </c>
      <c r="B254" s="260" t="s">
        <v>3187</v>
      </c>
      <c r="C254" s="255"/>
    </row>
    <row r="255" spans="1:3" ht="52.5" x14ac:dyDescent="0.4">
      <c r="A255" s="264">
        <v>4</v>
      </c>
      <c r="B255" s="260" t="s">
        <v>3188</v>
      </c>
      <c r="C255" s="255"/>
    </row>
    <row r="256" spans="1:3" ht="52.5" x14ac:dyDescent="0.4">
      <c r="A256" s="264">
        <v>5</v>
      </c>
      <c r="B256" s="260" t="s">
        <v>3189</v>
      </c>
      <c r="C256" s="255"/>
    </row>
    <row r="257" spans="1:3" ht="26.25" x14ac:dyDescent="0.4">
      <c r="A257" s="264">
        <v>6</v>
      </c>
      <c r="B257" s="260" t="s">
        <v>3190</v>
      </c>
      <c r="C257" s="255"/>
    </row>
    <row r="258" spans="1:3" ht="26.25" x14ac:dyDescent="0.4">
      <c r="A258" s="264">
        <v>7</v>
      </c>
      <c r="B258" s="260" t="s">
        <v>3191</v>
      </c>
      <c r="C258" s="255"/>
    </row>
    <row r="259" spans="1:3" ht="25.5" x14ac:dyDescent="0.3">
      <c r="A259" s="256"/>
      <c r="B259" s="249" t="s">
        <v>716</v>
      </c>
    </row>
    <row r="260" spans="1:3" ht="25.5" x14ac:dyDescent="0.3">
      <c r="A260" s="261"/>
      <c r="B260" s="251" t="s">
        <v>3841</v>
      </c>
    </row>
    <row r="261" spans="1:3" ht="26.25" x14ac:dyDescent="0.4">
      <c r="A261" s="263">
        <v>1</v>
      </c>
      <c r="B261" s="254" t="s">
        <v>3803</v>
      </c>
    </row>
    <row r="262" spans="1:3" ht="26.25" x14ac:dyDescent="0.4">
      <c r="A262" s="263">
        <v>2</v>
      </c>
      <c r="B262" s="254" t="s">
        <v>3192</v>
      </c>
      <c r="C262" s="255"/>
    </row>
    <row r="263" spans="1:3" ht="26.25" x14ac:dyDescent="0.4">
      <c r="A263" s="263">
        <v>3</v>
      </c>
      <c r="B263" s="254" t="s">
        <v>3804</v>
      </c>
    </row>
    <row r="264" spans="1:3" ht="26.25" x14ac:dyDescent="0.4">
      <c r="A264" s="263">
        <v>4</v>
      </c>
      <c r="B264" s="254" t="s">
        <v>3805</v>
      </c>
    </row>
    <row r="265" spans="1:3" ht="73.7" customHeight="1" x14ac:dyDescent="0.4">
      <c r="A265" s="263">
        <v>5</v>
      </c>
      <c r="B265" s="254" t="s">
        <v>1164</v>
      </c>
    </row>
    <row r="266" spans="1:3" ht="78.75" x14ac:dyDescent="0.4">
      <c r="A266" s="263">
        <v>6</v>
      </c>
      <c r="B266" s="254" t="s">
        <v>3193</v>
      </c>
      <c r="C266" s="255"/>
    </row>
    <row r="267" spans="1:3" ht="52.5" x14ac:dyDescent="0.4">
      <c r="A267" s="263">
        <v>7</v>
      </c>
      <c r="B267" s="254" t="s">
        <v>3135</v>
      </c>
    </row>
    <row r="268" spans="1:3" ht="26.25" x14ac:dyDescent="0.3">
      <c r="A268" s="252"/>
      <c r="B268" s="251" t="s">
        <v>3498</v>
      </c>
    </row>
    <row r="269" spans="1:3" ht="52.5" x14ac:dyDescent="0.3">
      <c r="A269" s="252">
        <v>1</v>
      </c>
      <c r="B269" s="257" t="s">
        <v>3136</v>
      </c>
    </row>
    <row r="270" spans="1:3" ht="52.5" x14ac:dyDescent="0.3">
      <c r="A270" s="252">
        <v>2</v>
      </c>
      <c r="B270" s="257" t="s">
        <v>3137</v>
      </c>
    </row>
    <row r="271" spans="1:3" ht="26.25" x14ac:dyDescent="0.3">
      <c r="A271" s="252"/>
      <c r="B271" s="251" t="s">
        <v>2067</v>
      </c>
    </row>
    <row r="272" spans="1:3" ht="52.5" x14ac:dyDescent="0.3">
      <c r="A272" s="259">
        <v>1</v>
      </c>
      <c r="B272" s="260" t="s">
        <v>3194</v>
      </c>
      <c r="C272" s="255"/>
    </row>
    <row r="273" spans="1:3" ht="52.5" x14ac:dyDescent="0.3">
      <c r="A273" s="259">
        <v>2</v>
      </c>
      <c r="B273" s="260" t="s">
        <v>3195</v>
      </c>
      <c r="C273" s="255"/>
    </row>
    <row r="274" spans="1:3" ht="52.5" x14ac:dyDescent="0.3">
      <c r="A274" s="259">
        <v>3</v>
      </c>
      <c r="B274" s="260" t="s">
        <v>3196</v>
      </c>
      <c r="C274" s="255"/>
    </row>
    <row r="275" spans="1:3" ht="25.5" x14ac:dyDescent="0.3">
      <c r="A275" s="256"/>
      <c r="B275" s="249" t="s">
        <v>717</v>
      </c>
    </row>
    <row r="276" spans="1:3" ht="26.25" x14ac:dyDescent="0.3">
      <c r="A276" s="252"/>
      <c r="B276" s="251" t="s">
        <v>3841</v>
      </c>
    </row>
    <row r="277" spans="1:3" ht="52.5" x14ac:dyDescent="0.3">
      <c r="A277" s="252">
        <v>1</v>
      </c>
      <c r="B277" s="254" t="s">
        <v>3138</v>
      </c>
    </row>
    <row r="278" spans="1:3" ht="52.5" x14ac:dyDescent="0.3">
      <c r="A278" s="252">
        <v>2</v>
      </c>
      <c r="B278" s="254" t="s">
        <v>3139</v>
      </c>
    </row>
    <row r="279" spans="1:3" ht="52.5" x14ac:dyDescent="0.3">
      <c r="A279" s="252">
        <v>3</v>
      </c>
      <c r="B279" s="254" t="s">
        <v>3140</v>
      </c>
    </row>
    <row r="280" spans="1:3" ht="52.5" x14ac:dyDescent="0.3">
      <c r="A280" s="252">
        <v>4</v>
      </c>
      <c r="B280" s="254" t="s">
        <v>3141</v>
      </c>
    </row>
    <row r="281" spans="1:3" ht="52.5" x14ac:dyDescent="0.3">
      <c r="A281" s="252">
        <v>5</v>
      </c>
      <c r="B281" s="254" t="s">
        <v>3142</v>
      </c>
    </row>
    <row r="282" spans="1:3" ht="26.25" x14ac:dyDescent="0.3">
      <c r="A282" s="252">
        <v>6</v>
      </c>
      <c r="B282" s="254" t="s">
        <v>3143</v>
      </c>
    </row>
    <row r="283" spans="1:3" ht="52.5" x14ac:dyDescent="0.3">
      <c r="A283" s="252">
        <v>7</v>
      </c>
      <c r="B283" s="254" t="s">
        <v>3144</v>
      </c>
    </row>
    <row r="284" spans="1:3" ht="48.75" customHeight="1" x14ac:dyDescent="0.3">
      <c r="A284" s="252">
        <v>8</v>
      </c>
      <c r="B284" s="254" t="s">
        <v>3826</v>
      </c>
    </row>
    <row r="285" spans="1:3" ht="78.75" x14ac:dyDescent="0.3">
      <c r="A285" s="252">
        <v>9</v>
      </c>
      <c r="B285" s="254" t="s">
        <v>3197</v>
      </c>
    </row>
    <row r="286" spans="1:3" ht="52.5" x14ac:dyDescent="0.3">
      <c r="A286" s="252">
        <v>10</v>
      </c>
      <c r="B286" s="254" t="s">
        <v>3198</v>
      </c>
    </row>
    <row r="287" spans="1:3" ht="52.5" x14ac:dyDescent="0.3">
      <c r="A287" s="252">
        <v>11</v>
      </c>
      <c r="B287" s="254" t="s">
        <v>3199</v>
      </c>
    </row>
    <row r="288" spans="1:3" ht="52.5" x14ac:dyDescent="0.3">
      <c r="A288" s="252">
        <v>12</v>
      </c>
      <c r="B288" s="254" t="s">
        <v>1320</v>
      </c>
    </row>
    <row r="289" spans="1:3" ht="52.5" x14ac:dyDescent="0.3">
      <c r="A289" s="252">
        <v>13</v>
      </c>
      <c r="B289" s="254" t="s">
        <v>746</v>
      </c>
    </row>
    <row r="290" spans="1:3" ht="26.25" x14ac:dyDescent="0.4">
      <c r="A290" s="263"/>
      <c r="B290" s="251" t="s">
        <v>2070</v>
      </c>
    </row>
    <row r="291" spans="1:3" ht="52.5" x14ac:dyDescent="0.3">
      <c r="A291" s="252">
        <v>1</v>
      </c>
      <c r="B291" s="254" t="s">
        <v>747</v>
      </c>
    </row>
    <row r="292" spans="1:3" ht="26.25" x14ac:dyDescent="0.3">
      <c r="A292" s="252"/>
      <c r="B292" s="251" t="s">
        <v>3498</v>
      </c>
    </row>
    <row r="293" spans="1:3" ht="52.5" x14ac:dyDescent="0.3">
      <c r="A293" s="252">
        <v>1</v>
      </c>
      <c r="B293" s="257" t="s">
        <v>381</v>
      </c>
    </row>
    <row r="294" spans="1:3" ht="52.5" x14ac:dyDescent="0.3">
      <c r="A294" s="252">
        <v>2</v>
      </c>
      <c r="B294" s="257" t="s">
        <v>382</v>
      </c>
    </row>
    <row r="295" spans="1:3" ht="52.5" x14ac:dyDescent="0.3">
      <c r="A295" s="252">
        <v>3</v>
      </c>
      <c r="B295" s="257" t="s">
        <v>383</v>
      </c>
    </row>
    <row r="296" spans="1:3" ht="52.5" x14ac:dyDescent="0.4">
      <c r="A296" s="252">
        <v>4</v>
      </c>
      <c r="B296" s="253" t="s">
        <v>384</v>
      </c>
    </row>
    <row r="297" spans="1:3" ht="52.5" x14ac:dyDescent="0.3">
      <c r="A297" s="252">
        <v>5</v>
      </c>
      <c r="B297" s="257" t="s">
        <v>385</v>
      </c>
    </row>
    <row r="298" spans="1:3" ht="52.5" x14ac:dyDescent="0.3">
      <c r="A298" s="252">
        <v>6</v>
      </c>
      <c r="B298" s="257" t="s">
        <v>758</v>
      </c>
    </row>
    <row r="299" spans="1:3" ht="52.5" x14ac:dyDescent="0.3">
      <c r="A299" s="252">
        <v>7</v>
      </c>
      <c r="B299" s="257" t="s">
        <v>759</v>
      </c>
    </row>
    <row r="300" spans="1:3" ht="26.25" x14ac:dyDescent="0.3">
      <c r="A300" s="252"/>
      <c r="B300" s="251" t="s">
        <v>2067</v>
      </c>
    </row>
    <row r="301" spans="1:3" ht="52.5" x14ac:dyDescent="0.3">
      <c r="A301" s="259">
        <v>1</v>
      </c>
      <c r="B301" s="260" t="s">
        <v>1321</v>
      </c>
      <c r="C301" s="255"/>
    </row>
    <row r="302" spans="1:3" ht="52.5" x14ac:dyDescent="0.3">
      <c r="A302" s="259">
        <v>2</v>
      </c>
      <c r="B302" s="260" t="s">
        <v>1322</v>
      </c>
      <c r="C302" s="255"/>
    </row>
    <row r="303" spans="1:3" ht="26.25" x14ac:dyDescent="0.3">
      <c r="A303" s="259">
        <v>3</v>
      </c>
      <c r="B303" s="260" t="s">
        <v>1323</v>
      </c>
      <c r="C303" s="255"/>
    </row>
    <row r="304" spans="1:3" ht="26.25" x14ac:dyDescent="0.3">
      <c r="A304" s="259">
        <v>4</v>
      </c>
      <c r="B304" s="260" t="s">
        <v>1324</v>
      </c>
      <c r="C304" s="255"/>
    </row>
    <row r="305" spans="1:3" ht="25.5" x14ac:dyDescent="0.3">
      <c r="A305" s="256"/>
      <c r="B305" s="249" t="s">
        <v>718</v>
      </c>
    </row>
    <row r="306" spans="1:3" ht="26.25" x14ac:dyDescent="0.3">
      <c r="A306" s="252"/>
      <c r="B306" s="251" t="s">
        <v>3841</v>
      </c>
    </row>
    <row r="307" spans="1:3" ht="26.25" x14ac:dyDescent="0.3">
      <c r="A307" s="252">
        <v>1</v>
      </c>
      <c r="B307" s="254" t="s">
        <v>1325</v>
      </c>
    </row>
    <row r="308" spans="1:3" ht="49.7" customHeight="1" x14ac:dyDescent="0.3">
      <c r="A308" s="252">
        <v>2</v>
      </c>
      <c r="B308" s="254" t="s">
        <v>1719</v>
      </c>
    </row>
    <row r="309" spans="1:3" ht="47.25" customHeight="1" x14ac:dyDescent="0.3">
      <c r="A309" s="252">
        <v>3</v>
      </c>
      <c r="B309" s="254" t="s">
        <v>1720</v>
      </c>
    </row>
    <row r="310" spans="1:3" ht="52.5" x14ac:dyDescent="0.3">
      <c r="A310" s="252">
        <v>4</v>
      </c>
      <c r="B310" s="254" t="s">
        <v>1721</v>
      </c>
    </row>
    <row r="311" spans="1:3" ht="26.25" x14ac:dyDescent="0.3">
      <c r="A311" s="252">
        <v>5</v>
      </c>
      <c r="B311" s="254" t="s">
        <v>1326</v>
      </c>
      <c r="C311" s="255"/>
    </row>
    <row r="312" spans="1:3" ht="26.25" x14ac:dyDescent="0.3">
      <c r="A312" s="252"/>
      <c r="B312" s="251" t="s">
        <v>3498</v>
      </c>
    </row>
    <row r="313" spans="1:3" ht="52.5" x14ac:dyDescent="0.3">
      <c r="A313" s="252">
        <v>1</v>
      </c>
      <c r="B313" s="257" t="s">
        <v>1722</v>
      </c>
    </row>
    <row r="314" spans="1:3" ht="52.5" x14ac:dyDescent="0.3">
      <c r="A314" s="252">
        <v>2</v>
      </c>
      <c r="B314" s="257" t="s">
        <v>1723</v>
      </c>
    </row>
    <row r="315" spans="1:3" ht="52.5" x14ac:dyDescent="0.3">
      <c r="A315" s="252">
        <v>3</v>
      </c>
      <c r="B315" s="257" t="s">
        <v>1724</v>
      </c>
    </row>
    <row r="316" spans="1:3" ht="52.5" x14ac:dyDescent="0.3">
      <c r="A316" s="252">
        <v>4</v>
      </c>
      <c r="B316" s="257" t="s">
        <v>1725</v>
      </c>
    </row>
    <row r="317" spans="1:3" ht="26.25" x14ac:dyDescent="0.3">
      <c r="A317" s="252"/>
      <c r="B317" s="251" t="s">
        <v>2067</v>
      </c>
    </row>
    <row r="318" spans="1:3" ht="52.5" x14ac:dyDescent="0.3">
      <c r="A318" s="259">
        <v>1</v>
      </c>
      <c r="B318" s="260" t="s">
        <v>1327</v>
      </c>
      <c r="C318" s="255"/>
    </row>
    <row r="319" spans="1:3" ht="52.5" x14ac:dyDescent="0.3">
      <c r="A319" s="259">
        <v>2</v>
      </c>
      <c r="B319" s="260" t="s">
        <v>1328</v>
      </c>
      <c r="C319" s="255"/>
    </row>
    <row r="320" spans="1:3" ht="52.5" x14ac:dyDescent="0.3">
      <c r="A320" s="259">
        <v>3</v>
      </c>
      <c r="B320" s="260" t="s">
        <v>1329</v>
      </c>
      <c r="C320" s="255"/>
    </row>
    <row r="321" spans="1:3" ht="25.5" x14ac:dyDescent="0.3">
      <c r="A321" s="256"/>
      <c r="B321" s="249" t="s">
        <v>719</v>
      </c>
    </row>
    <row r="322" spans="1:3" ht="25.5" x14ac:dyDescent="0.3">
      <c r="A322" s="261"/>
      <c r="B322" s="251" t="s">
        <v>3841</v>
      </c>
    </row>
    <row r="323" spans="1:3" ht="47.25" customHeight="1" x14ac:dyDescent="0.3">
      <c r="A323" s="252">
        <v>1</v>
      </c>
      <c r="B323" s="257" t="s">
        <v>1726</v>
      </c>
    </row>
    <row r="324" spans="1:3" ht="26.25" x14ac:dyDescent="0.3">
      <c r="A324" s="252">
        <v>2</v>
      </c>
      <c r="B324" s="257" t="s">
        <v>1330</v>
      </c>
    </row>
    <row r="325" spans="1:3" ht="26.25" x14ac:dyDescent="0.3">
      <c r="A325" s="252">
        <v>3</v>
      </c>
      <c r="B325" s="257" t="s">
        <v>1331</v>
      </c>
    </row>
    <row r="326" spans="1:3" ht="26.25" x14ac:dyDescent="0.3">
      <c r="A326" s="252"/>
      <c r="B326" s="251" t="s">
        <v>2070</v>
      </c>
    </row>
    <row r="327" spans="1:3" ht="52.5" x14ac:dyDescent="0.3">
      <c r="A327" s="252">
        <v>1</v>
      </c>
      <c r="B327" s="254" t="s">
        <v>3107</v>
      </c>
    </row>
    <row r="328" spans="1:3" ht="52.5" x14ac:dyDescent="0.3">
      <c r="A328" s="252">
        <v>2</v>
      </c>
      <c r="B328" s="254" t="s">
        <v>3108</v>
      </c>
    </row>
    <row r="329" spans="1:3" ht="26.25" x14ac:dyDescent="0.3">
      <c r="A329" s="252"/>
      <c r="B329" s="251" t="s">
        <v>3498</v>
      </c>
    </row>
    <row r="330" spans="1:3" ht="52.5" x14ac:dyDescent="0.3">
      <c r="A330" s="252">
        <v>1</v>
      </c>
      <c r="B330" s="257" t="s">
        <v>3109</v>
      </c>
    </row>
    <row r="331" spans="1:3" ht="52.5" x14ac:dyDescent="0.3">
      <c r="A331" s="252">
        <v>2</v>
      </c>
      <c r="B331" s="257" t="s">
        <v>3110</v>
      </c>
    </row>
    <row r="332" spans="1:3" ht="52.5" x14ac:dyDescent="0.3">
      <c r="A332" s="252">
        <v>3</v>
      </c>
      <c r="B332" s="257" t="s">
        <v>3111</v>
      </c>
    </row>
    <row r="333" spans="1:3" ht="26.25" x14ac:dyDescent="0.3">
      <c r="A333" s="252"/>
      <c r="B333" s="251" t="s">
        <v>2067</v>
      </c>
    </row>
    <row r="334" spans="1:3" ht="52.5" x14ac:dyDescent="0.3">
      <c r="A334" s="259">
        <v>1</v>
      </c>
      <c r="B334" s="260" t="s">
        <v>1332</v>
      </c>
      <c r="C334" s="255"/>
    </row>
    <row r="335" spans="1:3" ht="52.5" x14ac:dyDescent="0.3">
      <c r="A335" s="259">
        <v>2</v>
      </c>
      <c r="B335" s="260" t="s">
        <v>1333</v>
      </c>
      <c r="C335" s="255"/>
    </row>
    <row r="336" spans="1:3" ht="26.25" x14ac:dyDescent="0.3">
      <c r="A336" s="259">
        <v>3</v>
      </c>
      <c r="B336" s="260" t="s">
        <v>1334</v>
      </c>
      <c r="C336" s="255"/>
    </row>
    <row r="337" spans="1:3" ht="25.5" x14ac:dyDescent="0.3">
      <c r="A337" s="256"/>
      <c r="B337" s="249" t="s">
        <v>720</v>
      </c>
    </row>
    <row r="338" spans="1:3" ht="25.5" x14ac:dyDescent="0.3">
      <c r="A338" s="261"/>
      <c r="B338" s="251" t="s">
        <v>3841</v>
      </c>
    </row>
    <row r="339" spans="1:3" ht="42" customHeight="1" x14ac:dyDescent="0.3">
      <c r="A339" s="252">
        <v>1</v>
      </c>
      <c r="B339" s="254" t="s">
        <v>3112</v>
      </c>
    </row>
    <row r="340" spans="1:3" ht="51" customHeight="1" x14ac:dyDescent="0.3">
      <c r="A340" s="252">
        <v>2</v>
      </c>
      <c r="B340" s="254" t="s">
        <v>3113</v>
      </c>
    </row>
    <row r="341" spans="1:3" ht="26.25" x14ac:dyDescent="0.3">
      <c r="A341" s="252">
        <v>3</v>
      </c>
      <c r="B341" s="254" t="s">
        <v>3114</v>
      </c>
    </row>
    <row r="342" spans="1:3" ht="54" customHeight="1" x14ac:dyDescent="0.3">
      <c r="A342" s="252">
        <v>4</v>
      </c>
      <c r="B342" s="254" t="s">
        <v>3115</v>
      </c>
    </row>
    <row r="343" spans="1:3" ht="26.25" x14ac:dyDescent="0.3">
      <c r="A343" s="252"/>
      <c r="B343" s="251" t="s">
        <v>3498</v>
      </c>
    </row>
    <row r="344" spans="1:3" ht="52.5" x14ac:dyDescent="0.3">
      <c r="A344" s="252">
        <v>1</v>
      </c>
      <c r="B344" s="257" t="s">
        <v>3116</v>
      </c>
    </row>
    <row r="345" spans="1:3" ht="52.5" x14ac:dyDescent="0.3">
      <c r="A345" s="252">
        <v>2</v>
      </c>
      <c r="B345" s="257" t="s">
        <v>3117</v>
      </c>
    </row>
    <row r="346" spans="1:3" ht="52.5" x14ac:dyDescent="0.3">
      <c r="A346" s="252">
        <v>3</v>
      </c>
      <c r="B346" s="257" t="s">
        <v>3118</v>
      </c>
    </row>
    <row r="347" spans="1:3" ht="52.5" x14ac:dyDescent="0.3">
      <c r="A347" s="252">
        <v>4</v>
      </c>
      <c r="B347" s="257" t="s">
        <v>3119</v>
      </c>
    </row>
    <row r="348" spans="1:3" ht="52.5" x14ac:dyDescent="0.3">
      <c r="A348" s="252">
        <v>5</v>
      </c>
      <c r="B348" s="257" t="s">
        <v>1335</v>
      </c>
      <c r="C348" s="255"/>
    </row>
    <row r="349" spans="1:3" ht="26.25" x14ac:dyDescent="0.3">
      <c r="A349" s="252"/>
      <c r="B349" s="251" t="s">
        <v>2067</v>
      </c>
    </row>
    <row r="350" spans="1:3" ht="52.5" x14ac:dyDescent="0.3">
      <c r="A350" s="259">
        <v>1</v>
      </c>
      <c r="B350" s="260" t="s">
        <v>1336</v>
      </c>
      <c r="C350" s="255"/>
    </row>
    <row r="351" spans="1:3" ht="26.25" x14ac:dyDescent="0.3">
      <c r="A351" s="259">
        <v>2</v>
      </c>
      <c r="B351" s="260" t="s">
        <v>3209</v>
      </c>
      <c r="C351" s="255"/>
    </row>
    <row r="352" spans="1:3" ht="26.25" x14ac:dyDescent="0.3">
      <c r="A352" s="259">
        <v>3</v>
      </c>
      <c r="B352" s="260" t="s">
        <v>3210</v>
      </c>
      <c r="C352" s="255"/>
    </row>
    <row r="353" spans="1:3" ht="25.5" x14ac:dyDescent="0.3">
      <c r="A353" s="256"/>
      <c r="B353" s="249" t="s">
        <v>721</v>
      </c>
    </row>
    <row r="354" spans="1:3" ht="25.5" x14ac:dyDescent="0.3">
      <c r="A354" s="261"/>
      <c r="B354" s="251" t="s">
        <v>3841</v>
      </c>
    </row>
    <row r="355" spans="1:3" ht="32.25" customHeight="1" x14ac:dyDescent="0.3">
      <c r="A355" s="252">
        <v>1</v>
      </c>
      <c r="B355" s="254" t="s">
        <v>3211</v>
      </c>
    </row>
    <row r="356" spans="1:3" ht="28.5" customHeight="1" x14ac:dyDescent="0.3">
      <c r="A356" s="252">
        <v>2</v>
      </c>
      <c r="B356" s="254" t="s">
        <v>1913</v>
      </c>
    </row>
    <row r="357" spans="1:3" ht="29.1" customHeight="1" x14ac:dyDescent="0.3">
      <c r="A357" s="252"/>
      <c r="B357" s="251" t="s">
        <v>2070</v>
      </c>
    </row>
    <row r="358" spans="1:3" ht="47.25" customHeight="1" x14ac:dyDescent="0.3">
      <c r="A358" s="252">
        <v>1</v>
      </c>
      <c r="B358" s="254" t="s">
        <v>1914</v>
      </c>
    </row>
    <row r="359" spans="1:3" ht="51" customHeight="1" x14ac:dyDescent="0.3">
      <c r="A359" s="252">
        <v>2</v>
      </c>
      <c r="B359" s="254" t="s">
        <v>1915</v>
      </c>
    </row>
    <row r="360" spans="1:3" ht="26.25" x14ac:dyDescent="0.3">
      <c r="A360" s="252"/>
      <c r="B360" s="251" t="s">
        <v>3498</v>
      </c>
    </row>
    <row r="361" spans="1:3" ht="52.5" x14ac:dyDescent="0.3">
      <c r="A361" s="252">
        <v>1</v>
      </c>
      <c r="B361" s="257" t="s">
        <v>1172</v>
      </c>
    </row>
    <row r="362" spans="1:3" ht="26.25" x14ac:dyDescent="0.3">
      <c r="A362" s="252"/>
      <c r="B362" s="251" t="s">
        <v>2067</v>
      </c>
    </row>
    <row r="363" spans="1:3" ht="52.5" x14ac:dyDescent="0.3">
      <c r="A363" s="259">
        <v>1</v>
      </c>
      <c r="B363" s="260" t="s">
        <v>3212</v>
      </c>
      <c r="C363" s="255"/>
    </row>
    <row r="364" spans="1:3" ht="52.5" x14ac:dyDescent="0.3">
      <c r="A364" s="259">
        <v>2</v>
      </c>
      <c r="B364" s="260" t="s">
        <v>3213</v>
      </c>
      <c r="C364" s="255"/>
    </row>
    <row r="365" spans="1:3" ht="52.5" x14ac:dyDescent="0.3">
      <c r="A365" s="259">
        <v>3</v>
      </c>
      <c r="B365" s="260" t="s">
        <v>3214</v>
      </c>
      <c r="C365" s="255"/>
    </row>
    <row r="366" spans="1:3" ht="25.5" x14ac:dyDescent="0.3">
      <c r="A366" s="256"/>
      <c r="B366" s="249" t="s">
        <v>722</v>
      </c>
    </row>
    <row r="367" spans="1:3" ht="25.5" x14ac:dyDescent="0.3">
      <c r="A367" s="261"/>
      <c r="B367" s="251" t="s">
        <v>3841</v>
      </c>
    </row>
    <row r="368" spans="1:3" ht="26.25" x14ac:dyDescent="0.3">
      <c r="A368" s="252">
        <v>1</v>
      </c>
      <c r="B368" s="254" t="s">
        <v>1173</v>
      </c>
    </row>
    <row r="369" spans="1:4" ht="49.7" customHeight="1" x14ac:dyDescent="0.3">
      <c r="A369" s="252">
        <v>2</v>
      </c>
      <c r="B369" s="254" t="s">
        <v>1174</v>
      </c>
    </row>
    <row r="370" spans="1:4" ht="52.5" x14ac:dyDescent="0.3">
      <c r="A370" s="252">
        <v>3</v>
      </c>
      <c r="B370" s="254" t="s">
        <v>3215</v>
      </c>
      <c r="C370" s="255"/>
    </row>
    <row r="371" spans="1:4" ht="26.25" x14ac:dyDescent="0.3">
      <c r="A371" s="252">
        <v>4</v>
      </c>
      <c r="B371" s="254" t="s">
        <v>1175</v>
      </c>
      <c r="C371" s="258" t="s">
        <v>3216</v>
      </c>
    </row>
    <row r="372" spans="1:4" ht="26.25" x14ac:dyDescent="0.3">
      <c r="A372" s="252"/>
      <c r="B372" s="251" t="s">
        <v>2070</v>
      </c>
    </row>
    <row r="373" spans="1:4" ht="26.25" x14ac:dyDescent="0.3">
      <c r="A373" s="252">
        <v>1</v>
      </c>
      <c r="B373" s="254" t="s">
        <v>1176</v>
      </c>
    </row>
    <row r="374" spans="1:4" ht="25.5" x14ac:dyDescent="0.3">
      <c r="A374" s="261"/>
      <c r="B374" s="251" t="s">
        <v>4066</v>
      </c>
    </row>
    <row r="375" spans="1:4" ht="52.7" customHeight="1" x14ac:dyDescent="0.3">
      <c r="A375" s="252">
        <v>1</v>
      </c>
      <c r="B375" s="254" t="s">
        <v>3217</v>
      </c>
    </row>
    <row r="376" spans="1:4" ht="26.25" x14ac:dyDescent="0.3">
      <c r="A376" s="252"/>
      <c r="B376" s="251" t="s">
        <v>3498</v>
      </c>
    </row>
    <row r="377" spans="1:4" ht="52.5" x14ac:dyDescent="0.3">
      <c r="A377" s="252">
        <v>1</v>
      </c>
      <c r="B377" s="257" t="s">
        <v>3122</v>
      </c>
      <c r="D377" s="265"/>
    </row>
    <row r="378" spans="1:4" ht="52.5" x14ac:dyDescent="0.3">
      <c r="A378" s="252">
        <v>2</v>
      </c>
      <c r="B378" s="257" t="s">
        <v>3123</v>
      </c>
    </row>
    <row r="379" spans="1:4" ht="52.5" x14ac:dyDescent="0.3">
      <c r="A379" s="252">
        <v>3</v>
      </c>
      <c r="B379" s="257" t="s">
        <v>3124</v>
      </c>
    </row>
    <row r="380" spans="1:4" ht="52.5" x14ac:dyDescent="0.3">
      <c r="A380" s="252">
        <v>4</v>
      </c>
      <c r="B380" s="257" t="s">
        <v>3125</v>
      </c>
    </row>
    <row r="381" spans="1:4" ht="52.5" x14ac:dyDescent="0.3">
      <c r="A381" s="252">
        <v>5</v>
      </c>
      <c r="B381" s="257" t="s">
        <v>3126</v>
      </c>
    </row>
    <row r="382" spans="1:4" ht="52.5" x14ac:dyDescent="0.3">
      <c r="A382" s="252">
        <v>6</v>
      </c>
      <c r="B382" s="257" t="s">
        <v>1715</v>
      </c>
    </row>
    <row r="383" spans="1:4" ht="26.25" x14ac:dyDescent="0.3">
      <c r="A383" s="252"/>
      <c r="B383" s="251" t="s">
        <v>2067</v>
      </c>
    </row>
    <row r="384" spans="1:4" ht="52.5" x14ac:dyDescent="0.3">
      <c r="A384" s="259">
        <v>1</v>
      </c>
      <c r="B384" s="260" t="s">
        <v>3218</v>
      </c>
      <c r="C384" s="255"/>
    </row>
    <row r="385" spans="1:3" ht="52.5" x14ac:dyDescent="0.3">
      <c r="A385" s="259">
        <v>2</v>
      </c>
      <c r="B385" s="260" t="s">
        <v>3219</v>
      </c>
      <c r="C385" s="255"/>
    </row>
    <row r="386" spans="1:3" ht="52.5" x14ac:dyDescent="0.3">
      <c r="A386" s="259">
        <v>3</v>
      </c>
      <c r="B386" s="260" t="s">
        <v>3220</v>
      </c>
      <c r="C386" s="255"/>
    </row>
    <row r="387" spans="1:3" ht="26.25" x14ac:dyDescent="0.3">
      <c r="A387" s="259">
        <v>4</v>
      </c>
      <c r="B387" s="260" t="s">
        <v>3221</v>
      </c>
      <c r="C387" s="255"/>
    </row>
    <row r="388" spans="1:3" ht="26.25" x14ac:dyDescent="0.3">
      <c r="A388" s="252"/>
      <c r="B388" s="251" t="s">
        <v>3222</v>
      </c>
      <c r="C388" s="255"/>
    </row>
    <row r="389" spans="1:3" ht="26.25" x14ac:dyDescent="0.3">
      <c r="A389" s="252">
        <v>1</v>
      </c>
      <c r="B389" s="254" t="s">
        <v>3223</v>
      </c>
      <c r="C389" s="255"/>
    </row>
    <row r="390" spans="1:3" ht="25.5" x14ac:dyDescent="0.3">
      <c r="A390" s="256"/>
      <c r="B390" s="249" t="s">
        <v>723</v>
      </c>
    </row>
    <row r="391" spans="1:3" ht="25.5" x14ac:dyDescent="0.3">
      <c r="A391" s="261"/>
      <c r="B391" s="251" t="s">
        <v>3841</v>
      </c>
    </row>
    <row r="392" spans="1:3" ht="26.25" x14ac:dyDescent="0.3">
      <c r="A392" s="252">
        <v>1</v>
      </c>
      <c r="B392" s="254" t="s">
        <v>1716</v>
      </c>
    </row>
    <row r="393" spans="1:3" ht="28.5" customHeight="1" x14ac:dyDescent="0.3">
      <c r="A393" s="252">
        <v>2</v>
      </c>
      <c r="B393" s="254" t="s">
        <v>3224</v>
      </c>
      <c r="C393" s="255"/>
    </row>
    <row r="394" spans="1:3" ht="28.5" customHeight="1" x14ac:dyDescent="0.3">
      <c r="A394" s="252">
        <v>3</v>
      </c>
      <c r="B394" s="254" t="s">
        <v>1717</v>
      </c>
    </row>
    <row r="395" spans="1:3" ht="26.25" x14ac:dyDescent="0.3">
      <c r="A395" s="252">
        <v>4</v>
      </c>
      <c r="B395" s="254" t="s">
        <v>1718</v>
      </c>
    </row>
    <row r="396" spans="1:3" ht="26.25" x14ac:dyDescent="0.3">
      <c r="A396" s="252"/>
      <c r="B396" s="251" t="s">
        <v>3498</v>
      </c>
    </row>
    <row r="397" spans="1:3" ht="52.5" x14ac:dyDescent="0.3">
      <c r="A397" s="252">
        <v>1</v>
      </c>
      <c r="B397" s="257" t="s">
        <v>3127</v>
      </c>
    </row>
    <row r="398" spans="1:3" ht="26.25" x14ac:dyDescent="0.3">
      <c r="A398" s="252"/>
      <c r="B398" s="251" t="s">
        <v>2067</v>
      </c>
    </row>
    <row r="399" spans="1:3" ht="52.5" x14ac:dyDescent="0.3">
      <c r="A399" s="259">
        <v>1</v>
      </c>
      <c r="B399" s="260" t="s">
        <v>3225</v>
      </c>
      <c r="C399" s="255"/>
    </row>
    <row r="400" spans="1:3" ht="52.5" x14ac:dyDescent="0.3">
      <c r="A400" s="259">
        <v>2</v>
      </c>
      <c r="B400" s="260" t="s">
        <v>3226</v>
      </c>
      <c r="C400" s="255"/>
    </row>
    <row r="401" spans="1:3" ht="52.5" x14ac:dyDescent="0.3">
      <c r="A401" s="259">
        <v>3</v>
      </c>
      <c r="B401" s="260" t="s">
        <v>3227</v>
      </c>
      <c r="C401" s="255"/>
    </row>
    <row r="402" spans="1:3" ht="78.75" x14ac:dyDescent="0.3">
      <c r="A402" s="259">
        <v>4</v>
      </c>
      <c r="B402" s="260" t="s">
        <v>3228</v>
      </c>
      <c r="C402" s="255"/>
    </row>
    <row r="403" spans="1:3" ht="25.5" x14ac:dyDescent="0.3">
      <c r="A403" s="256"/>
      <c r="B403" s="249" t="s">
        <v>724</v>
      </c>
    </row>
    <row r="404" spans="1:3" ht="25.5" x14ac:dyDescent="0.3">
      <c r="A404" s="261"/>
      <c r="B404" s="251" t="s">
        <v>3841</v>
      </c>
    </row>
    <row r="405" spans="1:3" ht="26.25" x14ac:dyDescent="0.3">
      <c r="A405" s="252">
        <v>1</v>
      </c>
      <c r="B405" s="254" t="s">
        <v>3128</v>
      </c>
    </row>
    <row r="406" spans="1:3" ht="26.25" x14ac:dyDescent="0.3">
      <c r="A406" s="252">
        <v>2</v>
      </c>
      <c r="B406" s="254" t="s">
        <v>3129</v>
      </c>
    </row>
    <row r="407" spans="1:3" ht="52.7" customHeight="1" x14ac:dyDescent="0.3">
      <c r="A407" s="252">
        <v>3</v>
      </c>
      <c r="B407" s="254" t="s">
        <v>1807</v>
      </c>
    </row>
    <row r="408" spans="1:3" ht="52.5" x14ac:dyDescent="0.3">
      <c r="A408" s="252">
        <v>4</v>
      </c>
      <c r="B408" s="254" t="s">
        <v>1808</v>
      </c>
    </row>
    <row r="409" spans="1:3" ht="26.25" x14ac:dyDescent="0.3">
      <c r="A409" s="252">
        <v>5</v>
      </c>
      <c r="B409" s="254" t="s">
        <v>3229</v>
      </c>
    </row>
    <row r="410" spans="1:3" ht="26.25" x14ac:dyDescent="0.3">
      <c r="A410" s="252">
        <v>6</v>
      </c>
      <c r="B410" s="254" t="s">
        <v>1809</v>
      </c>
    </row>
    <row r="411" spans="1:3" ht="25.5" x14ac:dyDescent="0.3">
      <c r="A411" s="261"/>
      <c r="B411" s="251" t="s">
        <v>3498</v>
      </c>
    </row>
    <row r="412" spans="1:3" ht="52.5" x14ac:dyDescent="0.3">
      <c r="A412" s="252">
        <v>1</v>
      </c>
      <c r="B412" s="257" t="s">
        <v>1810</v>
      </c>
    </row>
    <row r="413" spans="1:3" ht="52.5" x14ac:dyDescent="0.3">
      <c r="A413" s="252">
        <v>2</v>
      </c>
      <c r="B413" s="257" t="s">
        <v>1811</v>
      </c>
    </row>
    <row r="414" spans="1:3" ht="52.5" x14ac:dyDescent="0.3">
      <c r="A414" s="252">
        <v>3</v>
      </c>
      <c r="B414" s="257" t="s">
        <v>1812</v>
      </c>
    </row>
    <row r="415" spans="1:3" ht="26.25" x14ac:dyDescent="0.3">
      <c r="A415" s="252"/>
      <c r="B415" s="251" t="s">
        <v>2067</v>
      </c>
      <c r="C415" s="255"/>
    </row>
    <row r="416" spans="1:3" ht="52.5" x14ac:dyDescent="0.3">
      <c r="A416" s="259">
        <v>1</v>
      </c>
      <c r="B416" s="260" t="s">
        <v>3230</v>
      </c>
      <c r="C416" s="255"/>
    </row>
    <row r="417" spans="1:3" ht="52.5" x14ac:dyDescent="0.3">
      <c r="A417" s="259">
        <v>2</v>
      </c>
      <c r="B417" s="260" t="s">
        <v>3231</v>
      </c>
      <c r="C417" s="255"/>
    </row>
    <row r="418" spans="1:3" ht="25.5" x14ac:dyDescent="0.3">
      <c r="A418" s="256"/>
      <c r="B418" s="249" t="s">
        <v>725</v>
      </c>
    </row>
    <row r="419" spans="1:3" ht="25.5" x14ac:dyDescent="0.3">
      <c r="A419" s="261"/>
      <c r="B419" s="251" t="s">
        <v>3841</v>
      </c>
    </row>
    <row r="420" spans="1:3" ht="58.7" customHeight="1" x14ac:dyDescent="0.3">
      <c r="A420" s="252">
        <v>1</v>
      </c>
      <c r="B420" s="257" t="s">
        <v>1813</v>
      </c>
    </row>
    <row r="421" spans="1:3" ht="26.25" x14ac:dyDescent="0.3">
      <c r="A421" s="252">
        <v>2</v>
      </c>
      <c r="B421" s="257" t="s">
        <v>1814</v>
      </c>
    </row>
    <row r="422" spans="1:3" ht="26.25" x14ac:dyDescent="0.3">
      <c r="A422" s="252">
        <v>3</v>
      </c>
      <c r="B422" s="257" t="s">
        <v>1815</v>
      </c>
    </row>
    <row r="423" spans="1:3" ht="26.25" x14ac:dyDescent="0.3">
      <c r="A423" s="252">
        <v>4</v>
      </c>
      <c r="B423" s="257" t="s">
        <v>1816</v>
      </c>
    </row>
    <row r="424" spans="1:3" ht="26.25" x14ac:dyDescent="0.3">
      <c r="A424" s="252">
        <v>5</v>
      </c>
      <c r="B424" s="257" t="s">
        <v>1817</v>
      </c>
    </row>
    <row r="425" spans="1:3" ht="52.5" x14ac:dyDescent="0.3">
      <c r="A425" s="252">
        <v>6</v>
      </c>
      <c r="B425" s="257" t="s">
        <v>1818</v>
      </c>
    </row>
    <row r="426" spans="1:3" ht="26.25" x14ac:dyDescent="0.3">
      <c r="A426" s="252"/>
      <c r="B426" s="251" t="s">
        <v>2070</v>
      </c>
    </row>
    <row r="427" spans="1:3" ht="26.25" x14ac:dyDescent="0.3">
      <c r="A427" s="252">
        <v>1</v>
      </c>
      <c r="B427" s="254" t="s">
        <v>1819</v>
      </c>
    </row>
    <row r="428" spans="1:3" ht="26.25" x14ac:dyDescent="0.3">
      <c r="A428" s="252"/>
      <c r="B428" s="251" t="s">
        <v>3498</v>
      </c>
    </row>
    <row r="429" spans="1:3" ht="52.5" x14ac:dyDescent="0.3">
      <c r="A429" s="252">
        <v>1</v>
      </c>
      <c r="B429" s="257" t="s">
        <v>1820</v>
      </c>
    </row>
    <row r="430" spans="1:3" ht="52.5" x14ac:dyDescent="0.3">
      <c r="A430" s="252">
        <v>2</v>
      </c>
      <c r="B430" s="257" t="s">
        <v>1821</v>
      </c>
    </row>
    <row r="431" spans="1:3" ht="51" customHeight="1" x14ac:dyDescent="0.3">
      <c r="A431" s="252">
        <v>3</v>
      </c>
      <c r="B431" s="257" t="s">
        <v>3232</v>
      </c>
    </row>
    <row r="432" spans="1:3" ht="36.75" customHeight="1" x14ac:dyDescent="0.3">
      <c r="A432" s="252"/>
      <c r="B432" s="251" t="s">
        <v>2067</v>
      </c>
    </row>
    <row r="433" spans="1:3" ht="52.5" x14ac:dyDescent="0.3">
      <c r="A433" s="259">
        <v>1</v>
      </c>
      <c r="B433" s="260" t="s">
        <v>3233</v>
      </c>
      <c r="C433" s="255"/>
    </row>
    <row r="434" spans="1:3" ht="26.25" x14ac:dyDescent="0.3">
      <c r="A434" s="259">
        <v>2</v>
      </c>
      <c r="B434" s="260" t="s">
        <v>3234</v>
      </c>
      <c r="C434" s="255"/>
    </row>
    <row r="435" spans="1:3" ht="26.25" x14ac:dyDescent="0.3">
      <c r="A435" s="259">
        <v>3</v>
      </c>
      <c r="B435" s="260" t="s">
        <v>3235</v>
      </c>
      <c r="C435" s="255"/>
    </row>
    <row r="436" spans="1:3" ht="25.5" x14ac:dyDescent="0.3">
      <c r="A436" s="256"/>
      <c r="B436" s="249" t="s">
        <v>726</v>
      </c>
    </row>
    <row r="437" spans="1:3" ht="25.5" x14ac:dyDescent="0.3">
      <c r="A437" s="261"/>
      <c r="B437" s="251" t="s">
        <v>3841</v>
      </c>
    </row>
    <row r="438" spans="1:3" ht="26.25" x14ac:dyDescent="0.3">
      <c r="A438" s="252">
        <v>1</v>
      </c>
      <c r="B438" s="257" t="s">
        <v>3236</v>
      </c>
    </row>
    <row r="439" spans="1:3" ht="55.5" customHeight="1" x14ac:dyDescent="0.3">
      <c r="A439" s="252">
        <v>2</v>
      </c>
      <c r="B439" s="257" t="s">
        <v>1822</v>
      </c>
    </row>
    <row r="440" spans="1:3" ht="52.5" x14ac:dyDescent="0.3">
      <c r="A440" s="252">
        <v>3</v>
      </c>
      <c r="B440" s="257" t="s">
        <v>1823</v>
      </c>
    </row>
    <row r="441" spans="1:3" ht="26.25" x14ac:dyDescent="0.3">
      <c r="A441" s="252"/>
      <c r="B441" s="251" t="s">
        <v>3498</v>
      </c>
    </row>
    <row r="442" spans="1:3" ht="52.5" x14ac:dyDescent="0.3">
      <c r="A442" s="252">
        <v>1</v>
      </c>
      <c r="B442" s="257" t="s">
        <v>3996</v>
      </c>
    </row>
    <row r="443" spans="1:3" ht="26.25" x14ac:dyDescent="0.3">
      <c r="A443" s="252"/>
      <c r="B443" s="251" t="s">
        <v>2067</v>
      </c>
    </row>
    <row r="444" spans="1:3" ht="52.5" x14ac:dyDescent="0.3">
      <c r="A444" s="259">
        <v>1</v>
      </c>
      <c r="B444" s="260" t="s">
        <v>3237</v>
      </c>
      <c r="C444" s="255"/>
    </row>
    <row r="445" spans="1:3" ht="52.5" x14ac:dyDescent="0.3">
      <c r="A445" s="259">
        <v>2</v>
      </c>
      <c r="B445" s="260" t="s">
        <v>3238</v>
      </c>
      <c r="C445" s="255"/>
    </row>
    <row r="446" spans="1:3" ht="52.5" x14ac:dyDescent="0.3">
      <c r="A446" s="259">
        <v>3</v>
      </c>
      <c r="B446" s="260" t="s">
        <v>3239</v>
      </c>
      <c r="C446" s="255"/>
    </row>
    <row r="447" spans="1:3" ht="25.5" x14ac:dyDescent="0.3">
      <c r="A447" s="256"/>
      <c r="B447" s="249" t="s">
        <v>727</v>
      </c>
    </row>
    <row r="448" spans="1:3" ht="25.5" x14ac:dyDescent="0.3">
      <c r="A448" s="261"/>
      <c r="B448" s="251" t="s">
        <v>3841</v>
      </c>
    </row>
    <row r="449" spans="1:3" ht="54" customHeight="1" x14ac:dyDescent="0.3">
      <c r="A449" s="252">
        <v>1</v>
      </c>
      <c r="B449" s="254" t="s">
        <v>3997</v>
      </c>
    </row>
    <row r="450" spans="1:3" ht="52.5" x14ac:dyDescent="0.3">
      <c r="A450" s="252">
        <v>2</v>
      </c>
      <c r="B450" s="254" t="s">
        <v>2482</v>
      </c>
    </row>
    <row r="451" spans="1:3" ht="26.25" x14ac:dyDescent="0.3">
      <c r="A451" s="252">
        <v>3</v>
      </c>
      <c r="B451" s="254" t="s">
        <v>2483</v>
      </c>
    </row>
    <row r="452" spans="1:3" ht="26.25" x14ac:dyDescent="0.3">
      <c r="A452" s="252">
        <v>4</v>
      </c>
      <c r="B452" s="254" t="s">
        <v>2484</v>
      </c>
    </row>
    <row r="453" spans="1:3" ht="26.25" x14ac:dyDescent="0.3">
      <c r="A453" s="252">
        <v>5</v>
      </c>
      <c r="B453" s="254" t="s">
        <v>2485</v>
      </c>
    </row>
    <row r="454" spans="1:3" ht="26.25" x14ac:dyDescent="0.3">
      <c r="A454" s="252"/>
      <c r="B454" s="251" t="s">
        <v>3498</v>
      </c>
    </row>
    <row r="455" spans="1:3" ht="47.25" customHeight="1" x14ac:dyDescent="0.3">
      <c r="A455" s="252">
        <v>1</v>
      </c>
      <c r="B455" s="257" t="s">
        <v>2486</v>
      </c>
    </row>
    <row r="456" spans="1:3" ht="46.5" customHeight="1" x14ac:dyDescent="0.3">
      <c r="A456" s="252">
        <v>2</v>
      </c>
      <c r="B456" s="257" t="s">
        <v>4263</v>
      </c>
    </row>
    <row r="457" spans="1:3" ht="52.5" x14ac:dyDescent="0.3">
      <c r="A457" s="252">
        <v>3</v>
      </c>
      <c r="B457" s="257" t="s">
        <v>4264</v>
      </c>
    </row>
    <row r="458" spans="1:3" ht="26.25" x14ac:dyDescent="0.3">
      <c r="A458" s="252"/>
      <c r="B458" s="251" t="s">
        <v>2067</v>
      </c>
    </row>
    <row r="459" spans="1:3" ht="52.5" x14ac:dyDescent="0.3">
      <c r="A459" s="259">
        <v>1</v>
      </c>
      <c r="B459" s="260" t="s">
        <v>3240</v>
      </c>
      <c r="C459" s="255"/>
    </row>
    <row r="460" spans="1:3" ht="52.5" x14ac:dyDescent="0.3">
      <c r="A460" s="259">
        <v>2</v>
      </c>
      <c r="B460" s="260" t="s">
        <v>3241</v>
      </c>
      <c r="C460" s="255"/>
    </row>
    <row r="461" spans="1:3" ht="25.5" x14ac:dyDescent="0.3">
      <c r="A461" s="256"/>
      <c r="B461" s="249" t="s">
        <v>4265</v>
      </c>
    </row>
    <row r="462" spans="1:3" ht="25.5" x14ac:dyDescent="0.3">
      <c r="A462" s="261"/>
      <c r="B462" s="251" t="s">
        <v>3841</v>
      </c>
    </row>
    <row r="463" spans="1:3" ht="26.25" x14ac:dyDescent="0.3">
      <c r="A463" s="252">
        <v>1</v>
      </c>
      <c r="B463" s="254" t="s">
        <v>4266</v>
      </c>
    </row>
    <row r="464" spans="1:3" ht="26.25" x14ac:dyDescent="0.3">
      <c r="A464" s="252">
        <v>2</v>
      </c>
      <c r="B464" s="254" t="s">
        <v>4267</v>
      </c>
    </row>
    <row r="465" spans="1:3" ht="37.5" customHeight="1" x14ac:dyDescent="0.3">
      <c r="A465" s="252">
        <v>3</v>
      </c>
      <c r="B465" s="254" t="s">
        <v>4268</v>
      </c>
    </row>
    <row r="466" spans="1:3" ht="50.25" customHeight="1" x14ac:dyDescent="0.3">
      <c r="A466" s="252">
        <v>4</v>
      </c>
      <c r="B466" s="254" t="s">
        <v>4269</v>
      </c>
    </row>
    <row r="467" spans="1:3" ht="52.5" x14ac:dyDescent="0.3">
      <c r="A467" s="252">
        <v>5</v>
      </c>
      <c r="B467" s="254" t="s">
        <v>3242</v>
      </c>
      <c r="C467" s="255"/>
    </row>
    <row r="468" spans="1:3" ht="52.5" x14ac:dyDescent="0.3">
      <c r="A468" s="252">
        <v>6</v>
      </c>
      <c r="B468" s="254" t="s">
        <v>4270</v>
      </c>
    </row>
    <row r="469" spans="1:3" ht="78.75" x14ac:dyDescent="0.3">
      <c r="A469" s="252">
        <v>7</v>
      </c>
      <c r="B469" s="254" t="s">
        <v>3500</v>
      </c>
    </row>
    <row r="470" spans="1:3" ht="52.35" customHeight="1" x14ac:dyDescent="0.3">
      <c r="A470" s="252">
        <v>8</v>
      </c>
      <c r="B470" s="254" t="s">
        <v>3501</v>
      </c>
    </row>
    <row r="471" spans="1:3" ht="52.5" x14ac:dyDescent="0.3">
      <c r="A471" s="252">
        <v>9</v>
      </c>
      <c r="B471" s="254" t="s">
        <v>3243</v>
      </c>
      <c r="C471" s="255"/>
    </row>
    <row r="472" spans="1:3" ht="26.25" x14ac:dyDescent="0.3">
      <c r="A472" s="252">
        <v>10</v>
      </c>
      <c r="B472" s="254" t="s">
        <v>3502</v>
      </c>
    </row>
    <row r="473" spans="1:3" ht="52.5" x14ac:dyDescent="0.3">
      <c r="A473" s="252">
        <v>11</v>
      </c>
      <c r="B473" s="254" t="s">
        <v>3244</v>
      </c>
    </row>
    <row r="474" spans="1:3" ht="52.5" x14ac:dyDescent="0.3">
      <c r="A474" s="252">
        <v>12</v>
      </c>
      <c r="B474" s="254" t="s">
        <v>3503</v>
      </c>
      <c r="C474" s="258" t="s">
        <v>3245</v>
      </c>
    </row>
    <row r="475" spans="1:3" ht="26.25" x14ac:dyDescent="0.3">
      <c r="A475" s="252"/>
      <c r="B475" s="251" t="s">
        <v>2070</v>
      </c>
    </row>
    <row r="476" spans="1:3" ht="26.25" x14ac:dyDescent="0.3">
      <c r="A476" s="252">
        <v>1</v>
      </c>
      <c r="B476" s="254" t="s">
        <v>3246</v>
      </c>
      <c r="C476" s="255"/>
    </row>
    <row r="477" spans="1:3" ht="25.5" x14ac:dyDescent="0.3">
      <c r="A477" s="261"/>
      <c r="B477" s="251" t="s">
        <v>4066</v>
      </c>
    </row>
    <row r="478" spans="1:3" ht="52.5" x14ac:dyDescent="0.3">
      <c r="A478" s="252">
        <v>1</v>
      </c>
      <c r="B478" s="254" t="s">
        <v>3391</v>
      </c>
    </row>
    <row r="479" spans="1:3" ht="52.5" x14ac:dyDescent="0.3">
      <c r="A479" s="252">
        <v>2</v>
      </c>
      <c r="B479" s="254" t="s">
        <v>3247</v>
      </c>
    </row>
    <row r="480" spans="1:3" ht="26.25" x14ac:dyDescent="0.3">
      <c r="A480" s="252">
        <v>3</v>
      </c>
      <c r="B480" s="254" t="s">
        <v>3392</v>
      </c>
    </row>
    <row r="481" spans="1:3" ht="26.25" x14ac:dyDescent="0.3">
      <c r="A481" s="252">
        <v>4</v>
      </c>
      <c r="B481" s="254" t="s">
        <v>3393</v>
      </c>
    </row>
    <row r="482" spans="1:3" ht="26.25" x14ac:dyDescent="0.3">
      <c r="A482" s="252">
        <v>5</v>
      </c>
      <c r="B482" s="254" t="s">
        <v>3394</v>
      </c>
    </row>
    <row r="483" spans="1:3" ht="26.25" x14ac:dyDescent="0.3">
      <c r="A483" s="252">
        <v>6</v>
      </c>
      <c r="B483" s="254" t="s">
        <v>3395</v>
      </c>
    </row>
    <row r="484" spans="1:3" ht="52.5" x14ac:dyDescent="0.3">
      <c r="A484" s="252">
        <v>7</v>
      </c>
      <c r="B484" s="254" t="s">
        <v>3248</v>
      </c>
    </row>
    <row r="485" spans="1:3" ht="26.25" x14ac:dyDescent="0.3">
      <c r="A485" s="252">
        <v>8</v>
      </c>
      <c r="B485" s="254" t="s">
        <v>3396</v>
      </c>
    </row>
    <row r="486" spans="1:3" ht="26.25" x14ac:dyDescent="0.3">
      <c r="A486" s="252">
        <v>9</v>
      </c>
      <c r="B486" s="254" t="s">
        <v>3397</v>
      </c>
    </row>
    <row r="487" spans="1:3" ht="26.25" x14ac:dyDescent="0.3">
      <c r="A487" s="252">
        <v>10</v>
      </c>
      <c r="B487" s="254" t="s">
        <v>3398</v>
      </c>
    </row>
    <row r="488" spans="1:3" ht="26.25" x14ac:dyDescent="0.3">
      <c r="A488" s="252"/>
      <c r="B488" s="251" t="s">
        <v>3498</v>
      </c>
    </row>
    <row r="489" spans="1:3" ht="56.45" customHeight="1" x14ac:dyDescent="0.3">
      <c r="A489" s="252">
        <v>1</v>
      </c>
      <c r="B489" s="257" t="s">
        <v>3249</v>
      </c>
    </row>
    <row r="490" spans="1:3" ht="52.5" x14ac:dyDescent="0.3">
      <c r="A490" s="252">
        <v>2</v>
      </c>
      <c r="B490" s="254" t="s">
        <v>3399</v>
      </c>
    </row>
    <row r="491" spans="1:3" ht="52.5" x14ac:dyDescent="0.3">
      <c r="A491" s="252">
        <v>3</v>
      </c>
      <c r="B491" s="254" t="s">
        <v>2100</v>
      </c>
    </row>
    <row r="492" spans="1:3" ht="52.5" x14ac:dyDescent="0.3">
      <c r="A492" s="252">
        <v>4</v>
      </c>
      <c r="B492" s="254" t="s">
        <v>2030</v>
      </c>
    </row>
    <row r="493" spans="1:3" ht="26.25" x14ac:dyDescent="0.3">
      <c r="A493" s="252"/>
      <c r="B493" s="251" t="s">
        <v>2067</v>
      </c>
    </row>
    <row r="494" spans="1:3" ht="52.5" x14ac:dyDescent="0.3">
      <c r="A494" s="259">
        <v>1</v>
      </c>
      <c r="B494" s="260" t="s">
        <v>2031</v>
      </c>
      <c r="C494" s="255"/>
    </row>
    <row r="495" spans="1:3" ht="26.25" x14ac:dyDescent="0.3">
      <c r="A495" s="259">
        <v>2</v>
      </c>
      <c r="B495" s="260" t="s">
        <v>2032</v>
      </c>
      <c r="C495" s="255"/>
    </row>
    <row r="496" spans="1:3" ht="52.5" x14ac:dyDescent="0.3">
      <c r="A496" s="259">
        <v>3</v>
      </c>
      <c r="B496" s="260" t="s">
        <v>2033</v>
      </c>
      <c r="C496" s="258" t="s">
        <v>2034</v>
      </c>
    </row>
    <row r="497" spans="1:2" s="266" customFormat="1" ht="26.25" x14ac:dyDescent="0.3">
      <c r="A497" s="252"/>
      <c r="B497" s="251" t="s">
        <v>2101</v>
      </c>
    </row>
    <row r="498" spans="1:2" ht="52.5" customHeight="1" x14ac:dyDescent="0.3">
      <c r="A498" s="252">
        <v>1</v>
      </c>
      <c r="B498" s="254" t="s">
        <v>2102</v>
      </c>
    </row>
    <row r="499" spans="1:2" x14ac:dyDescent="0.3">
      <c r="B499" s="267"/>
    </row>
  </sheetData>
  <mergeCells count="3">
    <mergeCell ref="A4:B4"/>
    <mergeCell ref="A5:A6"/>
    <mergeCell ref="B5:B6"/>
  </mergeCells>
  <phoneticPr fontId="2"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Документ" ma:contentTypeID="0x01010051DC89FFDAC4684DB262DCE45F8F3961" ma:contentTypeVersion="0" ma:contentTypeDescription="Створення нового документа." ma:contentTypeScope="" ma:versionID="83c020f26922ed63a1879982c2428808">
  <xsd:schema xmlns:xsd="http://www.w3.org/2001/XMLSchema" xmlns:xs="http://www.w3.org/2001/XMLSchema" xmlns:p="http://schemas.microsoft.com/office/2006/metadata/properties" xmlns:ns2="acedc1b3-a6a6-4744-bb8f-c9b717f8a9c9" targetNamespace="http://schemas.microsoft.com/office/2006/metadata/properties" ma:root="true" ma:fieldsID="0726173c3e9f53e106ecb31a6e2fb790" ns2:_="">
    <xsd:import namespace="acedc1b3-a6a6-4744-bb8f-c9b717f8a9c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edc1b3-a6a6-4744-bb8f-c9b717f8a9c9" elementFormDefault="qualified">
    <xsd:import namespace="http://schemas.microsoft.com/office/2006/documentManagement/types"/>
    <xsd:import namespace="http://schemas.microsoft.com/office/infopath/2007/PartnerControls"/>
    <xsd:element name="_dlc_DocId" ma:index="8" nillable="true" ma:displayName="Значення ідентифікатора документа" ma:description="Значення ідентифікатора документа, призначеного цьому елементу." ma:internalName="_dlc_DocId" ma:readOnly="true">
      <xsd:simpleType>
        <xsd:restriction base="dms:Text"/>
      </xsd:simpleType>
    </xsd:element>
    <xsd:element name="_dlc_DocIdUrl" ma:index="9" nillable="true" ma:displayName="Ідентифікатор документа" ma:description="Постійне посилання на цей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Сохранить идентификатор" ma:description="Сохранять идентификатор при добавлении."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40ED47-B436-4CEA-98E6-ED18674C0597}">
  <ds:schemaRefs>
    <ds:schemaRef ds:uri="http://schemas.microsoft.com/sharepoint/events"/>
  </ds:schemaRefs>
</ds:datastoreItem>
</file>

<file path=customXml/itemProps2.xml><?xml version="1.0" encoding="utf-8"?>
<ds:datastoreItem xmlns:ds="http://schemas.openxmlformats.org/officeDocument/2006/customXml" ds:itemID="{2016E48A-C3B2-414C-BDB8-CC284E87B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edc1b3-a6a6-4744-bb8f-c9b717f8a9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9B97C3-F96B-49EE-A116-714AFA156DE5}">
  <ds:schemaRefs>
    <ds:schemaRef ds:uri="http://schemas.microsoft.com/sharepoint/v3/contenttype/forms"/>
  </ds:schemaRefs>
</ds:datastoreItem>
</file>

<file path=customXml/itemProps4.xml><?xml version="1.0" encoding="utf-8"?>
<ds:datastoreItem xmlns:ds="http://schemas.openxmlformats.org/officeDocument/2006/customXml" ds:itemID="{C2F103FD-3552-4274-96A5-E2757CADA207}">
  <ds:schemaRefs>
    <ds:schemaRef ds:uri="http://schemas.microsoft.com/office/2006/documentManagement/types"/>
    <ds:schemaRef ds:uri="acedc1b3-a6a6-4744-bb8f-c9b717f8a9c9"/>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10</vt:i4>
      </vt:variant>
    </vt:vector>
  </HeadingPairs>
  <TitlesOfParts>
    <vt:vector size="20" baseType="lpstr">
      <vt:lpstr>d1</vt:lpstr>
      <vt:lpstr>d2</vt:lpstr>
      <vt:lpstr>d3</vt:lpstr>
      <vt:lpstr>d4</vt:lpstr>
      <vt:lpstr>d5</vt:lpstr>
      <vt:lpstr>d6</vt:lpstr>
      <vt:lpstr>d7</vt:lpstr>
      <vt:lpstr>d8</vt:lpstr>
      <vt:lpstr>d9</vt:lpstr>
      <vt:lpstr>d10</vt:lpstr>
      <vt:lpstr>'d1'!Заголовки_для_друку</vt:lpstr>
      <vt:lpstr>'d3'!Заголовки_для_друку</vt:lpstr>
      <vt:lpstr>'d4'!Заголовки_для_друку</vt:lpstr>
      <vt:lpstr>'d7'!Заголовки_для_друку</vt:lpstr>
      <vt:lpstr>'d9'!Заголовки_для_друку</vt:lpstr>
      <vt:lpstr>Заголовки_для_друку</vt:lpstr>
      <vt:lpstr>'d4'!Область_друку</vt:lpstr>
      <vt:lpstr>'d5'!Область_друку</vt:lpstr>
      <vt:lpstr>'d7'!Область_друку</vt:lpstr>
      <vt:lpstr>'d9'!Область_друку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 Lukash</dc:creator>
  <cp:lastModifiedBy>Роман Ніцович</cp:lastModifiedBy>
  <cp:lastPrinted>2015-01-12T14:01:42Z</cp:lastPrinted>
  <dcterms:created xsi:type="dcterms:W3CDTF">2014-12-30T10:54:18Z</dcterms:created>
  <dcterms:modified xsi:type="dcterms:W3CDTF">2016-07-21T07:56:28Z</dcterms:modified>
</cp:coreProperties>
</file>