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4235" windowHeight="7935"/>
  </bookViews>
  <sheets>
    <sheet name="California by Region" sheetId="1" r:id="rId1"/>
  </sheets>
  <definedNames>
    <definedName name="_xlnm.Print_Area" localSheetId="0">'California by Region'!$A$1:$I$253</definedName>
  </definedNames>
  <calcPr calcId="125725"/>
</workbook>
</file>

<file path=xl/calcChain.xml><?xml version="1.0" encoding="utf-8"?>
<calcChain xmlns="http://schemas.openxmlformats.org/spreadsheetml/2006/main">
  <c r="H254" i="1"/>
  <c r="H253"/>
  <c r="H252"/>
  <c r="H251"/>
  <c r="H250"/>
  <c r="H249"/>
  <c r="H248"/>
  <c r="H247"/>
  <c r="H246"/>
  <c r="H245"/>
  <c r="H244"/>
  <c r="H243"/>
  <c r="H242"/>
  <c r="H241"/>
  <c r="H240"/>
  <c r="H239"/>
  <c r="H238"/>
  <c r="H255"/>
  <c r="I233"/>
  <c r="I232"/>
  <c r="I231"/>
  <c r="I230"/>
  <c r="I229"/>
  <c r="I228"/>
  <c r="I227"/>
  <c r="I226"/>
  <c r="I225"/>
  <c r="I224"/>
  <c r="I223"/>
  <c r="I222"/>
  <c r="I221"/>
  <c r="I219"/>
  <c r="I218"/>
  <c r="I217"/>
  <c r="I234"/>
  <c r="I220"/>
  <c r="F212"/>
  <c r="F211"/>
  <c r="F210"/>
  <c r="F209"/>
  <c r="F208"/>
  <c r="F207"/>
  <c r="F206"/>
  <c r="F205"/>
  <c r="F204"/>
  <c r="F203"/>
  <c r="F202"/>
  <c r="F201"/>
  <c r="F200"/>
  <c r="F199"/>
  <c r="F198"/>
  <c r="F197"/>
  <c r="F213"/>
  <c r="F196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92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50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29"/>
  <c r="I20"/>
  <c r="I19"/>
  <c r="I18"/>
  <c r="I17"/>
  <c r="I16"/>
  <c r="I15"/>
  <c r="I14"/>
  <c r="I13"/>
  <c r="I12"/>
  <c r="I11"/>
  <c r="I10"/>
  <c r="I9"/>
  <c r="I8"/>
  <c r="I7"/>
  <c r="I6"/>
  <c r="I5"/>
  <c r="I4"/>
  <c r="I21"/>
  <c r="E42"/>
  <c r="E41"/>
  <c r="E40"/>
  <c r="E39"/>
  <c r="E38"/>
  <c r="E37"/>
  <c r="E36"/>
  <c r="E35"/>
  <c r="E34"/>
  <c r="E33"/>
  <c r="E32"/>
  <c r="E31"/>
  <c r="E30"/>
  <c r="E29"/>
  <c r="E28"/>
  <c r="E27"/>
  <c r="E26"/>
  <c r="E43"/>
  <c r="E64"/>
  <c r="E63"/>
  <c r="E62"/>
  <c r="E61"/>
  <c r="E60"/>
  <c r="E59"/>
  <c r="E58"/>
  <c r="E57"/>
  <c r="E56"/>
  <c r="E55"/>
  <c r="E54"/>
  <c r="E53"/>
  <c r="E52"/>
  <c r="E51"/>
  <c r="E50"/>
  <c r="E49"/>
  <c r="E48"/>
  <c r="E65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71"/>
  <c r="F86"/>
  <c r="F85"/>
  <c r="F84"/>
  <c r="F83"/>
  <c r="F82"/>
  <c r="F81"/>
  <c r="F80"/>
  <c r="F79"/>
  <c r="F78"/>
  <c r="F77"/>
  <c r="F76"/>
  <c r="F75"/>
  <c r="F74"/>
  <c r="F73"/>
  <c r="F72"/>
  <c r="F71"/>
  <c r="F70"/>
  <c r="H91"/>
  <c r="F87"/>
  <c r="H107"/>
  <c r="H106"/>
  <c r="H105"/>
  <c r="H104"/>
  <c r="H103"/>
  <c r="H102"/>
  <c r="H101"/>
  <c r="H100"/>
  <c r="H99"/>
  <c r="H98"/>
  <c r="H97"/>
  <c r="H96"/>
  <c r="H95"/>
  <c r="H94"/>
  <c r="H93"/>
  <c r="H92"/>
  <c r="H108"/>
</calcChain>
</file>

<file path=xl/sharedStrings.xml><?xml version="1.0" encoding="utf-8"?>
<sst xmlns="http://schemas.openxmlformats.org/spreadsheetml/2006/main" count="118" uniqueCount="78">
  <si>
    <t>Alpine County</t>
  </si>
  <si>
    <t>Butte County</t>
  </si>
  <si>
    <t>Colusa County</t>
  </si>
  <si>
    <t>Glenn County</t>
  </si>
  <si>
    <t>Inyo County</t>
  </si>
  <si>
    <t>Kern County</t>
  </si>
  <si>
    <t>Lake County</t>
  </si>
  <si>
    <t>Mendocino County</t>
  </si>
  <si>
    <t>Mono County</t>
  </si>
  <si>
    <t>Napa County</t>
  </si>
  <si>
    <t>Nevada County</t>
  </si>
  <si>
    <t>Plumas County</t>
  </si>
  <si>
    <t>Sierra County</t>
  </si>
  <si>
    <t>Sonoma County</t>
  </si>
  <si>
    <t>Tehama County</t>
  </si>
  <si>
    <t>San Francisco Bay Area</t>
  </si>
  <si>
    <t>Fresno</t>
  </si>
  <si>
    <t>Kings</t>
  </si>
  <si>
    <t>Madera</t>
  </si>
  <si>
    <t>Mariposa</t>
  </si>
  <si>
    <t>Merced</t>
  </si>
  <si>
    <t>San Joaquin</t>
  </si>
  <si>
    <t>Stanislaus</t>
  </si>
  <si>
    <t>Tulare</t>
  </si>
  <si>
    <t>Alameda</t>
  </si>
  <si>
    <t>Contra Costa</t>
  </si>
  <si>
    <t>Marin</t>
  </si>
  <si>
    <t>San Francisco</t>
  </si>
  <si>
    <t>San Mateo</t>
  </si>
  <si>
    <t>Santa Clara</t>
  </si>
  <si>
    <t>Solano</t>
  </si>
  <si>
    <t>Los Angeles</t>
  </si>
  <si>
    <t>Orange</t>
  </si>
  <si>
    <t>San Diego</t>
  </si>
  <si>
    <t>Ventura</t>
  </si>
  <si>
    <t>San Luis Obispo</t>
  </si>
  <si>
    <t>Santa Barbara</t>
  </si>
  <si>
    <t>Monterey</t>
  </si>
  <si>
    <t>Santa Cruz</t>
  </si>
  <si>
    <t>San Benito</t>
  </si>
  <si>
    <t>Riverside</t>
  </si>
  <si>
    <t>San Bernardino</t>
  </si>
  <si>
    <t>El Dorado</t>
  </si>
  <si>
    <t>Amador</t>
  </si>
  <si>
    <t>Calaveras</t>
  </si>
  <si>
    <t>Placer</t>
  </si>
  <si>
    <t>Tuolumne</t>
  </si>
  <si>
    <t>Central Valley / North Sacramento Valley</t>
  </si>
  <si>
    <t>Central Valley: Sacramento Metro / Foothills</t>
  </si>
  <si>
    <t>Sacramento</t>
  </si>
  <si>
    <t>Sutter</t>
  </si>
  <si>
    <t>Yuba</t>
  </si>
  <si>
    <t>Yolo</t>
  </si>
  <si>
    <t>Central Valley: North San Joaquin</t>
  </si>
  <si>
    <t>Central Valley: South San Joaquin</t>
  </si>
  <si>
    <t>Northern California</t>
  </si>
  <si>
    <t>Humboldt</t>
  </si>
  <si>
    <t>Del Norte</t>
  </si>
  <si>
    <t>Lassen</t>
  </si>
  <si>
    <t>Modoc</t>
  </si>
  <si>
    <t>Shasta</t>
  </si>
  <si>
    <t>Siskiyou</t>
  </si>
  <si>
    <t>Southern California</t>
  </si>
  <si>
    <t>North Wine / Coastal Agricultural</t>
  </si>
  <si>
    <t>South Wine / Coastal Agricultural</t>
  </si>
  <si>
    <t>Trinity</t>
  </si>
  <si>
    <t>Southern Sierra Foothills</t>
  </si>
  <si>
    <t>Imperial</t>
  </si>
  <si>
    <r>
      <t xml:space="preserve">Unemployment rates by county, not seasonally adjusted </t>
    </r>
    <r>
      <rPr>
        <b/>
        <vertAlign val="superscript"/>
        <sz val="10"/>
        <color theme="1"/>
        <rFont val="Arial"/>
        <family val="2"/>
      </rPr>
      <t>[1]</t>
    </r>
  </si>
  <si>
    <t>California Unemployment Rates by County, Not Seasonally Adjusted</t>
  </si>
  <si>
    <t>North Eastern Sierra</t>
  </si>
  <si>
    <t>South Eastern Sierra</t>
  </si>
  <si>
    <r>
      <t xml:space="preserve">Labor Force </t>
    </r>
    <r>
      <rPr>
        <b/>
        <vertAlign val="superscript"/>
        <sz val="10"/>
        <color theme="1"/>
        <rFont val="Arial"/>
        <family val="2"/>
      </rPr>
      <t>[2]</t>
    </r>
  </si>
  <si>
    <t>Weighted Average</t>
  </si>
  <si>
    <t>Northern Wine &amp; Coastal Agricultural</t>
  </si>
  <si>
    <t>Southern Wine &amp; Coastal Agricultural</t>
  </si>
  <si>
    <t>Central Valley: North Sacramento Valley</t>
  </si>
  <si>
    <t>Central Valley: Sacramento Metro &amp; Foothills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</si>
</sst>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vertAlign val="super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4" xfId="0" applyFont="1" applyFill="1" applyBorder="1" applyAlignment="1">
      <alignment horizontal="left" vertical="center" wrapText="1"/>
    </xf>
    <xf numFmtId="164" fontId="3" fillId="0" borderId="4" xfId="1" applyNumberFormat="1" applyFont="1" applyFill="1" applyBorder="1" applyAlignment="1">
      <alignment horizontal="right" wrapText="1"/>
    </xf>
    <xf numFmtId="0" fontId="3" fillId="0" borderId="4" xfId="0" applyFont="1" applyFill="1" applyBorder="1"/>
    <xf numFmtId="0" fontId="3" fillId="0" borderId="0" xfId="0" applyFont="1" applyFill="1"/>
    <xf numFmtId="0" fontId="2" fillId="0" borderId="1" xfId="0" applyFont="1" applyFill="1" applyBorder="1" applyAlignment="1">
      <alignment horizontal="left" vertical="center" wrapText="1"/>
    </xf>
    <xf numFmtId="17" fontId="2" fillId="0" borderId="4" xfId="0" applyNumberFormat="1" applyFont="1" applyFill="1" applyBorder="1" applyAlignment="1">
      <alignment horizontal="center" vertical="top" wrapText="1"/>
    </xf>
    <xf numFmtId="164" fontId="3" fillId="0" borderId="1" xfId="1" applyNumberFormat="1" applyFont="1" applyFill="1" applyBorder="1" applyAlignment="1">
      <alignment horizontal="right" wrapText="1"/>
    </xf>
    <xf numFmtId="164" fontId="3" fillId="0" borderId="7" xfId="1" applyNumberFormat="1" applyFont="1" applyFill="1" applyBorder="1" applyAlignment="1">
      <alignment horizontal="right" wrapText="1"/>
    </xf>
    <xf numFmtId="164" fontId="3" fillId="0" borderId="0" xfId="1" applyNumberFormat="1" applyFont="1" applyFill="1" applyBorder="1" applyAlignment="1">
      <alignment horizontal="right" wrapText="1"/>
    </xf>
    <xf numFmtId="17" fontId="2" fillId="0" borderId="0" xfId="0" applyNumberFormat="1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wrapText="1"/>
    </xf>
    <xf numFmtId="0" fontId="0" fillId="0" borderId="0" xfId="0" applyFill="1"/>
    <xf numFmtId="164" fontId="3" fillId="0" borderId="3" xfId="1" applyNumberFormat="1" applyFont="1" applyFill="1" applyBorder="1" applyAlignment="1">
      <alignment horizontal="right" wrapText="1"/>
    </xf>
    <xf numFmtId="164" fontId="3" fillId="0" borderId="8" xfId="1" applyNumberFormat="1" applyFont="1" applyFill="1" applyBorder="1" applyAlignment="1">
      <alignment horizontal="right" wrapText="1"/>
    </xf>
    <xf numFmtId="0" fontId="2" fillId="0" borderId="5" xfId="0" applyFont="1" applyFill="1" applyBorder="1" applyAlignment="1">
      <alignment horizontal="left" vertical="center" wrapText="1"/>
    </xf>
    <xf numFmtId="164" fontId="3" fillId="0" borderId="5" xfId="1" applyNumberFormat="1" applyFont="1" applyFill="1" applyBorder="1" applyAlignment="1">
      <alignment horizontal="right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 wrapText="1"/>
    </xf>
    <xf numFmtId="164" fontId="3" fillId="0" borderId="9" xfId="1" applyNumberFormat="1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left" vertical="top"/>
    </xf>
    <xf numFmtId="164" fontId="3" fillId="0" borderId="2" xfId="1" applyNumberFormat="1" applyFont="1" applyFill="1" applyBorder="1" applyAlignment="1">
      <alignment horizontal="right" wrapText="1"/>
    </xf>
    <xf numFmtId="164" fontId="3" fillId="0" borderId="10" xfId="1" applyNumberFormat="1" applyFont="1" applyFill="1" applyBorder="1" applyAlignment="1">
      <alignment horizontal="right" wrapText="1"/>
    </xf>
    <xf numFmtId="0" fontId="2" fillId="0" borderId="11" xfId="0" applyFont="1" applyFill="1" applyBorder="1" applyAlignment="1">
      <alignment horizontal="centerContinuous" vertical="top"/>
    </xf>
    <xf numFmtId="0" fontId="2" fillId="0" borderId="12" xfId="0" applyFont="1" applyFill="1" applyBorder="1" applyAlignment="1">
      <alignment horizontal="centerContinuous" vertical="top"/>
    </xf>
    <xf numFmtId="0" fontId="2" fillId="0" borderId="13" xfId="0" applyFont="1" applyFill="1" applyBorder="1" applyAlignment="1">
      <alignment horizontal="centerContinuous" vertical="top"/>
    </xf>
    <xf numFmtId="0" fontId="2" fillId="0" borderId="14" xfId="0" applyFont="1" applyFill="1" applyBorder="1" applyAlignment="1">
      <alignment horizontal="centerContinuous" vertical="top"/>
    </xf>
    <xf numFmtId="0" fontId="2" fillId="0" borderId="0" xfId="0" applyFont="1" applyFill="1" applyBorder="1" applyAlignment="1">
      <alignment horizontal="centerContinuous" vertical="top"/>
    </xf>
    <xf numFmtId="0" fontId="2" fillId="0" borderId="15" xfId="0" applyFont="1" applyFill="1" applyBorder="1" applyAlignment="1">
      <alignment horizontal="centerContinuous" vertical="top"/>
    </xf>
    <xf numFmtId="0" fontId="2" fillId="0" borderId="16" xfId="0" applyFont="1" applyFill="1" applyBorder="1" applyAlignment="1">
      <alignment horizontal="centerContinuous" vertical="top"/>
    </xf>
    <xf numFmtId="0" fontId="2" fillId="0" borderId="17" xfId="0" applyFont="1" applyFill="1" applyBorder="1" applyAlignment="1">
      <alignment horizontal="centerContinuous" vertical="top"/>
    </xf>
    <xf numFmtId="0" fontId="2" fillId="0" borderId="18" xfId="0" applyFont="1" applyFill="1" applyBorder="1" applyAlignment="1">
      <alignment horizontal="centerContinuous" vertical="top"/>
    </xf>
    <xf numFmtId="165" fontId="3" fillId="0" borderId="4" xfId="1" applyNumberFormat="1" applyFont="1" applyFill="1" applyBorder="1" applyAlignment="1">
      <alignment horizontal="right" wrapText="1"/>
    </xf>
    <xf numFmtId="164" fontId="3" fillId="0" borderId="4" xfId="1" applyNumberFormat="1" applyFont="1" applyFill="1" applyBorder="1"/>
    <xf numFmtId="165" fontId="3" fillId="0" borderId="0" xfId="1" applyNumberFormat="1" applyFont="1" applyFill="1" applyBorder="1" applyAlignment="1">
      <alignment horizontal="right" wrapText="1"/>
    </xf>
    <xf numFmtId="17" fontId="2" fillId="2" borderId="4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horizontal="right" wrapText="1"/>
    </xf>
    <xf numFmtId="164" fontId="3" fillId="2" borderId="3" xfId="1" applyNumberFormat="1" applyFont="1" applyFill="1" applyBorder="1" applyAlignment="1">
      <alignment horizontal="right" wrapText="1"/>
    </xf>
    <xf numFmtId="164" fontId="3" fillId="2" borderId="4" xfId="1" applyNumberFormat="1" applyFont="1" applyFill="1" applyBorder="1" applyAlignment="1">
      <alignment horizontal="right" wrapText="1"/>
    </xf>
    <xf numFmtId="165" fontId="3" fillId="0" borderId="4" xfId="1" applyNumberFormat="1" applyFont="1" applyFill="1" applyBorder="1"/>
    <xf numFmtId="164" fontId="3" fillId="2" borderId="4" xfId="1" applyNumberFormat="1" applyFont="1" applyFill="1" applyBorder="1"/>
    <xf numFmtId="164" fontId="3" fillId="2" borderId="5" xfId="1" applyNumberFormat="1" applyFont="1" applyFill="1" applyBorder="1" applyAlignment="1">
      <alignment horizontal="right" wrapText="1"/>
    </xf>
    <xf numFmtId="164" fontId="3" fillId="2" borderId="10" xfId="1" applyNumberFormat="1" applyFont="1" applyFill="1" applyBorder="1" applyAlignment="1">
      <alignment horizontal="right" wrapText="1"/>
    </xf>
    <xf numFmtId="165" fontId="3" fillId="0" borderId="10" xfId="1" applyNumberFormat="1" applyFont="1" applyFill="1" applyBorder="1"/>
    <xf numFmtId="164" fontId="3" fillId="0" borderId="4" xfId="0" applyNumberFormat="1" applyFont="1" applyFill="1" applyBorder="1"/>
    <xf numFmtId="165" fontId="3" fillId="0" borderId="4" xfId="0" applyNumberFormat="1" applyFont="1" applyFill="1" applyBorder="1"/>
    <xf numFmtId="165" fontId="3" fillId="0" borderId="10" xfId="1" applyNumberFormat="1" applyFont="1" applyFill="1" applyBorder="1" applyAlignment="1">
      <alignment horizontal="right" wrapText="1"/>
    </xf>
    <xf numFmtId="164" fontId="3" fillId="2" borderId="4" xfId="0" applyNumberFormat="1" applyFont="1" applyFill="1" applyBorder="1"/>
    <xf numFmtId="164" fontId="3" fillId="0" borderId="11" xfId="1" applyNumberFormat="1" applyFont="1" applyFill="1" applyBorder="1" applyAlignment="1">
      <alignment horizontal="right" wrapText="1"/>
    </xf>
    <xf numFmtId="9" fontId="3" fillId="0" borderId="0" xfId="2" applyFont="1" applyFill="1" applyBorder="1" applyAlignment="1">
      <alignment horizontal="right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66FF33"/>
      <color rgb="FF000000"/>
      <color rgb="FFFDD903"/>
      <color rgb="FFFF99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Region'!$B$3</c:f>
              <c:strCache>
                <c:ptCount val="1"/>
                <c:pt idx="0">
                  <c:v>Humboldt</c:v>
                </c:pt>
              </c:strCache>
            </c:strRef>
          </c:tx>
          <c:spPr>
            <a:ln>
              <a:solidFill>
                <a:schemeClr val="bg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'California by Region'!$A$4:$A$20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Region'!$B$4:$B$20</c:f>
              <c:numCache>
                <c:formatCode>_(* #,##0.0_);_(* \(#,##0.0\);_(* "-"??_);_(@_)</c:formatCode>
                <c:ptCount val="17"/>
                <c:pt idx="0">
                  <c:v>5.3</c:v>
                </c:pt>
                <c:pt idx="1">
                  <c:v>6.2</c:v>
                </c:pt>
                <c:pt idx="2">
                  <c:v>5.6</c:v>
                </c:pt>
                <c:pt idx="3">
                  <c:v>5.3</c:v>
                </c:pt>
                <c:pt idx="4">
                  <c:v>6.4</c:v>
                </c:pt>
                <c:pt idx="5">
                  <c:v>7</c:v>
                </c:pt>
                <c:pt idx="6">
                  <c:v>6.7</c:v>
                </c:pt>
                <c:pt idx="7">
                  <c:v>6.7</c:v>
                </c:pt>
                <c:pt idx="8">
                  <c:v>9</c:v>
                </c:pt>
                <c:pt idx="9">
                  <c:v>12</c:v>
                </c:pt>
                <c:pt idx="10">
                  <c:v>11.3</c:v>
                </c:pt>
                <c:pt idx="11">
                  <c:v>10.4</c:v>
                </c:pt>
                <c:pt idx="12">
                  <c:v>11.5</c:v>
                </c:pt>
                <c:pt idx="13">
                  <c:v>12.6</c:v>
                </c:pt>
                <c:pt idx="14">
                  <c:v>11</c:v>
                </c:pt>
                <c:pt idx="15">
                  <c:v>10.6</c:v>
                </c:pt>
                <c:pt idx="16">
                  <c:v>11.3</c:v>
                </c:pt>
              </c:numCache>
            </c:numRef>
          </c:val>
        </c:ser>
        <c:ser>
          <c:idx val="1"/>
          <c:order val="1"/>
          <c:tx>
            <c:strRef>
              <c:f>'California by Region'!$C$3</c:f>
              <c:strCache>
                <c:ptCount val="1"/>
                <c:pt idx="0">
                  <c:v>Del Norte</c:v>
                </c:pt>
              </c:strCache>
            </c:strRef>
          </c:tx>
          <c:spPr>
            <a:ln>
              <a:solidFill>
                <a:srgbClr val="7030A0"/>
              </a:solidFill>
            </a:ln>
          </c:spPr>
          <c:marker>
            <c:symbol val="none"/>
          </c:marker>
          <c:cat>
            <c:numRef>
              <c:f>'California by Region'!$A$4:$A$20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Region'!$C$4:$C$20</c:f>
              <c:numCache>
                <c:formatCode>_(* #,##0.0_);_(* \(#,##0.0\);_(* "-"??_);_(@_)</c:formatCode>
                <c:ptCount val="17"/>
                <c:pt idx="0">
                  <c:v>6.9</c:v>
                </c:pt>
                <c:pt idx="1">
                  <c:v>7.1</c:v>
                </c:pt>
                <c:pt idx="2">
                  <c:v>7.4</c:v>
                </c:pt>
                <c:pt idx="3">
                  <c:v>7.1</c:v>
                </c:pt>
                <c:pt idx="4">
                  <c:v>8.1999999999999993</c:v>
                </c:pt>
                <c:pt idx="5">
                  <c:v>8.5</c:v>
                </c:pt>
                <c:pt idx="6">
                  <c:v>8.4</c:v>
                </c:pt>
                <c:pt idx="7">
                  <c:v>8.1999999999999993</c:v>
                </c:pt>
                <c:pt idx="8">
                  <c:v>10.3</c:v>
                </c:pt>
                <c:pt idx="9">
                  <c:v>12.8</c:v>
                </c:pt>
                <c:pt idx="10">
                  <c:v>12.4</c:v>
                </c:pt>
                <c:pt idx="11">
                  <c:v>11.9</c:v>
                </c:pt>
                <c:pt idx="12">
                  <c:v>12.5</c:v>
                </c:pt>
                <c:pt idx="13">
                  <c:v>14.1</c:v>
                </c:pt>
                <c:pt idx="14">
                  <c:v>13.5</c:v>
                </c:pt>
                <c:pt idx="15">
                  <c:v>12.7</c:v>
                </c:pt>
                <c:pt idx="16">
                  <c:v>13.6</c:v>
                </c:pt>
              </c:numCache>
            </c:numRef>
          </c:val>
        </c:ser>
        <c:ser>
          <c:idx val="2"/>
          <c:order val="2"/>
          <c:tx>
            <c:strRef>
              <c:f>'California by Region'!$D$3</c:f>
              <c:strCache>
                <c:ptCount val="1"/>
                <c:pt idx="0">
                  <c:v>Lassen</c:v>
                </c:pt>
              </c:strCache>
            </c:strRef>
          </c:tx>
          <c:spPr>
            <a:ln>
              <a:solidFill>
                <a:srgbClr val="000000"/>
              </a:solidFill>
            </a:ln>
          </c:spPr>
          <c:marker>
            <c:symbol val="none"/>
          </c:marker>
          <c:cat>
            <c:numRef>
              <c:f>'California by Region'!$A$4:$A$20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Region'!$D$4:$D$20</c:f>
              <c:numCache>
                <c:formatCode>_(* #,##0.0_);_(* \(#,##0.0\);_(* "-"??_);_(@_)</c:formatCode>
                <c:ptCount val="17"/>
                <c:pt idx="0">
                  <c:v>7.7</c:v>
                </c:pt>
                <c:pt idx="1">
                  <c:v>10</c:v>
                </c:pt>
                <c:pt idx="2">
                  <c:v>7.1</c:v>
                </c:pt>
                <c:pt idx="3">
                  <c:v>6.6</c:v>
                </c:pt>
                <c:pt idx="4">
                  <c:v>8.9</c:v>
                </c:pt>
                <c:pt idx="5">
                  <c:v>11.2</c:v>
                </c:pt>
                <c:pt idx="6">
                  <c:v>8.5</c:v>
                </c:pt>
                <c:pt idx="7">
                  <c:v>8.1999999999999993</c:v>
                </c:pt>
                <c:pt idx="8">
                  <c:v>11.1</c:v>
                </c:pt>
                <c:pt idx="9">
                  <c:v>15.6</c:v>
                </c:pt>
                <c:pt idx="10">
                  <c:v>12.3</c:v>
                </c:pt>
                <c:pt idx="11">
                  <c:v>11.9</c:v>
                </c:pt>
                <c:pt idx="12">
                  <c:v>14.5</c:v>
                </c:pt>
                <c:pt idx="13">
                  <c:v>17.2</c:v>
                </c:pt>
                <c:pt idx="14">
                  <c:v>14.4</c:v>
                </c:pt>
                <c:pt idx="15">
                  <c:v>13.2</c:v>
                </c:pt>
                <c:pt idx="16">
                  <c:v>14.7</c:v>
                </c:pt>
              </c:numCache>
            </c:numRef>
          </c:val>
        </c:ser>
        <c:ser>
          <c:idx val="3"/>
          <c:order val="3"/>
          <c:tx>
            <c:strRef>
              <c:f>'California by Region'!$E$3</c:f>
              <c:strCache>
                <c:ptCount val="1"/>
                <c:pt idx="0">
                  <c:v>Modoc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'California by Region'!$A$4:$A$20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Region'!$E$4:$E$20</c:f>
              <c:numCache>
                <c:formatCode>_(* #,##0.0_);_(* \(#,##0.0\);_(* "-"??_);_(@_)</c:formatCode>
                <c:ptCount val="17"/>
                <c:pt idx="0">
                  <c:v>8.1999999999999993</c:v>
                </c:pt>
                <c:pt idx="1">
                  <c:v>9.5</c:v>
                </c:pt>
                <c:pt idx="2">
                  <c:v>6.9</c:v>
                </c:pt>
                <c:pt idx="3">
                  <c:v>6.4</c:v>
                </c:pt>
                <c:pt idx="4">
                  <c:v>9.4</c:v>
                </c:pt>
                <c:pt idx="5">
                  <c:v>11.8</c:v>
                </c:pt>
                <c:pt idx="6">
                  <c:v>8</c:v>
                </c:pt>
                <c:pt idx="7">
                  <c:v>7.7</c:v>
                </c:pt>
                <c:pt idx="8">
                  <c:v>12.3</c:v>
                </c:pt>
                <c:pt idx="9">
                  <c:v>15.7</c:v>
                </c:pt>
                <c:pt idx="10">
                  <c:v>11.8</c:v>
                </c:pt>
                <c:pt idx="11">
                  <c:v>11.2</c:v>
                </c:pt>
                <c:pt idx="12">
                  <c:v>14.5</c:v>
                </c:pt>
                <c:pt idx="13">
                  <c:v>17.8</c:v>
                </c:pt>
                <c:pt idx="14">
                  <c:v>13.8</c:v>
                </c:pt>
                <c:pt idx="15">
                  <c:v>13.3</c:v>
                </c:pt>
                <c:pt idx="16">
                  <c:v>16.100000000000001</c:v>
                </c:pt>
              </c:numCache>
            </c:numRef>
          </c:val>
        </c:ser>
        <c:ser>
          <c:idx val="4"/>
          <c:order val="4"/>
          <c:tx>
            <c:strRef>
              <c:f>'California by Region'!$F$3</c:f>
              <c:strCache>
                <c:ptCount val="1"/>
                <c:pt idx="0">
                  <c:v>Shasta</c:v>
                </c:pt>
              </c:strCache>
            </c:strRef>
          </c:tx>
          <c:spPr>
            <a:ln>
              <a:solidFill>
                <a:srgbClr val="FDD903"/>
              </a:solidFill>
            </a:ln>
          </c:spPr>
          <c:marker>
            <c:symbol val="none"/>
          </c:marker>
          <c:cat>
            <c:numRef>
              <c:f>'California by Region'!$A$4:$A$20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Region'!$F$4:$F$20</c:f>
              <c:numCache>
                <c:formatCode>_(* #,##0.0_);_(* \(#,##0.0\);_(* "-"??_);_(@_)</c:formatCode>
                <c:ptCount val="17"/>
                <c:pt idx="0">
                  <c:v>6.7</c:v>
                </c:pt>
                <c:pt idx="1">
                  <c:v>8.1</c:v>
                </c:pt>
                <c:pt idx="2">
                  <c:v>7</c:v>
                </c:pt>
                <c:pt idx="3">
                  <c:v>6.7</c:v>
                </c:pt>
                <c:pt idx="4">
                  <c:v>8.5</c:v>
                </c:pt>
                <c:pt idx="5">
                  <c:v>10.199999999999999</c:v>
                </c:pt>
                <c:pt idx="6">
                  <c:v>9.3000000000000007</c:v>
                </c:pt>
                <c:pt idx="7">
                  <c:v>9.6</c:v>
                </c:pt>
                <c:pt idx="8">
                  <c:v>12.4</c:v>
                </c:pt>
                <c:pt idx="9">
                  <c:v>16.8</c:v>
                </c:pt>
                <c:pt idx="10">
                  <c:v>15.4</c:v>
                </c:pt>
                <c:pt idx="11">
                  <c:v>14.7</c:v>
                </c:pt>
                <c:pt idx="12">
                  <c:v>15.9</c:v>
                </c:pt>
                <c:pt idx="13">
                  <c:v>17.7</c:v>
                </c:pt>
                <c:pt idx="14">
                  <c:v>15.3</c:v>
                </c:pt>
                <c:pt idx="15">
                  <c:v>15.2</c:v>
                </c:pt>
                <c:pt idx="16">
                  <c:v>16</c:v>
                </c:pt>
              </c:numCache>
            </c:numRef>
          </c:val>
        </c:ser>
        <c:ser>
          <c:idx val="5"/>
          <c:order val="5"/>
          <c:tx>
            <c:strRef>
              <c:f>'California by Region'!$G$3</c:f>
              <c:strCache>
                <c:ptCount val="1"/>
                <c:pt idx="0">
                  <c:v>Siskiyou</c:v>
                </c:pt>
              </c:strCache>
            </c:strRef>
          </c:tx>
          <c:spPr>
            <a:ln>
              <a:solidFill>
                <a:srgbClr val="FF9900"/>
              </a:solidFill>
            </a:ln>
          </c:spPr>
          <c:marker>
            <c:symbol val="none"/>
          </c:marker>
          <c:cat>
            <c:numRef>
              <c:f>'California by Region'!$A$4:$A$20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Region'!$G$4:$G$20</c:f>
              <c:numCache>
                <c:formatCode>_(* #,##0.0_);_(* \(#,##0.0\);_(* "-"??_);_(@_)</c:formatCode>
                <c:ptCount val="17"/>
                <c:pt idx="0">
                  <c:v>8.6999999999999993</c:v>
                </c:pt>
                <c:pt idx="1">
                  <c:v>10.199999999999999</c:v>
                </c:pt>
                <c:pt idx="2">
                  <c:v>7.3</c:v>
                </c:pt>
                <c:pt idx="3">
                  <c:v>6.7</c:v>
                </c:pt>
                <c:pt idx="4">
                  <c:v>10.199999999999999</c:v>
                </c:pt>
                <c:pt idx="5">
                  <c:v>11.7</c:v>
                </c:pt>
                <c:pt idx="6">
                  <c:v>8.4</c:v>
                </c:pt>
                <c:pt idx="7">
                  <c:v>8.5</c:v>
                </c:pt>
                <c:pt idx="8">
                  <c:v>14</c:v>
                </c:pt>
                <c:pt idx="9">
                  <c:v>18.5</c:v>
                </c:pt>
                <c:pt idx="10">
                  <c:v>13.9</c:v>
                </c:pt>
                <c:pt idx="11">
                  <c:v>13.5</c:v>
                </c:pt>
                <c:pt idx="12">
                  <c:v>18.3</c:v>
                </c:pt>
                <c:pt idx="13">
                  <c:v>19.399999999999999</c:v>
                </c:pt>
                <c:pt idx="14">
                  <c:v>15.2</c:v>
                </c:pt>
                <c:pt idx="15">
                  <c:v>15.4</c:v>
                </c:pt>
                <c:pt idx="16">
                  <c:v>19</c:v>
                </c:pt>
              </c:numCache>
            </c:numRef>
          </c:val>
        </c:ser>
        <c:ser>
          <c:idx val="6"/>
          <c:order val="6"/>
          <c:tx>
            <c:strRef>
              <c:f>'California by Region'!$H$3</c:f>
              <c:strCache>
                <c:ptCount val="1"/>
                <c:pt idx="0">
                  <c:v>Trinity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'California by Region'!$A$4:$A$20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Region'!$H$4:$H$20</c:f>
              <c:numCache>
                <c:formatCode>_(* #,##0.0_);_(* \(#,##0.0\);_(* "-"??_);_(@_)</c:formatCode>
                <c:ptCount val="17"/>
                <c:pt idx="0">
                  <c:v>10.6</c:v>
                </c:pt>
                <c:pt idx="1">
                  <c:v>12.6</c:v>
                </c:pt>
                <c:pt idx="2">
                  <c:v>8.9</c:v>
                </c:pt>
                <c:pt idx="3">
                  <c:v>8.1</c:v>
                </c:pt>
                <c:pt idx="4">
                  <c:v>12.1</c:v>
                </c:pt>
                <c:pt idx="5">
                  <c:v>14.7</c:v>
                </c:pt>
                <c:pt idx="6">
                  <c:v>10.9</c:v>
                </c:pt>
                <c:pt idx="7">
                  <c:v>10.1</c:v>
                </c:pt>
                <c:pt idx="8">
                  <c:v>14.7</c:v>
                </c:pt>
                <c:pt idx="9">
                  <c:v>21.7</c:v>
                </c:pt>
                <c:pt idx="10">
                  <c:v>17.399999999999999</c:v>
                </c:pt>
                <c:pt idx="11">
                  <c:v>15.9</c:v>
                </c:pt>
                <c:pt idx="12">
                  <c:v>19.8</c:v>
                </c:pt>
                <c:pt idx="13">
                  <c:v>21.6</c:v>
                </c:pt>
                <c:pt idx="14">
                  <c:v>17.600000000000001</c:v>
                </c:pt>
                <c:pt idx="15">
                  <c:v>17.2</c:v>
                </c:pt>
                <c:pt idx="16">
                  <c:v>20.5</c:v>
                </c:pt>
              </c:numCache>
            </c:numRef>
          </c:val>
        </c:ser>
        <c:marker val="1"/>
        <c:axId val="54634752"/>
        <c:axId val="63340544"/>
      </c:lineChart>
      <c:dateAx>
        <c:axId val="54634752"/>
        <c:scaling>
          <c:orientation val="minMax"/>
        </c:scaling>
        <c:axPos val="b"/>
        <c:minorGridlines/>
        <c:numFmt formatCode="mmm\-yy" sourceLinked="1"/>
        <c:tickLblPos val="nextTo"/>
        <c:crossAx val="63340544"/>
        <c:crosses val="autoZero"/>
        <c:auto val="1"/>
        <c:lblOffset val="100"/>
      </c:dateAx>
      <c:valAx>
        <c:axId val="63340544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5463475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2"/>
          <c:order val="0"/>
          <c:tx>
            <c:strRef>
              <c:f>'California by Region'!$B$25</c:f>
              <c:strCache>
                <c:ptCount val="1"/>
                <c:pt idx="0">
                  <c:v>Nevada County</c:v>
                </c:pt>
              </c:strCache>
            </c:strRef>
          </c:tx>
          <c:marker>
            <c:symbol val="none"/>
          </c:marker>
          <c:cat>
            <c:numRef>
              <c:f>'California by Region'!$A$26:$A$42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Region'!$B$26:$B$42</c:f>
              <c:numCache>
                <c:formatCode>_(* #,##0.0_);_(* \(#,##0.0\);_(* "-"??_);_(@_)</c:formatCode>
                <c:ptCount val="17"/>
                <c:pt idx="0">
                  <c:v>4.2</c:v>
                </c:pt>
                <c:pt idx="1">
                  <c:v>4.8</c:v>
                </c:pt>
                <c:pt idx="2">
                  <c:v>4.5999999999999996</c:v>
                </c:pt>
                <c:pt idx="3">
                  <c:v>4.5999999999999996</c:v>
                </c:pt>
                <c:pt idx="4">
                  <c:v>5.3</c:v>
                </c:pt>
                <c:pt idx="5">
                  <c:v>6.1</c:v>
                </c:pt>
                <c:pt idx="6">
                  <c:v>6.4</c:v>
                </c:pt>
                <c:pt idx="7">
                  <c:v>6.4</c:v>
                </c:pt>
                <c:pt idx="8">
                  <c:v>8.5</c:v>
                </c:pt>
                <c:pt idx="9">
                  <c:v>11.2</c:v>
                </c:pt>
                <c:pt idx="10">
                  <c:v>11.5</c:v>
                </c:pt>
                <c:pt idx="11">
                  <c:v>10.9</c:v>
                </c:pt>
                <c:pt idx="12">
                  <c:v>11.4</c:v>
                </c:pt>
                <c:pt idx="13">
                  <c:v>12.3</c:v>
                </c:pt>
                <c:pt idx="14">
                  <c:v>11.5</c:v>
                </c:pt>
                <c:pt idx="15">
                  <c:v>11.3</c:v>
                </c:pt>
                <c:pt idx="16">
                  <c:v>11.2</c:v>
                </c:pt>
              </c:numCache>
            </c:numRef>
          </c:val>
        </c:ser>
        <c:ser>
          <c:idx val="4"/>
          <c:order val="1"/>
          <c:tx>
            <c:strRef>
              <c:f>'California by Region'!$C$25</c:f>
              <c:strCache>
                <c:ptCount val="1"/>
                <c:pt idx="0">
                  <c:v>Sierra County</c:v>
                </c:pt>
              </c:strCache>
            </c:strRef>
          </c:tx>
          <c:marker>
            <c:symbol val="none"/>
          </c:marker>
          <c:cat>
            <c:numRef>
              <c:f>'California by Region'!$A$26:$A$42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Region'!$C$26:$C$42</c:f>
              <c:numCache>
                <c:formatCode>_(* #,##0.0_);_(* \(#,##0.0\);_(* "-"??_);_(@_)</c:formatCode>
                <c:ptCount val="17"/>
                <c:pt idx="0">
                  <c:v>7.9</c:v>
                </c:pt>
                <c:pt idx="1">
                  <c:v>10.9</c:v>
                </c:pt>
                <c:pt idx="2">
                  <c:v>5.7</c:v>
                </c:pt>
                <c:pt idx="3">
                  <c:v>5.0999999999999996</c:v>
                </c:pt>
                <c:pt idx="4">
                  <c:v>10.199999999999999</c:v>
                </c:pt>
                <c:pt idx="5">
                  <c:v>13.2</c:v>
                </c:pt>
                <c:pt idx="6">
                  <c:v>8.3000000000000007</c:v>
                </c:pt>
                <c:pt idx="7">
                  <c:v>7.6</c:v>
                </c:pt>
                <c:pt idx="8">
                  <c:v>12.8</c:v>
                </c:pt>
                <c:pt idx="9">
                  <c:v>18.600000000000001</c:v>
                </c:pt>
                <c:pt idx="10">
                  <c:v>14.8</c:v>
                </c:pt>
                <c:pt idx="11">
                  <c:v>13.7</c:v>
                </c:pt>
                <c:pt idx="12">
                  <c:v>17.899999999999999</c:v>
                </c:pt>
                <c:pt idx="13">
                  <c:v>18</c:v>
                </c:pt>
                <c:pt idx="14">
                  <c:v>13.5</c:v>
                </c:pt>
                <c:pt idx="15">
                  <c:v>13.5</c:v>
                </c:pt>
                <c:pt idx="16">
                  <c:v>16.8</c:v>
                </c:pt>
              </c:numCache>
            </c:numRef>
          </c:val>
        </c:ser>
        <c:ser>
          <c:idx val="5"/>
          <c:order val="2"/>
          <c:tx>
            <c:strRef>
              <c:f>'California by Region'!$D$25</c:f>
              <c:strCache>
                <c:ptCount val="1"/>
                <c:pt idx="0">
                  <c:v>Plumas County</c:v>
                </c:pt>
              </c:strCache>
            </c:strRef>
          </c:tx>
          <c:marker>
            <c:symbol val="none"/>
          </c:marker>
          <c:cat>
            <c:numRef>
              <c:f>'California by Region'!$A$26:$A$42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Region'!$D$26:$D$42</c:f>
              <c:numCache>
                <c:formatCode>_(* #,##0.0_);_(* \(#,##0.0\);_(* "-"??_);_(@_)</c:formatCode>
                <c:ptCount val="17"/>
                <c:pt idx="0">
                  <c:v>8.6999999999999993</c:v>
                </c:pt>
                <c:pt idx="1">
                  <c:v>12.2</c:v>
                </c:pt>
                <c:pt idx="2">
                  <c:v>6.3</c:v>
                </c:pt>
                <c:pt idx="3">
                  <c:v>5.8</c:v>
                </c:pt>
                <c:pt idx="4">
                  <c:v>10.3</c:v>
                </c:pt>
                <c:pt idx="5">
                  <c:v>14</c:v>
                </c:pt>
                <c:pt idx="6">
                  <c:v>7.9</c:v>
                </c:pt>
                <c:pt idx="7">
                  <c:v>7.3</c:v>
                </c:pt>
                <c:pt idx="8">
                  <c:v>14</c:v>
                </c:pt>
                <c:pt idx="9">
                  <c:v>20.8</c:v>
                </c:pt>
                <c:pt idx="10">
                  <c:v>15.3</c:v>
                </c:pt>
                <c:pt idx="11">
                  <c:v>13.9</c:v>
                </c:pt>
                <c:pt idx="12">
                  <c:v>18.899999999999999</c:v>
                </c:pt>
                <c:pt idx="13">
                  <c:v>22.9</c:v>
                </c:pt>
                <c:pt idx="14">
                  <c:v>16</c:v>
                </c:pt>
                <c:pt idx="15">
                  <c:v>15.7</c:v>
                </c:pt>
                <c:pt idx="16">
                  <c:v>21</c:v>
                </c:pt>
              </c:numCache>
            </c:numRef>
          </c:val>
        </c:ser>
        <c:marker val="1"/>
        <c:axId val="63357696"/>
        <c:axId val="63359232"/>
      </c:lineChart>
      <c:dateAx>
        <c:axId val="63357696"/>
        <c:scaling>
          <c:orientation val="minMax"/>
        </c:scaling>
        <c:axPos val="b"/>
        <c:minorGridlines/>
        <c:numFmt formatCode="mmm\-yy" sourceLinked="1"/>
        <c:tickLblPos val="nextTo"/>
        <c:crossAx val="63359232"/>
        <c:crosses val="autoZero"/>
        <c:auto val="1"/>
        <c:lblOffset val="100"/>
      </c:dateAx>
      <c:valAx>
        <c:axId val="63359232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6335769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Region'!$B$47</c:f>
              <c:strCache>
                <c:ptCount val="1"/>
                <c:pt idx="0">
                  <c:v>Mono County</c:v>
                </c:pt>
              </c:strCache>
            </c:strRef>
          </c:tx>
          <c:marker>
            <c:symbol val="none"/>
          </c:marker>
          <c:cat>
            <c:numRef>
              <c:f>'California by Region'!$A$48:$A$64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Region'!$B$48:$B$64</c:f>
              <c:numCache>
                <c:formatCode>_(* #,##0.0_);_(* \(#,##0.0\);_(* "-"??_);_(@_)</c:formatCode>
                <c:ptCount val="17"/>
                <c:pt idx="0">
                  <c:v>4.3</c:v>
                </c:pt>
                <c:pt idx="1">
                  <c:v>4.0999999999999996</c:v>
                </c:pt>
                <c:pt idx="2">
                  <c:v>5.5</c:v>
                </c:pt>
                <c:pt idx="3">
                  <c:v>4.8</c:v>
                </c:pt>
                <c:pt idx="4">
                  <c:v>5.2</c:v>
                </c:pt>
                <c:pt idx="5">
                  <c:v>4.3</c:v>
                </c:pt>
                <c:pt idx="6">
                  <c:v>7.4</c:v>
                </c:pt>
                <c:pt idx="7">
                  <c:v>6.5</c:v>
                </c:pt>
                <c:pt idx="8">
                  <c:v>7.2</c:v>
                </c:pt>
                <c:pt idx="9">
                  <c:v>8.1</c:v>
                </c:pt>
                <c:pt idx="10">
                  <c:v>12.4</c:v>
                </c:pt>
                <c:pt idx="11">
                  <c:v>10.4</c:v>
                </c:pt>
                <c:pt idx="12">
                  <c:v>9.6999999999999993</c:v>
                </c:pt>
                <c:pt idx="13">
                  <c:v>8.3000000000000007</c:v>
                </c:pt>
                <c:pt idx="14">
                  <c:v>11.8</c:v>
                </c:pt>
                <c:pt idx="15">
                  <c:v>11.1</c:v>
                </c:pt>
                <c:pt idx="16">
                  <c:v>9.1</c:v>
                </c:pt>
              </c:numCache>
            </c:numRef>
          </c:val>
        </c:ser>
        <c:ser>
          <c:idx val="1"/>
          <c:order val="1"/>
          <c:tx>
            <c:strRef>
              <c:f>'California by Region'!$C$47</c:f>
              <c:strCache>
                <c:ptCount val="1"/>
                <c:pt idx="0">
                  <c:v>Inyo County</c:v>
                </c:pt>
              </c:strCache>
            </c:strRef>
          </c:tx>
          <c:marker>
            <c:symbol val="none"/>
          </c:marker>
          <c:cat>
            <c:numRef>
              <c:f>'California by Region'!$A$48:$A$61</c:f>
              <c:numCache>
                <c:formatCode>mmm\-yy</c:formatCode>
                <c:ptCount val="14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</c:numCache>
            </c:numRef>
          </c:cat>
          <c:val>
            <c:numRef>
              <c:f>'California by Region'!$C$48:$C$64</c:f>
              <c:numCache>
                <c:formatCode>_(* #,##0.0_);_(* \(#,##0.0\);_(* "-"??_);_(@_)</c:formatCode>
                <c:ptCount val="17"/>
                <c:pt idx="0">
                  <c:v>4.4000000000000004</c:v>
                </c:pt>
                <c:pt idx="1">
                  <c:v>4.8</c:v>
                </c:pt>
                <c:pt idx="2">
                  <c:v>4.5999999999999996</c:v>
                </c:pt>
                <c:pt idx="3">
                  <c:v>4.8</c:v>
                </c:pt>
                <c:pt idx="4">
                  <c:v>5.6</c:v>
                </c:pt>
                <c:pt idx="5">
                  <c:v>6.4</c:v>
                </c:pt>
                <c:pt idx="6">
                  <c:v>6.3</c:v>
                </c:pt>
                <c:pt idx="7">
                  <c:v>6.9</c:v>
                </c:pt>
                <c:pt idx="8">
                  <c:v>8</c:v>
                </c:pt>
                <c:pt idx="9">
                  <c:v>10.3</c:v>
                </c:pt>
                <c:pt idx="10">
                  <c:v>9.6999999999999993</c:v>
                </c:pt>
                <c:pt idx="11">
                  <c:v>9.5</c:v>
                </c:pt>
                <c:pt idx="12">
                  <c:v>9.6</c:v>
                </c:pt>
                <c:pt idx="13">
                  <c:v>10.5</c:v>
                </c:pt>
                <c:pt idx="14">
                  <c:v>9.3000000000000007</c:v>
                </c:pt>
                <c:pt idx="15">
                  <c:v>9.4</c:v>
                </c:pt>
                <c:pt idx="16">
                  <c:v>9.6999999999999993</c:v>
                </c:pt>
              </c:numCache>
            </c:numRef>
          </c:val>
        </c:ser>
        <c:ser>
          <c:idx val="2"/>
          <c:order val="2"/>
          <c:tx>
            <c:strRef>
              <c:f>'California by Region'!$D$47</c:f>
              <c:strCache>
                <c:ptCount val="1"/>
                <c:pt idx="0">
                  <c:v>Alpine County</c:v>
                </c:pt>
              </c:strCache>
            </c:strRef>
          </c:tx>
          <c:marker>
            <c:symbol val="none"/>
          </c:marker>
          <c:cat>
            <c:numRef>
              <c:f>'California by Region'!$A$48:$A$64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Region'!$D$48:$D$64</c:f>
              <c:numCache>
                <c:formatCode>_(* #,##0.0_);_(* \(#,##0.0\);_(* "-"??_);_(@_)</c:formatCode>
                <c:ptCount val="17"/>
                <c:pt idx="0">
                  <c:v>6.4</c:v>
                </c:pt>
                <c:pt idx="1">
                  <c:v>4.3</c:v>
                </c:pt>
                <c:pt idx="2">
                  <c:v>10.7</c:v>
                </c:pt>
                <c:pt idx="3">
                  <c:v>10.5</c:v>
                </c:pt>
                <c:pt idx="4">
                  <c:v>7.1</c:v>
                </c:pt>
                <c:pt idx="5">
                  <c:v>6.1</c:v>
                </c:pt>
                <c:pt idx="6">
                  <c:v>13.1</c:v>
                </c:pt>
                <c:pt idx="7">
                  <c:v>13</c:v>
                </c:pt>
                <c:pt idx="8">
                  <c:v>10.8</c:v>
                </c:pt>
                <c:pt idx="9">
                  <c:v>11.4</c:v>
                </c:pt>
                <c:pt idx="10">
                  <c:v>18.8</c:v>
                </c:pt>
                <c:pt idx="11">
                  <c:v>16</c:v>
                </c:pt>
                <c:pt idx="12">
                  <c:v>13.6</c:v>
                </c:pt>
                <c:pt idx="13">
                  <c:v>13.1</c:v>
                </c:pt>
                <c:pt idx="14">
                  <c:v>17.3</c:v>
                </c:pt>
                <c:pt idx="15">
                  <c:v>18.5</c:v>
                </c:pt>
                <c:pt idx="16">
                  <c:v>13.7</c:v>
                </c:pt>
              </c:numCache>
            </c:numRef>
          </c:val>
        </c:ser>
        <c:marker val="1"/>
        <c:axId val="62290944"/>
        <c:axId val="62292736"/>
      </c:lineChart>
      <c:dateAx>
        <c:axId val="62290944"/>
        <c:scaling>
          <c:orientation val="minMax"/>
        </c:scaling>
        <c:axPos val="b"/>
        <c:minorGridlines/>
        <c:numFmt formatCode="mmm\-yy" sourceLinked="1"/>
        <c:tickLblPos val="nextTo"/>
        <c:crossAx val="62292736"/>
        <c:crosses val="autoZero"/>
        <c:auto val="1"/>
        <c:lblOffset val="100"/>
      </c:dateAx>
      <c:valAx>
        <c:axId val="62292736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6229094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Region'!$B$69</c:f>
              <c:strCache>
                <c:ptCount val="1"/>
                <c:pt idx="0">
                  <c:v>Napa County</c:v>
                </c:pt>
              </c:strCache>
            </c:strRef>
          </c:tx>
          <c:marker>
            <c:symbol val="none"/>
          </c:marker>
          <c:cat>
            <c:numRef>
              <c:f>'California by Region'!$A$70:$A$86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Region'!$B$70:$B$86</c:f>
              <c:numCache>
                <c:formatCode>_(* #,##0.0_);_(* \(#,##0.0\);_(* "-"??_);_(@_)</c:formatCode>
                <c:ptCount val="17"/>
                <c:pt idx="0">
                  <c:v>4</c:v>
                </c:pt>
                <c:pt idx="1">
                  <c:v>4</c:v>
                </c:pt>
                <c:pt idx="2">
                  <c:v>3.8</c:v>
                </c:pt>
                <c:pt idx="3">
                  <c:v>3.7</c:v>
                </c:pt>
                <c:pt idx="4">
                  <c:v>4.9000000000000004</c:v>
                </c:pt>
                <c:pt idx="5">
                  <c:v>4.5999999999999996</c:v>
                </c:pt>
                <c:pt idx="6">
                  <c:v>4.5999999999999996</c:v>
                </c:pt>
                <c:pt idx="7">
                  <c:v>5</c:v>
                </c:pt>
                <c:pt idx="8">
                  <c:v>7.3</c:v>
                </c:pt>
                <c:pt idx="9">
                  <c:v>9.1</c:v>
                </c:pt>
                <c:pt idx="10">
                  <c:v>8.8000000000000007</c:v>
                </c:pt>
                <c:pt idx="11">
                  <c:v>8.6999999999999993</c:v>
                </c:pt>
                <c:pt idx="12">
                  <c:v>10.199999999999999</c:v>
                </c:pt>
                <c:pt idx="13">
                  <c:v>10.8</c:v>
                </c:pt>
                <c:pt idx="14">
                  <c:v>9.3000000000000007</c:v>
                </c:pt>
                <c:pt idx="15">
                  <c:v>9.3000000000000007</c:v>
                </c:pt>
                <c:pt idx="16">
                  <c:v>10.6</c:v>
                </c:pt>
              </c:numCache>
            </c:numRef>
          </c:val>
        </c:ser>
        <c:ser>
          <c:idx val="1"/>
          <c:order val="1"/>
          <c:tx>
            <c:strRef>
              <c:f>'California by Region'!$C$69</c:f>
              <c:strCache>
                <c:ptCount val="1"/>
                <c:pt idx="0">
                  <c:v>Sonoma County</c:v>
                </c:pt>
              </c:strCache>
            </c:strRef>
          </c:tx>
          <c:marker>
            <c:symbol val="none"/>
          </c:marker>
          <c:cat>
            <c:numRef>
              <c:f>'California by Region'!$A$70:$A$86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Region'!$C$70:$C$86</c:f>
              <c:numCache>
                <c:formatCode>_(* #,##0.0_);_(* \(#,##0.0\);_(* "-"??_);_(@_)</c:formatCode>
                <c:ptCount val="17"/>
                <c:pt idx="0">
                  <c:v>3.7</c:v>
                </c:pt>
                <c:pt idx="1">
                  <c:v>4.2</c:v>
                </c:pt>
                <c:pt idx="2">
                  <c:v>4.3</c:v>
                </c:pt>
                <c:pt idx="3">
                  <c:v>4.4000000000000004</c:v>
                </c:pt>
                <c:pt idx="4">
                  <c:v>4.5999999999999996</c:v>
                </c:pt>
                <c:pt idx="5">
                  <c:v>5.2</c:v>
                </c:pt>
                <c:pt idx="6">
                  <c:v>5.6</c:v>
                </c:pt>
                <c:pt idx="7">
                  <c:v>5.8</c:v>
                </c:pt>
                <c:pt idx="8">
                  <c:v>7.3</c:v>
                </c:pt>
                <c:pt idx="9">
                  <c:v>9.9</c:v>
                </c:pt>
                <c:pt idx="10">
                  <c:v>10.199999999999999</c:v>
                </c:pt>
                <c:pt idx="11">
                  <c:v>10</c:v>
                </c:pt>
                <c:pt idx="12">
                  <c:v>10.1</c:v>
                </c:pt>
                <c:pt idx="13">
                  <c:v>11.4</c:v>
                </c:pt>
                <c:pt idx="14">
                  <c:v>10.5</c:v>
                </c:pt>
                <c:pt idx="15">
                  <c:v>10.199999999999999</c:v>
                </c:pt>
                <c:pt idx="16">
                  <c:v>10</c:v>
                </c:pt>
              </c:numCache>
            </c:numRef>
          </c:val>
        </c:ser>
        <c:ser>
          <c:idx val="2"/>
          <c:order val="2"/>
          <c:tx>
            <c:strRef>
              <c:f>'California by Region'!$D$69</c:f>
              <c:strCache>
                <c:ptCount val="1"/>
                <c:pt idx="0">
                  <c:v>Mendocino County</c:v>
                </c:pt>
              </c:strCache>
            </c:strRef>
          </c:tx>
          <c:marker>
            <c:symbol val="none"/>
          </c:marker>
          <c:cat>
            <c:numRef>
              <c:f>'California by Region'!$A$70:$A$86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Region'!$D$70:$D$86</c:f>
              <c:numCache>
                <c:formatCode>_(* #,##0.0_);_(* \(#,##0.0\);_(* "-"??_);_(@_)</c:formatCode>
                <c:ptCount val="17"/>
                <c:pt idx="0">
                  <c:v>5.4</c:v>
                </c:pt>
                <c:pt idx="1">
                  <c:v>6.2</c:v>
                </c:pt>
                <c:pt idx="2">
                  <c:v>5</c:v>
                </c:pt>
                <c:pt idx="3">
                  <c:v>4.7</c:v>
                </c:pt>
                <c:pt idx="4">
                  <c:v>6.3</c:v>
                </c:pt>
                <c:pt idx="5">
                  <c:v>7.3</c:v>
                </c:pt>
                <c:pt idx="6">
                  <c:v>6.2</c:v>
                </c:pt>
                <c:pt idx="7">
                  <c:v>6.3</c:v>
                </c:pt>
                <c:pt idx="8">
                  <c:v>8.8000000000000007</c:v>
                </c:pt>
                <c:pt idx="9">
                  <c:v>11.8</c:v>
                </c:pt>
                <c:pt idx="10">
                  <c:v>10.1</c:v>
                </c:pt>
                <c:pt idx="11">
                  <c:v>10.199999999999999</c:v>
                </c:pt>
                <c:pt idx="12">
                  <c:v>11.5</c:v>
                </c:pt>
                <c:pt idx="13">
                  <c:v>13</c:v>
                </c:pt>
                <c:pt idx="14">
                  <c:v>10.8</c:v>
                </c:pt>
                <c:pt idx="15">
                  <c:v>10.7</c:v>
                </c:pt>
                <c:pt idx="16">
                  <c:v>11.6</c:v>
                </c:pt>
              </c:numCache>
            </c:numRef>
          </c:val>
        </c:ser>
        <c:ser>
          <c:idx val="3"/>
          <c:order val="3"/>
          <c:tx>
            <c:strRef>
              <c:f>'California by Region'!$E$69</c:f>
              <c:strCache>
                <c:ptCount val="1"/>
                <c:pt idx="0">
                  <c:v>Lake County</c:v>
                </c:pt>
              </c:strCache>
            </c:strRef>
          </c:tx>
          <c:marker>
            <c:symbol val="none"/>
          </c:marker>
          <c:cat>
            <c:numRef>
              <c:f>'California by Region'!$A$70:$A$86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Region'!$E$70:$E$86</c:f>
              <c:numCache>
                <c:formatCode>_(* #,##0.0_);_(* \(#,##0.0\);_(* "-"??_);_(@_)</c:formatCode>
                <c:ptCount val="17"/>
                <c:pt idx="0">
                  <c:v>8.1999999999999993</c:v>
                </c:pt>
                <c:pt idx="1">
                  <c:v>8.8000000000000007</c:v>
                </c:pt>
                <c:pt idx="2">
                  <c:v>7.8</c:v>
                </c:pt>
                <c:pt idx="3">
                  <c:v>7.5</c:v>
                </c:pt>
                <c:pt idx="4">
                  <c:v>9.8000000000000007</c:v>
                </c:pt>
                <c:pt idx="5">
                  <c:v>10.4</c:v>
                </c:pt>
                <c:pt idx="6">
                  <c:v>9.9</c:v>
                </c:pt>
                <c:pt idx="7">
                  <c:v>10.199999999999999</c:v>
                </c:pt>
                <c:pt idx="8">
                  <c:v>13.8</c:v>
                </c:pt>
                <c:pt idx="9">
                  <c:v>16.600000000000001</c:v>
                </c:pt>
                <c:pt idx="10">
                  <c:v>15.7</c:v>
                </c:pt>
                <c:pt idx="11">
                  <c:v>14.8</c:v>
                </c:pt>
                <c:pt idx="12">
                  <c:v>18.5</c:v>
                </c:pt>
                <c:pt idx="13">
                  <c:v>19.600000000000001</c:v>
                </c:pt>
                <c:pt idx="14">
                  <c:v>16.8</c:v>
                </c:pt>
                <c:pt idx="15">
                  <c:v>17</c:v>
                </c:pt>
                <c:pt idx="16">
                  <c:v>19.100000000000001</c:v>
                </c:pt>
              </c:numCache>
            </c:numRef>
          </c:val>
        </c:ser>
        <c:marker val="1"/>
        <c:axId val="62322944"/>
        <c:axId val="64569344"/>
      </c:lineChart>
      <c:dateAx>
        <c:axId val="62322944"/>
        <c:scaling>
          <c:orientation val="minMax"/>
        </c:scaling>
        <c:axPos val="b"/>
        <c:minorGridlines/>
        <c:numFmt formatCode="mmm\-yy" sourceLinked="1"/>
        <c:tickLblPos val="nextTo"/>
        <c:crossAx val="64569344"/>
        <c:crosses val="autoZero"/>
        <c:auto val="1"/>
        <c:lblOffset val="100"/>
      </c:dateAx>
      <c:valAx>
        <c:axId val="64569344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6232294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Region'!$B$90</c:f>
              <c:strCache>
                <c:ptCount val="1"/>
                <c:pt idx="0">
                  <c:v>San Luis Obispo</c:v>
                </c:pt>
              </c:strCache>
            </c:strRef>
          </c:tx>
          <c:marker>
            <c:symbol val="none"/>
          </c:marker>
          <c:cat>
            <c:numRef>
              <c:f>'California by Region'!$A$91:$A$107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Region'!$B$91:$B$107</c:f>
              <c:numCache>
                <c:formatCode>_(* #,##0.0_);_(* \(#,##0.0\);_(* "-"??_);_(@_)</c:formatCode>
                <c:ptCount val="17"/>
                <c:pt idx="0">
                  <c:v>3.7</c:v>
                </c:pt>
                <c:pt idx="1">
                  <c:v>4.0999999999999996</c:v>
                </c:pt>
                <c:pt idx="2">
                  <c:v>4.3</c:v>
                </c:pt>
                <c:pt idx="3">
                  <c:v>4.4000000000000004</c:v>
                </c:pt>
                <c:pt idx="4">
                  <c:v>4.5999999999999996</c:v>
                </c:pt>
                <c:pt idx="5">
                  <c:v>5</c:v>
                </c:pt>
                <c:pt idx="6">
                  <c:v>5.6</c:v>
                </c:pt>
                <c:pt idx="7">
                  <c:v>6</c:v>
                </c:pt>
                <c:pt idx="8">
                  <c:v>7.1</c:v>
                </c:pt>
                <c:pt idx="9">
                  <c:v>8.8000000000000007</c:v>
                </c:pt>
                <c:pt idx="10">
                  <c:v>9</c:v>
                </c:pt>
                <c:pt idx="11">
                  <c:v>9</c:v>
                </c:pt>
                <c:pt idx="12">
                  <c:v>9.4</c:v>
                </c:pt>
                <c:pt idx="13">
                  <c:v>10.7</c:v>
                </c:pt>
                <c:pt idx="14">
                  <c:v>10</c:v>
                </c:pt>
                <c:pt idx="15">
                  <c:v>10</c:v>
                </c:pt>
                <c:pt idx="16">
                  <c:v>9.6999999999999993</c:v>
                </c:pt>
              </c:numCache>
            </c:numRef>
          </c:val>
        </c:ser>
        <c:ser>
          <c:idx val="1"/>
          <c:order val="1"/>
          <c:tx>
            <c:strRef>
              <c:f>'California by Region'!$C$90</c:f>
              <c:strCache>
                <c:ptCount val="1"/>
                <c:pt idx="0">
                  <c:v>Santa Barbara</c:v>
                </c:pt>
              </c:strCache>
            </c:strRef>
          </c:tx>
          <c:marker>
            <c:symbol val="none"/>
          </c:marker>
          <c:cat>
            <c:numRef>
              <c:f>'California by Region'!$A$91:$A$107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Region'!$C$91:$C$107</c:f>
              <c:numCache>
                <c:formatCode>_(* #,##0.0_);_(* \(#,##0.0\);_(* "-"??_);_(@_)</c:formatCode>
                <c:ptCount val="17"/>
                <c:pt idx="0">
                  <c:v>4.2</c:v>
                </c:pt>
                <c:pt idx="1">
                  <c:v>4.4000000000000004</c:v>
                </c:pt>
                <c:pt idx="2">
                  <c:v>4.2</c:v>
                </c:pt>
                <c:pt idx="3">
                  <c:v>4.2</c:v>
                </c:pt>
                <c:pt idx="4">
                  <c:v>5</c:v>
                </c:pt>
                <c:pt idx="5">
                  <c:v>5.2</c:v>
                </c:pt>
                <c:pt idx="6">
                  <c:v>5</c:v>
                </c:pt>
                <c:pt idx="7">
                  <c:v>5.5</c:v>
                </c:pt>
                <c:pt idx="8">
                  <c:v>7.1</c:v>
                </c:pt>
                <c:pt idx="9">
                  <c:v>8.6</c:v>
                </c:pt>
                <c:pt idx="10">
                  <c:v>8.1999999999999993</c:v>
                </c:pt>
                <c:pt idx="11">
                  <c:v>8.5</c:v>
                </c:pt>
                <c:pt idx="12">
                  <c:v>9.8000000000000007</c:v>
                </c:pt>
                <c:pt idx="13">
                  <c:v>10.199999999999999</c:v>
                </c:pt>
                <c:pt idx="14">
                  <c:v>8.6999999999999993</c:v>
                </c:pt>
                <c:pt idx="15">
                  <c:v>9</c:v>
                </c:pt>
                <c:pt idx="16">
                  <c:v>9.5</c:v>
                </c:pt>
              </c:numCache>
            </c:numRef>
          </c:val>
        </c:ser>
        <c:ser>
          <c:idx val="2"/>
          <c:order val="2"/>
          <c:tx>
            <c:strRef>
              <c:f>'California by Region'!$D$90</c:f>
              <c:strCache>
                <c:ptCount val="1"/>
                <c:pt idx="0">
                  <c:v>Ventura</c:v>
                </c:pt>
              </c:strCache>
            </c:strRef>
          </c:tx>
          <c:marker>
            <c:symbol val="none"/>
          </c:marker>
          <c:cat>
            <c:numRef>
              <c:f>'California by Region'!$A$91:$A$107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Region'!$D$91:$D$107</c:f>
              <c:numCache>
                <c:formatCode>_(* #,##0.0_);_(* \(#,##0.0\);_(* "-"??_);_(@_)</c:formatCode>
                <c:ptCount val="17"/>
                <c:pt idx="0">
                  <c:v>4.3</c:v>
                </c:pt>
                <c:pt idx="1">
                  <c:v>4.3</c:v>
                </c:pt>
                <c:pt idx="2">
                  <c:v>4.7</c:v>
                </c:pt>
                <c:pt idx="3">
                  <c:v>5.2</c:v>
                </c:pt>
                <c:pt idx="4">
                  <c:v>5.5</c:v>
                </c:pt>
                <c:pt idx="5">
                  <c:v>5.4</c:v>
                </c:pt>
                <c:pt idx="6">
                  <c:v>5.9</c:v>
                </c:pt>
                <c:pt idx="7">
                  <c:v>6.9</c:v>
                </c:pt>
                <c:pt idx="8">
                  <c:v>8</c:v>
                </c:pt>
                <c:pt idx="9">
                  <c:v>9.6999999999999993</c:v>
                </c:pt>
                <c:pt idx="10">
                  <c:v>10.3</c:v>
                </c:pt>
                <c:pt idx="11">
                  <c:v>11.1</c:v>
                </c:pt>
                <c:pt idx="12">
                  <c:v>10.9</c:v>
                </c:pt>
                <c:pt idx="13" formatCode="General">
                  <c:v>11.3</c:v>
                </c:pt>
                <c:pt idx="14">
                  <c:v>10.6</c:v>
                </c:pt>
                <c:pt idx="15">
                  <c:v>11.1</c:v>
                </c:pt>
                <c:pt idx="16">
                  <c:v>10.6</c:v>
                </c:pt>
              </c:numCache>
            </c:numRef>
          </c:val>
        </c:ser>
        <c:ser>
          <c:idx val="3"/>
          <c:order val="3"/>
          <c:tx>
            <c:strRef>
              <c:f>'California by Region'!$E$90</c:f>
              <c:strCache>
                <c:ptCount val="1"/>
                <c:pt idx="0">
                  <c:v>Santa Cruz</c:v>
                </c:pt>
              </c:strCache>
            </c:strRef>
          </c:tx>
          <c:marker>
            <c:symbol val="none"/>
          </c:marker>
          <c:cat>
            <c:numRef>
              <c:f>'California by Region'!$A$91:$A$107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Region'!$E$91:$E$107</c:f>
              <c:numCache>
                <c:formatCode>_(* #,##0.0_);_(* \(#,##0.0\);_(* "-"??_);_(@_)</c:formatCode>
                <c:ptCount val="17"/>
                <c:pt idx="0">
                  <c:v>6.2</c:v>
                </c:pt>
                <c:pt idx="1">
                  <c:v>7</c:v>
                </c:pt>
                <c:pt idx="2">
                  <c:v>5</c:v>
                </c:pt>
                <c:pt idx="3">
                  <c:v>4.7</c:v>
                </c:pt>
                <c:pt idx="4">
                  <c:v>7.3</c:v>
                </c:pt>
                <c:pt idx="5">
                  <c:v>8.3000000000000007</c:v>
                </c:pt>
                <c:pt idx="6">
                  <c:v>6.1</c:v>
                </c:pt>
                <c:pt idx="7">
                  <c:v>6.2</c:v>
                </c:pt>
                <c:pt idx="8">
                  <c:v>10.199999999999999</c:v>
                </c:pt>
                <c:pt idx="9">
                  <c:v>13.5</c:v>
                </c:pt>
                <c:pt idx="10">
                  <c:v>10.6</c:v>
                </c:pt>
                <c:pt idx="11">
                  <c:v>10.3</c:v>
                </c:pt>
                <c:pt idx="12">
                  <c:v>13.5</c:v>
                </c:pt>
                <c:pt idx="13">
                  <c:v>15.2</c:v>
                </c:pt>
                <c:pt idx="14">
                  <c:v>11.2</c:v>
                </c:pt>
                <c:pt idx="15">
                  <c:v>10.9</c:v>
                </c:pt>
                <c:pt idx="16">
                  <c:v>13.8</c:v>
                </c:pt>
              </c:numCache>
            </c:numRef>
          </c:val>
        </c:ser>
        <c:ser>
          <c:idx val="4"/>
          <c:order val="4"/>
          <c:tx>
            <c:strRef>
              <c:f>'California by Region'!$F$90</c:f>
              <c:strCache>
                <c:ptCount val="1"/>
                <c:pt idx="0">
                  <c:v>Monterey</c:v>
                </c:pt>
              </c:strCache>
            </c:strRef>
          </c:tx>
          <c:marker>
            <c:symbol val="none"/>
          </c:marker>
          <c:cat>
            <c:numRef>
              <c:f>'California by Region'!$A$91:$A$107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Region'!$F$91:$F$107</c:f>
              <c:numCache>
                <c:formatCode>_(* #,##0.0_);_(* \(#,##0.0\);_(* "-"??_);_(@_)</c:formatCode>
                <c:ptCount val="17"/>
                <c:pt idx="0">
                  <c:v>9.4</c:v>
                </c:pt>
                <c:pt idx="1">
                  <c:v>9.1</c:v>
                </c:pt>
                <c:pt idx="2">
                  <c:v>5.4</c:v>
                </c:pt>
                <c:pt idx="3">
                  <c:v>5</c:v>
                </c:pt>
                <c:pt idx="4">
                  <c:v>10.4</c:v>
                </c:pt>
                <c:pt idx="5">
                  <c:v>10.7</c:v>
                </c:pt>
                <c:pt idx="6">
                  <c:v>6.4</c:v>
                </c:pt>
                <c:pt idx="7">
                  <c:v>6.4</c:v>
                </c:pt>
                <c:pt idx="8">
                  <c:v>13.3</c:v>
                </c:pt>
                <c:pt idx="9">
                  <c:v>15.6</c:v>
                </c:pt>
                <c:pt idx="10">
                  <c:v>10.3</c:v>
                </c:pt>
                <c:pt idx="11">
                  <c:v>9.9</c:v>
                </c:pt>
                <c:pt idx="12">
                  <c:v>16.7</c:v>
                </c:pt>
                <c:pt idx="13">
                  <c:v>16.8</c:v>
                </c:pt>
                <c:pt idx="14">
                  <c:v>10.7</c:v>
                </c:pt>
                <c:pt idx="15">
                  <c:v>10.5</c:v>
                </c:pt>
                <c:pt idx="16">
                  <c:v>16.399999999999999</c:v>
                </c:pt>
              </c:numCache>
            </c:numRef>
          </c:val>
        </c:ser>
        <c:ser>
          <c:idx val="5"/>
          <c:order val="5"/>
          <c:tx>
            <c:strRef>
              <c:f>'California by Region'!$G$90</c:f>
              <c:strCache>
                <c:ptCount val="1"/>
                <c:pt idx="0">
                  <c:v>San Benito</c:v>
                </c:pt>
              </c:strCache>
            </c:strRef>
          </c:tx>
          <c:marker>
            <c:symbol val="none"/>
          </c:marker>
          <c:cat>
            <c:numRef>
              <c:f>'California by Region'!$A$91:$A$107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Region'!$G$91:$G$107</c:f>
              <c:numCache>
                <c:formatCode>_(* #,##0.0_);_(* \(#,##0.0\);_(* "-"??_);_(@_)</c:formatCode>
                <c:ptCount val="17"/>
                <c:pt idx="0">
                  <c:v>7.4</c:v>
                </c:pt>
                <c:pt idx="1">
                  <c:v>8.5</c:v>
                </c:pt>
                <c:pt idx="2">
                  <c:v>6.3</c:v>
                </c:pt>
                <c:pt idx="3">
                  <c:v>5.7</c:v>
                </c:pt>
                <c:pt idx="4">
                  <c:v>9.1</c:v>
                </c:pt>
                <c:pt idx="5">
                  <c:v>11.2</c:v>
                </c:pt>
                <c:pt idx="6">
                  <c:v>8.9</c:v>
                </c:pt>
                <c:pt idx="7">
                  <c:v>7.8</c:v>
                </c:pt>
                <c:pt idx="8">
                  <c:v>12.3</c:v>
                </c:pt>
                <c:pt idx="9">
                  <c:v>16.3</c:v>
                </c:pt>
                <c:pt idx="10">
                  <c:v>14.4</c:v>
                </c:pt>
                <c:pt idx="11">
                  <c:v>12.4</c:v>
                </c:pt>
                <c:pt idx="12">
                  <c:v>18.7</c:v>
                </c:pt>
                <c:pt idx="13">
                  <c:v>21.5</c:v>
                </c:pt>
                <c:pt idx="14">
                  <c:v>15.6</c:v>
                </c:pt>
                <c:pt idx="15">
                  <c:v>14.7</c:v>
                </c:pt>
                <c:pt idx="16">
                  <c:v>19.399999999999999</c:v>
                </c:pt>
              </c:numCache>
            </c:numRef>
          </c:val>
        </c:ser>
        <c:marker val="1"/>
        <c:axId val="64601088"/>
        <c:axId val="64611072"/>
      </c:lineChart>
      <c:dateAx>
        <c:axId val="64601088"/>
        <c:scaling>
          <c:orientation val="minMax"/>
        </c:scaling>
        <c:axPos val="b"/>
        <c:minorGridlines/>
        <c:numFmt formatCode="mmm\-yy" sourceLinked="1"/>
        <c:tickLblPos val="nextTo"/>
        <c:crossAx val="64611072"/>
        <c:crosses val="autoZero"/>
        <c:auto val="1"/>
        <c:lblOffset val="100"/>
      </c:dateAx>
      <c:valAx>
        <c:axId val="64611072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6460108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Region'!$B$111</c:f>
              <c:strCache>
                <c:ptCount val="1"/>
                <c:pt idx="0">
                  <c:v>Butte County</c:v>
                </c:pt>
              </c:strCache>
            </c:strRef>
          </c:tx>
          <c:marker>
            <c:symbol val="none"/>
          </c:marker>
          <c:cat>
            <c:numRef>
              <c:f>'California by Region'!$A$112:$A$128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Region'!$B$112:$B$128</c:f>
              <c:numCache>
                <c:formatCode>_(* #,##0.0_);_(* \(#,##0.0\);_(* "-"??_);_(@_)</c:formatCode>
                <c:ptCount val="17"/>
                <c:pt idx="0">
                  <c:v>5.9</c:v>
                </c:pt>
                <c:pt idx="1">
                  <c:v>6.9</c:v>
                </c:pt>
                <c:pt idx="2">
                  <c:v>6.7</c:v>
                </c:pt>
                <c:pt idx="3">
                  <c:v>6</c:v>
                </c:pt>
                <c:pt idx="4">
                  <c:v>7.3</c:v>
                </c:pt>
                <c:pt idx="5">
                  <c:v>8.1999999999999993</c:v>
                </c:pt>
                <c:pt idx="6">
                  <c:v>8.1999999999999993</c:v>
                </c:pt>
                <c:pt idx="7">
                  <c:v>8</c:v>
                </c:pt>
                <c:pt idx="8">
                  <c:v>10.4</c:v>
                </c:pt>
                <c:pt idx="9">
                  <c:v>13.2</c:v>
                </c:pt>
                <c:pt idx="10">
                  <c:v>13.2</c:v>
                </c:pt>
                <c:pt idx="11">
                  <c:v>12.2</c:v>
                </c:pt>
                <c:pt idx="12">
                  <c:v>13.4</c:v>
                </c:pt>
                <c:pt idx="13">
                  <c:v>15</c:v>
                </c:pt>
                <c:pt idx="14">
                  <c:v>13.8</c:v>
                </c:pt>
                <c:pt idx="15">
                  <c:v>13.1</c:v>
                </c:pt>
                <c:pt idx="16">
                  <c:v>13.8</c:v>
                </c:pt>
              </c:numCache>
            </c:numRef>
          </c:val>
        </c:ser>
        <c:ser>
          <c:idx val="1"/>
          <c:order val="1"/>
          <c:tx>
            <c:strRef>
              <c:f>'California by Region'!$C$111</c:f>
              <c:strCache>
                <c:ptCount val="1"/>
                <c:pt idx="0">
                  <c:v>Tehama County</c:v>
                </c:pt>
              </c:strCache>
            </c:strRef>
          </c:tx>
          <c:marker>
            <c:symbol val="none"/>
          </c:marker>
          <c:cat>
            <c:numRef>
              <c:f>'California by Region'!$A$112:$A$128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Region'!$C$112:$C$128</c:f>
              <c:numCache>
                <c:formatCode>_(* #,##0.0_);_(* \(#,##0.0\);_(* "-"??_);_(@_)</c:formatCode>
                <c:ptCount val="17"/>
                <c:pt idx="0">
                  <c:v>6.4</c:v>
                </c:pt>
                <c:pt idx="1">
                  <c:v>7.6</c:v>
                </c:pt>
                <c:pt idx="2">
                  <c:v>7</c:v>
                </c:pt>
                <c:pt idx="3">
                  <c:v>6.5</c:v>
                </c:pt>
                <c:pt idx="4">
                  <c:v>7.9</c:v>
                </c:pt>
                <c:pt idx="5">
                  <c:v>9.3000000000000007</c:v>
                </c:pt>
                <c:pt idx="6">
                  <c:v>8.6</c:v>
                </c:pt>
                <c:pt idx="7">
                  <c:v>8.6</c:v>
                </c:pt>
                <c:pt idx="8">
                  <c:v>11</c:v>
                </c:pt>
                <c:pt idx="9">
                  <c:v>14.8</c:v>
                </c:pt>
                <c:pt idx="10">
                  <c:v>13.7</c:v>
                </c:pt>
                <c:pt idx="11">
                  <c:v>13.7</c:v>
                </c:pt>
                <c:pt idx="12">
                  <c:v>15.1</c:v>
                </c:pt>
                <c:pt idx="13">
                  <c:v>17.7</c:v>
                </c:pt>
                <c:pt idx="14">
                  <c:v>14.9</c:v>
                </c:pt>
                <c:pt idx="15">
                  <c:v>15.1</c:v>
                </c:pt>
                <c:pt idx="16">
                  <c:v>15.7</c:v>
                </c:pt>
              </c:numCache>
            </c:numRef>
          </c:val>
        </c:ser>
        <c:ser>
          <c:idx val="2"/>
          <c:order val="2"/>
          <c:tx>
            <c:strRef>
              <c:f>'California by Region'!$D$111</c:f>
              <c:strCache>
                <c:ptCount val="1"/>
                <c:pt idx="0">
                  <c:v>Glenn County</c:v>
                </c:pt>
              </c:strCache>
            </c:strRef>
          </c:tx>
          <c:marker>
            <c:symbol val="none"/>
          </c:marker>
          <c:cat>
            <c:numRef>
              <c:f>'California by Region'!$A$112:$A$128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Region'!$D$112:$D$128</c:f>
              <c:numCache>
                <c:formatCode>_(* #,##0.0_);_(* \(#,##0.0\);_(* "-"??_);_(@_)</c:formatCode>
                <c:ptCount val="17"/>
                <c:pt idx="0">
                  <c:v>8.4</c:v>
                </c:pt>
                <c:pt idx="1">
                  <c:v>10.1</c:v>
                </c:pt>
                <c:pt idx="2">
                  <c:v>8.4</c:v>
                </c:pt>
                <c:pt idx="3">
                  <c:v>7.1</c:v>
                </c:pt>
                <c:pt idx="4">
                  <c:v>9.3000000000000007</c:v>
                </c:pt>
                <c:pt idx="5">
                  <c:v>10.6</c:v>
                </c:pt>
                <c:pt idx="6">
                  <c:v>9.8000000000000007</c:v>
                </c:pt>
                <c:pt idx="7">
                  <c:v>9.5</c:v>
                </c:pt>
                <c:pt idx="8">
                  <c:v>12.9</c:v>
                </c:pt>
                <c:pt idx="9">
                  <c:v>17</c:v>
                </c:pt>
                <c:pt idx="10">
                  <c:v>15.5</c:v>
                </c:pt>
                <c:pt idx="11">
                  <c:v>13.7</c:v>
                </c:pt>
                <c:pt idx="12">
                  <c:v>15.9</c:v>
                </c:pt>
                <c:pt idx="13">
                  <c:v>18</c:v>
                </c:pt>
                <c:pt idx="14">
                  <c:v>15.4</c:v>
                </c:pt>
                <c:pt idx="15">
                  <c:v>14.7</c:v>
                </c:pt>
                <c:pt idx="16">
                  <c:v>17</c:v>
                </c:pt>
              </c:numCache>
            </c:numRef>
          </c:val>
        </c:ser>
        <c:ser>
          <c:idx val="3"/>
          <c:order val="3"/>
          <c:tx>
            <c:strRef>
              <c:f>'California by Region'!$E$111</c:f>
              <c:strCache>
                <c:ptCount val="1"/>
                <c:pt idx="0">
                  <c:v>Colusa County</c:v>
                </c:pt>
              </c:strCache>
            </c:strRef>
          </c:tx>
          <c:marker>
            <c:symbol val="none"/>
          </c:marker>
          <c:cat>
            <c:numRef>
              <c:f>'California by Region'!$A$112:$A$128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Region'!$E$112:$E$128</c:f>
              <c:numCache>
                <c:formatCode>_(* #,##0.0_);_(* \(#,##0.0\);_(* "-"??_);_(@_)</c:formatCode>
                <c:ptCount val="17"/>
                <c:pt idx="0">
                  <c:v>15.8</c:v>
                </c:pt>
                <c:pt idx="1">
                  <c:v>15</c:v>
                </c:pt>
                <c:pt idx="2">
                  <c:v>9.1</c:v>
                </c:pt>
                <c:pt idx="3">
                  <c:v>6.8</c:v>
                </c:pt>
                <c:pt idx="4">
                  <c:v>17.3</c:v>
                </c:pt>
                <c:pt idx="5">
                  <c:v>17</c:v>
                </c:pt>
                <c:pt idx="6">
                  <c:v>10.9</c:v>
                </c:pt>
                <c:pt idx="7">
                  <c:v>8.6</c:v>
                </c:pt>
                <c:pt idx="8">
                  <c:v>22.1</c:v>
                </c:pt>
                <c:pt idx="9">
                  <c:v>25.2</c:v>
                </c:pt>
                <c:pt idx="10">
                  <c:v>17.5</c:v>
                </c:pt>
                <c:pt idx="11">
                  <c:v>14.4</c:v>
                </c:pt>
                <c:pt idx="12">
                  <c:v>25.9</c:v>
                </c:pt>
                <c:pt idx="13">
                  <c:v>25.9</c:v>
                </c:pt>
                <c:pt idx="14">
                  <c:v>17.8</c:v>
                </c:pt>
                <c:pt idx="15">
                  <c:v>15.7</c:v>
                </c:pt>
                <c:pt idx="16">
                  <c:v>25.2</c:v>
                </c:pt>
              </c:numCache>
            </c:numRef>
          </c:val>
        </c:ser>
        <c:marker val="1"/>
        <c:axId val="69224704"/>
        <c:axId val="69234688"/>
      </c:lineChart>
      <c:dateAx>
        <c:axId val="69224704"/>
        <c:scaling>
          <c:orientation val="minMax"/>
        </c:scaling>
        <c:axPos val="b"/>
        <c:minorGridlines/>
        <c:numFmt formatCode="mmm\-yy" sourceLinked="1"/>
        <c:tickLblPos val="nextTo"/>
        <c:crossAx val="69234688"/>
        <c:crosses val="autoZero"/>
        <c:auto val="1"/>
        <c:lblOffset val="100"/>
      </c:dateAx>
      <c:valAx>
        <c:axId val="69234688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6922470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Region'!$B$132</c:f>
              <c:strCache>
                <c:ptCount val="1"/>
                <c:pt idx="0">
                  <c:v>Placer</c:v>
                </c:pt>
              </c:strCache>
            </c:strRef>
          </c:tx>
          <c:marker>
            <c:symbol val="none"/>
          </c:marker>
          <c:cat>
            <c:numRef>
              <c:f>'California by Region'!$A$133:$A$149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Region'!$B$133:$B$149</c:f>
              <c:numCache>
                <c:formatCode>_(* #,##0.0_);_(* \(#,##0.0\);_(* "-"??_);_(@_)</c:formatCode>
                <c:ptCount val="17"/>
                <c:pt idx="0">
                  <c:v>3.9</c:v>
                </c:pt>
                <c:pt idx="1">
                  <c:v>4.5999999999999996</c:v>
                </c:pt>
                <c:pt idx="2">
                  <c:v>4.7</c:v>
                </c:pt>
                <c:pt idx="3">
                  <c:v>4.8</c:v>
                </c:pt>
                <c:pt idx="4">
                  <c:v>5.2</c:v>
                </c:pt>
                <c:pt idx="5">
                  <c:v>5.9</c:v>
                </c:pt>
                <c:pt idx="6">
                  <c:v>6.3</c:v>
                </c:pt>
                <c:pt idx="7">
                  <c:v>6.8</c:v>
                </c:pt>
                <c:pt idx="8">
                  <c:v>8.1999999999999993</c:v>
                </c:pt>
                <c:pt idx="9">
                  <c:v>11</c:v>
                </c:pt>
                <c:pt idx="10">
                  <c:v>11.4</c:v>
                </c:pt>
                <c:pt idx="11">
                  <c:v>11.3</c:v>
                </c:pt>
                <c:pt idx="12">
                  <c:v>11.3</c:v>
                </c:pt>
                <c:pt idx="13">
                  <c:v>12.1</c:v>
                </c:pt>
                <c:pt idx="14">
                  <c:v>11.6</c:v>
                </c:pt>
                <c:pt idx="15">
                  <c:v>11.5</c:v>
                </c:pt>
                <c:pt idx="16">
                  <c:v>11.2</c:v>
                </c:pt>
              </c:numCache>
            </c:numRef>
          </c:val>
        </c:ser>
        <c:ser>
          <c:idx val="1"/>
          <c:order val="1"/>
          <c:tx>
            <c:strRef>
              <c:f>'California by Region'!$C$132</c:f>
              <c:strCache>
                <c:ptCount val="1"/>
                <c:pt idx="0">
                  <c:v>El Dorado</c:v>
                </c:pt>
              </c:strCache>
            </c:strRef>
          </c:tx>
          <c:marker>
            <c:symbol val="none"/>
          </c:marker>
          <c:cat>
            <c:numRef>
              <c:f>'California by Region'!$A$133:$A$149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Region'!$C$133:$C$149</c:f>
              <c:numCache>
                <c:formatCode>_(* #,##0.0_);_(* \(#,##0.0\);_(* "-"??_);_(@_)</c:formatCode>
                <c:ptCount val="17"/>
                <c:pt idx="0">
                  <c:v>4.5</c:v>
                </c:pt>
                <c:pt idx="1">
                  <c:v>5.2</c:v>
                </c:pt>
                <c:pt idx="2">
                  <c:v>4.9000000000000004</c:v>
                </c:pt>
                <c:pt idx="3">
                  <c:v>4.9000000000000004</c:v>
                </c:pt>
                <c:pt idx="4">
                  <c:v>5.8</c:v>
                </c:pt>
                <c:pt idx="5">
                  <c:v>6.6</c:v>
                </c:pt>
                <c:pt idx="6">
                  <c:v>6.7</c:v>
                </c:pt>
                <c:pt idx="7">
                  <c:v>6.9</c:v>
                </c:pt>
                <c:pt idx="8">
                  <c:v>8.6</c:v>
                </c:pt>
                <c:pt idx="9">
                  <c:v>11.7</c:v>
                </c:pt>
                <c:pt idx="10">
                  <c:v>11.9</c:v>
                </c:pt>
                <c:pt idx="11">
                  <c:v>11.6</c:v>
                </c:pt>
                <c:pt idx="12">
                  <c:v>12.6</c:v>
                </c:pt>
                <c:pt idx="13">
                  <c:v>13.6</c:v>
                </c:pt>
                <c:pt idx="14">
                  <c:v>12.7</c:v>
                </c:pt>
                <c:pt idx="15">
                  <c:v>12</c:v>
                </c:pt>
                <c:pt idx="16">
                  <c:v>12.7</c:v>
                </c:pt>
              </c:numCache>
            </c:numRef>
          </c:val>
        </c:ser>
        <c:ser>
          <c:idx val="2"/>
          <c:order val="2"/>
          <c:tx>
            <c:strRef>
              <c:f>'California by Region'!$D$132</c:f>
              <c:strCache>
                <c:ptCount val="1"/>
                <c:pt idx="0">
                  <c:v>Sacramento</c:v>
                </c:pt>
              </c:strCache>
            </c:strRef>
          </c:tx>
          <c:marker>
            <c:symbol val="none"/>
          </c:marker>
          <c:cat>
            <c:numRef>
              <c:f>'California by Region'!$A$133:$A$149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Region'!$D$133:$D$149</c:f>
              <c:numCache>
                <c:formatCode>_(* #,##0.0_);_(* \(#,##0.0\);_(* "-"??_);_(@_)</c:formatCode>
                <c:ptCount val="17"/>
                <c:pt idx="0">
                  <c:v>4.5999999999999996</c:v>
                </c:pt>
                <c:pt idx="1">
                  <c:v>5.0999999999999996</c:v>
                </c:pt>
                <c:pt idx="2">
                  <c:v>5.4</c:v>
                </c:pt>
                <c:pt idx="3">
                  <c:v>5.5</c:v>
                </c:pt>
                <c:pt idx="4">
                  <c:v>5.8</c:v>
                </c:pt>
                <c:pt idx="5">
                  <c:v>6.4</c:v>
                </c:pt>
                <c:pt idx="6">
                  <c:v>7</c:v>
                </c:pt>
                <c:pt idx="7">
                  <c:v>7.7</c:v>
                </c:pt>
                <c:pt idx="8">
                  <c:v>8.8000000000000007</c:v>
                </c:pt>
                <c:pt idx="9">
                  <c:v>11.3</c:v>
                </c:pt>
                <c:pt idx="10">
                  <c:v>11.9</c:v>
                </c:pt>
                <c:pt idx="11">
                  <c:v>12.3</c:v>
                </c:pt>
                <c:pt idx="12">
                  <c:v>12.2</c:v>
                </c:pt>
                <c:pt idx="13">
                  <c:v>13.1</c:v>
                </c:pt>
                <c:pt idx="14">
                  <c:v>12.6</c:v>
                </c:pt>
                <c:pt idx="15">
                  <c:v>13</c:v>
                </c:pt>
                <c:pt idx="16">
                  <c:v>12.6</c:v>
                </c:pt>
              </c:numCache>
            </c:numRef>
          </c:val>
        </c:ser>
        <c:ser>
          <c:idx val="3"/>
          <c:order val="3"/>
          <c:tx>
            <c:strRef>
              <c:f>'California by Region'!$E$132</c:f>
              <c:strCache>
                <c:ptCount val="1"/>
                <c:pt idx="0">
                  <c:v>Yolo</c:v>
                </c:pt>
              </c:strCache>
            </c:strRef>
          </c:tx>
          <c:marker>
            <c:symbol val="none"/>
          </c:marker>
          <c:cat>
            <c:numRef>
              <c:f>'California by Region'!$A$133:$A$149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Region'!$E$133:$E$149</c:f>
              <c:numCache>
                <c:formatCode>_(* #,##0.0_);_(* \(#,##0.0\);_(* "-"??_);_(@_)</c:formatCode>
                <c:ptCount val="17"/>
                <c:pt idx="0">
                  <c:v>5.7</c:v>
                </c:pt>
                <c:pt idx="1">
                  <c:v>5.9</c:v>
                </c:pt>
                <c:pt idx="2">
                  <c:v>5.2</c:v>
                </c:pt>
                <c:pt idx="3">
                  <c:v>5</c:v>
                </c:pt>
                <c:pt idx="4">
                  <c:v>6.9</c:v>
                </c:pt>
                <c:pt idx="5">
                  <c:v>7.4</c:v>
                </c:pt>
                <c:pt idx="6">
                  <c:v>6.7</c:v>
                </c:pt>
                <c:pt idx="7">
                  <c:v>6.7</c:v>
                </c:pt>
                <c:pt idx="8">
                  <c:v>9.6999999999999993</c:v>
                </c:pt>
                <c:pt idx="9">
                  <c:v>12.1</c:v>
                </c:pt>
                <c:pt idx="10">
                  <c:v>11</c:v>
                </c:pt>
                <c:pt idx="11">
                  <c:v>10.9</c:v>
                </c:pt>
                <c:pt idx="12">
                  <c:v>13.7</c:v>
                </c:pt>
                <c:pt idx="13">
                  <c:v>14.5</c:v>
                </c:pt>
                <c:pt idx="14">
                  <c:v>11.9</c:v>
                </c:pt>
                <c:pt idx="15">
                  <c:v>11.6</c:v>
                </c:pt>
                <c:pt idx="16">
                  <c:v>14.3</c:v>
                </c:pt>
              </c:numCache>
            </c:numRef>
          </c:val>
        </c:ser>
        <c:ser>
          <c:idx val="4"/>
          <c:order val="4"/>
          <c:tx>
            <c:strRef>
              <c:f>'California by Region'!$F$132</c:f>
              <c:strCache>
                <c:ptCount val="1"/>
                <c:pt idx="0">
                  <c:v>Yuba</c:v>
                </c:pt>
              </c:strCache>
            </c:strRef>
          </c:tx>
          <c:marker>
            <c:symbol val="none"/>
          </c:marker>
          <c:cat>
            <c:numRef>
              <c:f>'California by Region'!$A$133:$A$149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Region'!$F$133:$F$149</c:f>
              <c:numCache>
                <c:formatCode>_(* #,##0.0_);_(* \(#,##0.0\);_(* "-"??_);_(@_)</c:formatCode>
                <c:ptCount val="17"/>
                <c:pt idx="0">
                  <c:v>8.5</c:v>
                </c:pt>
                <c:pt idx="1">
                  <c:v>9.8000000000000007</c:v>
                </c:pt>
                <c:pt idx="2">
                  <c:v>8.9</c:v>
                </c:pt>
                <c:pt idx="3">
                  <c:v>8.5</c:v>
                </c:pt>
                <c:pt idx="4">
                  <c:v>10.3</c:v>
                </c:pt>
                <c:pt idx="5">
                  <c:v>11.8</c:v>
                </c:pt>
                <c:pt idx="6">
                  <c:v>11.3</c:v>
                </c:pt>
                <c:pt idx="7">
                  <c:v>11.7</c:v>
                </c:pt>
                <c:pt idx="8">
                  <c:v>14.3</c:v>
                </c:pt>
                <c:pt idx="9">
                  <c:v>19</c:v>
                </c:pt>
                <c:pt idx="10">
                  <c:v>18.100000000000001</c:v>
                </c:pt>
                <c:pt idx="11">
                  <c:v>17.899999999999999</c:v>
                </c:pt>
                <c:pt idx="12">
                  <c:v>18.8</c:v>
                </c:pt>
                <c:pt idx="13">
                  <c:v>20.3</c:v>
                </c:pt>
                <c:pt idx="14">
                  <c:v>18.5</c:v>
                </c:pt>
                <c:pt idx="15">
                  <c:v>19</c:v>
                </c:pt>
                <c:pt idx="16">
                  <c:v>19.399999999999999</c:v>
                </c:pt>
              </c:numCache>
            </c:numRef>
          </c:val>
        </c:ser>
        <c:ser>
          <c:idx val="5"/>
          <c:order val="5"/>
          <c:tx>
            <c:strRef>
              <c:f>'California by Region'!$G$132</c:f>
              <c:strCache>
                <c:ptCount val="1"/>
                <c:pt idx="0">
                  <c:v>Sutter</c:v>
                </c:pt>
              </c:strCache>
            </c:strRef>
          </c:tx>
          <c:marker>
            <c:symbol val="none"/>
          </c:marker>
          <c:cat>
            <c:numRef>
              <c:f>'California by Region'!$A$133:$A$149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Region'!$G$133:$G$149</c:f>
              <c:numCache>
                <c:formatCode>_(* #,##0.0_);_(* \(#,##0.0\);_(* "-"??_);_(@_)</c:formatCode>
                <c:ptCount val="17"/>
                <c:pt idx="0">
                  <c:v>9.1999999999999993</c:v>
                </c:pt>
                <c:pt idx="1">
                  <c:v>10.7</c:v>
                </c:pt>
                <c:pt idx="2">
                  <c:v>9.3000000000000007</c:v>
                </c:pt>
                <c:pt idx="3">
                  <c:v>7.6</c:v>
                </c:pt>
                <c:pt idx="4">
                  <c:v>11.7</c:v>
                </c:pt>
                <c:pt idx="5">
                  <c:v>13.2</c:v>
                </c:pt>
                <c:pt idx="6">
                  <c:v>11.8</c:v>
                </c:pt>
                <c:pt idx="7">
                  <c:v>10.199999999999999</c:v>
                </c:pt>
                <c:pt idx="8">
                  <c:v>15.2</c:v>
                </c:pt>
                <c:pt idx="9">
                  <c:v>19.600000000000001</c:v>
                </c:pt>
                <c:pt idx="10">
                  <c:v>17.899999999999999</c:v>
                </c:pt>
                <c:pt idx="11">
                  <c:v>15</c:v>
                </c:pt>
                <c:pt idx="12">
                  <c:v>20.100000000000001</c:v>
                </c:pt>
                <c:pt idx="13">
                  <c:v>22.5</c:v>
                </c:pt>
                <c:pt idx="14">
                  <c:v>19.600000000000001</c:v>
                </c:pt>
                <c:pt idx="15">
                  <c:v>17.2</c:v>
                </c:pt>
                <c:pt idx="16">
                  <c:v>21.5</c:v>
                </c:pt>
              </c:numCache>
            </c:numRef>
          </c:val>
        </c:ser>
        <c:marker val="1"/>
        <c:axId val="69266816"/>
        <c:axId val="70329472"/>
      </c:lineChart>
      <c:dateAx>
        <c:axId val="69266816"/>
        <c:scaling>
          <c:orientation val="minMax"/>
        </c:scaling>
        <c:axPos val="b"/>
        <c:minorGridlines/>
        <c:numFmt formatCode="mmm\-yy" sourceLinked="1"/>
        <c:tickLblPos val="nextTo"/>
        <c:crossAx val="70329472"/>
        <c:crosses val="autoZero"/>
        <c:auto val="1"/>
        <c:lblOffset val="100"/>
      </c:dateAx>
      <c:valAx>
        <c:axId val="70329472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6926681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Region'!$B$153</c:f>
              <c:strCache>
                <c:ptCount val="1"/>
                <c:pt idx="0">
                  <c:v>San Joaquin</c:v>
                </c:pt>
              </c:strCache>
            </c:strRef>
          </c:tx>
          <c:marker>
            <c:symbol val="none"/>
          </c:marker>
          <c:cat>
            <c:numRef>
              <c:f>'California by Region'!$A$154:$A$170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Region'!$B$154:$B$170</c:f>
              <c:numCache>
                <c:formatCode>_(* #,##0.0_);_(* \(#,##0.0\);_(* "-"??_);_(@_)</c:formatCode>
                <c:ptCount val="17"/>
                <c:pt idx="0">
                  <c:v>7.5</c:v>
                </c:pt>
                <c:pt idx="1">
                  <c:v>8.1</c:v>
                </c:pt>
                <c:pt idx="2">
                  <c:v>7.7</c:v>
                </c:pt>
                <c:pt idx="3">
                  <c:v>7.5</c:v>
                </c:pt>
                <c:pt idx="4">
                  <c:v>9.1999999999999993</c:v>
                </c:pt>
                <c:pt idx="5">
                  <c:v>10.199999999999999</c:v>
                </c:pt>
                <c:pt idx="6">
                  <c:v>9.6</c:v>
                </c:pt>
                <c:pt idx="7">
                  <c:v>10.1</c:v>
                </c:pt>
                <c:pt idx="8">
                  <c:v>13</c:v>
                </c:pt>
                <c:pt idx="9">
                  <c:v>16.399999999999999</c:v>
                </c:pt>
                <c:pt idx="10">
                  <c:v>15.5</c:v>
                </c:pt>
                <c:pt idx="11">
                  <c:v>15.4</c:v>
                </c:pt>
                <c:pt idx="12">
                  <c:v>17.100000000000001</c:v>
                </c:pt>
                <c:pt idx="13">
                  <c:v>18.399999999999999</c:v>
                </c:pt>
                <c:pt idx="14">
                  <c:v>16.5</c:v>
                </c:pt>
                <c:pt idx="15">
                  <c:v>16.600000000000001</c:v>
                </c:pt>
                <c:pt idx="16">
                  <c:v>18</c:v>
                </c:pt>
              </c:numCache>
            </c:numRef>
          </c:val>
        </c:ser>
        <c:ser>
          <c:idx val="1"/>
          <c:order val="1"/>
          <c:tx>
            <c:strRef>
              <c:f>'California by Region'!$C$153</c:f>
              <c:strCache>
                <c:ptCount val="1"/>
                <c:pt idx="0">
                  <c:v>Stanislaus</c:v>
                </c:pt>
              </c:strCache>
            </c:strRef>
          </c:tx>
          <c:marker>
            <c:symbol val="none"/>
          </c:marker>
          <c:cat>
            <c:numRef>
              <c:f>'California by Region'!$A$154:$A$170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Region'!$C$154:$C$170</c:f>
              <c:numCache>
                <c:formatCode>_(* #,##0.0_);_(* \(#,##0.0\);_(* "-"??_);_(@_)</c:formatCode>
                <c:ptCount val="17"/>
                <c:pt idx="0">
                  <c:v>7.9</c:v>
                </c:pt>
                <c:pt idx="1">
                  <c:v>8.9</c:v>
                </c:pt>
                <c:pt idx="2">
                  <c:v>8.4</c:v>
                </c:pt>
                <c:pt idx="3">
                  <c:v>7.7</c:v>
                </c:pt>
                <c:pt idx="4">
                  <c:v>9.6999999999999993</c:v>
                </c:pt>
                <c:pt idx="5">
                  <c:v>11.2</c:v>
                </c:pt>
                <c:pt idx="6">
                  <c:v>10.7</c:v>
                </c:pt>
                <c:pt idx="7">
                  <c:v>10.3</c:v>
                </c:pt>
                <c:pt idx="8">
                  <c:v>13.6</c:v>
                </c:pt>
                <c:pt idx="9">
                  <c:v>17.5</c:v>
                </c:pt>
                <c:pt idx="10">
                  <c:v>16.5</c:v>
                </c:pt>
                <c:pt idx="11">
                  <c:v>15.2</c:v>
                </c:pt>
                <c:pt idx="12">
                  <c:v>17.5</c:v>
                </c:pt>
                <c:pt idx="13">
                  <c:v>19.2</c:v>
                </c:pt>
                <c:pt idx="14">
                  <c:v>17.2</c:v>
                </c:pt>
                <c:pt idx="15">
                  <c:v>16.2</c:v>
                </c:pt>
                <c:pt idx="16">
                  <c:v>17.600000000000001</c:v>
                </c:pt>
              </c:numCache>
            </c:numRef>
          </c:val>
        </c:ser>
        <c:ser>
          <c:idx val="2"/>
          <c:order val="2"/>
          <c:tx>
            <c:strRef>
              <c:f>'California by Region'!$D$153</c:f>
              <c:strCache>
                <c:ptCount val="1"/>
                <c:pt idx="0">
                  <c:v>Merced</c:v>
                </c:pt>
              </c:strCache>
            </c:strRef>
          </c:tx>
          <c:marker>
            <c:symbol val="none"/>
          </c:marker>
          <c:cat>
            <c:numRef>
              <c:f>'California by Region'!$A$154:$A$170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Region'!$D$154:$D$170</c:f>
              <c:numCache>
                <c:formatCode>_(* #,##0.0_);_(* \(#,##0.0\);_(* "-"??_);_(@_)</c:formatCode>
                <c:ptCount val="17"/>
                <c:pt idx="0">
                  <c:v>9.9</c:v>
                </c:pt>
                <c:pt idx="1">
                  <c:v>11.1</c:v>
                </c:pt>
                <c:pt idx="2">
                  <c:v>9.5</c:v>
                </c:pt>
                <c:pt idx="3">
                  <c:v>8.1</c:v>
                </c:pt>
                <c:pt idx="4">
                  <c:v>11.9</c:v>
                </c:pt>
                <c:pt idx="5">
                  <c:v>13.7</c:v>
                </c:pt>
                <c:pt idx="6">
                  <c:v>11.9</c:v>
                </c:pt>
                <c:pt idx="7">
                  <c:v>10.9</c:v>
                </c:pt>
                <c:pt idx="8">
                  <c:v>15.7</c:v>
                </c:pt>
                <c:pt idx="9">
                  <c:v>20.2</c:v>
                </c:pt>
                <c:pt idx="10">
                  <c:v>17.399999999999999</c:v>
                </c:pt>
                <c:pt idx="11">
                  <c:v>15.5</c:v>
                </c:pt>
                <c:pt idx="12">
                  <c:v>19.8</c:v>
                </c:pt>
                <c:pt idx="13">
                  <c:v>22.1</c:v>
                </c:pt>
                <c:pt idx="14">
                  <c:v>18.100000000000001</c:v>
                </c:pt>
                <c:pt idx="15">
                  <c:v>16.600000000000001</c:v>
                </c:pt>
                <c:pt idx="16">
                  <c:v>20.100000000000001</c:v>
                </c:pt>
              </c:numCache>
            </c:numRef>
          </c:val>
        </c:ser>
        <c:marker val="1"/>
        <c:axId val="70362624"/>
        <c:axId val="70364160"/>
      </c:lineChart>
      <c:dateAx>
        <c:axId val="70362624"/>
        <c:scaling>
          <c:orientation val="minMax"/>
        </c:scaling>
        <c:axPos val="b"/>
        <c:minorGridlines/>
        <c:numFmt formatCode="mmm\-yy" sourceLinked="1"/>
        <c:tickLblPos val="nextTo"/>
        <c:crossAx val="70364160"/>
        <c:crosses val="autoZero"/>
        <c:auto val="1"/>
        <c:lblOffset val="100"/>
      </c:dateAx>
      <c:valAx>
        <c:axId val="70364160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7036262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Region'!$B$174</c:f>
              <c:strCache>
                <c:ptCount val="1"/>
                <c:pt idx="0">
                  <c:v>Madera</c:v>
                </c:pt>
              </c:strCache>
            </c:strRef>
          </c:tx>
          <c:marker>
            <c:symbol val="none"/>
          </c:marker>
          <c:cat>
            <c:numRef>
              <c:f>'California by Region'!$A$175:$A$191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Region'!$B$175:$B$191</c:f>
              <c:numCache>
                <c:formatCode>_(* #,##0.0_);_(* \(#,##0.0\);_(* "-"??_);_(@_)</c:formatCode>
                <c:ptCount val="17"/>
                <c:pt idx="0">
                  <c:v>6.9</c:v>
                </c:pt>
                <c:pt idx="1">
                  <c:v>8.4</c:v>
                </c:pt>
                <c:pt idx="2">
                  <c:v>7</c:v>
                </c:pt>
                <c:pt idx="3">
                  <c:v>6.1</c:v>
                </c:pt>
                <c:pt idx="4">
                  <c:v>8.3000000000000007</c:v>
                </c:pt>
                <c:pt idx="5">
                  <c:v>10.3</c:v>
                </c:pt>
                <c:pt idx="6">
                  <c:v>8.8000000000000007</c:v>
                </c:pt>
                <c:pt idx="7">
                  <c:v>8</c:v>
                </c:pt>
                <c:pt idx="8">
                  <c:v>11.3</c:v>
                </c:pt>
                <c:pt idx="9">
                  <c:v>15.3</c:v>
                </c:pt>
                <c:pt idx="10">
                  <c:v>13.9</c:v>
                </c:pt>
                <c:pt idx="11">
                  <c:v>12.2</c:v>
                </c:pt>
                <c:pt idx="12">
                  <c:v>15.4</c:v>
                </c:pt>
                <c:pt idx="13">
                  <c:v>17.600000000000001</c:v>
                </c:pt>
                <c:pt idx="14">
                  <c:v>14.7</c:v>
                </c:pt>
                <c:pt idx="15">
                  <c:v>13.6</c:v>
                </c:pt>
                <c:pt idx="16">
                  <c:v>16</c:v>
                </c:pt>
              </c:numCache>
            </c:numRef>
          </c:val>
        </c:ser>
        <c:ser>
          <c:idx val="1"/>
          <c:order val="1"/>
          <c:tx>
            <c:strRef>
              <c:f>'California by Region'!$C$174</c:f>
              <c:strCache>
                <c:ptCount val="1"/>
                <c:pt idx="0">
                  <c:v>Kern County</c:v>
                </c:pt>
              </c:strCache>
            </c:strRef>
          </c:tx>
          <c:marker>
            <c:symbol val="none"/>
          </c:marker>
          <c:cat>
            <c:numRef>
              <c:f>'California by Region'!$A$175:$A$191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Region'!$C$175:$C$191</c:f>
              <c:numCache>
                <c:formatCode>_(* #,##0.0_);_(* \(#,##0.0\);_(* "-"??_);_(@_)</c:formatCode>
                <c:ptCount val="17"/>
                <c:pt idx="0">
                  <c:v>7.5</c:v>
                </c:pt>
                <c:pt idx="1">
                  <c:v>8.8000000000000007</c:v>
                </c:pt>
                <c:pt idx="2">
                  <c:v>8</c:v>
                </c:pt>
                <c:pt idx="3">
                  <c:v>7.3</c:v>
                </c:pt>
                <c:pt idx="4">
                  <c:v>9.1999999999999993</c:v>
                </c:pt>
                <c:pt idx="5">
                  <c:v>10.7</c:v>
                </c:pt>
                <c:pt idx="6">
                  <c:v>9.3000000000000007</c:v>
                </c:pt>
                <c:pt idx="7">
                  <c:v>9.1</c:v>
                </c:pt>
                <c:pt idx="8">
                  <c:v>11.8</c:v>
                </c:pt>
                <c:pt idx="9">
                  <c:v>16</c:v>
                </c:pt>
                <c:pt idx="10">
                  <c:v>14.7</c:v>
                </c:pt>
                <c:pt idx="11">
                  <c:v>14</c:v>
                </c:pt>
                <c:pt idx="12">
                  <c:v>15.8</c:v>
                </c:pt>
                <c:pt idx="13">
                  <c:v>18.3</c:v>
                </c:pt>
                <c:pt idx="14">
                  <c:v>15.8</c:v>
                </c:pt>
                <c:pt idx="15">
                  <c:v>15.1</c:v>
                </c:pt>
                <c:pt idx="16">
                  <c:v>16.2</c:v>
                </c:pt>
              </c:numCache>
            </c:numRef>
          </c:val>
        </c:ser>
        <c:ser>
          <c:idx val="2"/>
          <c:order val="2"/>
          <c:tx>
            <c:strRef>
              <c:f>'California by Region'!$D$174</c:f>
              <c:strCache>
                <c:ptCount val="1"/>
                <c:pt idx="0">
                  <c:v>Fresno</c:v>
                </c:pt>
              </c:strCache>
            </c:strRef>
          </c:tx>
          <c:marker>
            <c:symbol val="none"/>
          </c:marker>
          <c:cat>
            <c:numRef>
              <c:f>'California by Region'!$A$175:$A$191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Region'!$D$175:$D$191</c:f>
              <c:numCache>
                <c:formatCode>_(* #,##0.0_);_(* \(#,##0.0\);_(* "-"??_);_(@_)</c:formatCode>
                <c:ptCount val="17"/>
                <c:pt idx="0">
                  <c:v>8.1</c:v>
                </c:pt>
                <c:pt idx="1">
                  <c:v>9</c:v>
                </c:pt>
                <c:pt idx="2">
                  <c:v>8.1</c:v>
                </c:pt>
                <c:pt idx="3">
                  <c:v>7.2</c:v>
                </c:pt>
                <c:pt idx="4">
                  <c:v>9.6999999999999993</c:v>
                </c:pt>
                <c:pt idx="5">
                  <c:v>11</c:v>
                </c:pt>
                <c:pt idx="6">
                  <c:v>9.6</c:v>
                </c:pt>
                <c:pt idx="7">
                  <c:v>9.4</c:v>
                </c:pt>
                <c:pt idx="8">
                  <c:v>13.3</c:v>
                </c:pt>
                <c:pt idx="9">
                  <c:v>16.899999999999999</c:v>
                </c:pt>
                <c:pt idx="10">
                  <c:v>15.3</c:v>
                </c:pt>
                <c:pt idx="11">
                  <c:v>14</c:v>
                </c:pt>
                <c:pt idx="12">
                  <c:v>16.8</c:v>
                </c:pt>
                <c:pt idx="13">
                  <c:v>18.7</c:v>
                </c:pt>
                <c:pt idx="14">
                  <c:v>15.9</c:v>
                </c:pt>
                <c:pt idx="15">
                  <c:v>15.2</c:v>
                </c:pt>
                <c:pt idx="16">
                  <c:v>17.2</c:v>
                </c:pt>
              </c:numCache>
            </c:numRef>
          </c:val>
        </c:ser>
        <c:ser>
          <c:idx val="3"/>
          <c:order val="3"/>
          <c:tx>
            <c:strRef>
              <c:f>'California by Region'!$E$174</c:f>
              <c:strCache>
                <c:ptCount val="1"/>
                <c:pt idx="0">
                  <c:v>Kings</c:v>
                </c:pt>
              </c:strCache>
            </c:strRef>
          </c:tx>
          <c:marker>
            <c:symbol val="none"/>
          </c:marker>
          <c:cat>
            <c:numRef>
              <c:f>'California by Region'!$A$175:$A$191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Region'!$E$175:$E$191</c:f>
              <c:numCache>
                <c:formatCode>_(* #,##0.0_);_(* \(#,##0.0\);_(* "-"??_);_(@_)</c:formatCode>
                <c:ptCount val="17"/>
                <c:pt idx="0">
                  <c:v>8.1999999999999993</c:v>
                </c:pt>
                <c:pt idx="1">
                  <c:v>9.3000000000000007</c:v>
                </c:pt>
                <c:pt idx="2">
                  <c:v>8.4</c:v>
                </c:pt>
                <c:pt idx="3">
                  <c:v>7</c:v>
                </c:pt>
                <c:pt idx="4">
                  <c:v>9.5</c:v>
                </c:pt>
                <c:pt idx="5">
                  <c:v>11.3</c:v>
                </c:pt>
                <c:pt idx="6">
                  <c:v>10.1</c:v>
                </c:pt>
                <c:pt idx="7">
                  <c:v>9.3000000000000007</c:v>
                </c:pt>
                <c:pt idx="8">
                  <c:v>13.1</c:v>
                </c:pt>
                <c:pt idx="9">
                  <c:v>16.600000000000001</c:v>
                </c:pt>
                <c:pt idx="10">
                  <c:v>15.4</c:v>
                </c:pt>
                <c:pt idx="11">
                  <c:v>13.9</c:v>
                </c:pt>
                <c:pt idx="12">
                  <c:v>17.100000000000001</c:v>
                </c:pt>
                <c:pt idx="13">
                  <c:v>18.5</c:v>
                </c:pt>
                <c:pt idx="14">
                  <c:v>16</c:v>
                </c:pt>
                <c:pt idx="15">
                  <c:v>14.7</c:v>
                </c:pt>
                <c:pt idx="16">
                  <c:v>16.8</c:v>
                </c:pt>
              </c:numCache>
            </c:numRef>
          </c:val>
        </c:ser>
        <c:ser>
          <c:idx val="4"/>
          <c:order val="4"/>
          <c:tx>
            <c:strRef>
              <c:f>'California by Region'!$F$174</c:f>
              <c:strCache>
                <c:ptCount val="1"/>
                <c:pt idx="0">
                  <c:v>Tulare</c:v>
                </c:pt>
              </c:strCache>
            </c:strRef>
          </c:tx>
          <c:marker>
            <c:symbol val="none"/>
          </c:marker>
          <c:cat>
            <c:numRef>
              <c:f>'California by Region'!$A$175:$A$191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Region'!$F$175:$F$191</c:f>
              <c:numCache>
                <c:formatCode>_(* #,##0.0_);_(* \(#,##0.0\);_(* "-"??_);_(@_)</c:formatCode>
                <c:ptCount val="17"/>
                <c:pt idx="0">
                  <c:v>9</c:v>
                </c:pt>
                <c:pt idx="1">
                  <c:v>10.3</c:v>
                </c:pt>
                <c:pt idx="2">
                  <c:v>8.6</c:v>
                </c:pt>
                <c:pt idx="3">
                  <c:v>8</c:v>
                </c:pt>
                <c:pt idx="4">
                  <c:v>10.4</c:v>
                </c:pt>
                <c:pt idx="5">
                  <c:v>11.6</c:v>
                </c:pt>
                <c:pt idx="6">
                  <c:v>9.3000000000000007</c:v>
                </c:pt>
                <c:pt idx="7">
                  <c:v>10.199999999999999</c:v>
                </c:pt>
                <c:pt idx="8">
                  <c:v>13.8</c:v>
                </c:pt>
                <c:pt idx="9">
                  <c:v>17.7</c:v>
                </c:pt>
                <c:pt idx="10">
                  <c:v>14.7</c:v>
                </c:pt>
                <c:pt idx="11">
                  <c:v>14.8</c:v>
                </c:pt>
                <c:pt idx="12">
                  <c:v>17.5</c:v>
                </c:pt>
                <c:pt idx="13">
                  <c:v>19.3</c:v>
                </c:pt>
                <c:pt idx="14">
                  <c:v>15.7</c:v>
                </c:pt>
                <c:pt idx="15">
                  <c:v>15.9</c:v>
                </c:pt>
                <c:pt idx="16">
                  <c:v>17.7</c:v>
                </c:pt>
              </c:numCache>
            </c:numRef>
          </c:val>
        </c:ser>
        <c:marker val="1"/>
        <c:axId val="70403200"/>
        <c:axId val="70404736"/>
      </c:lineChart>
      <c:dateAx>
        <c:axId val="70403200"/>
        <c:scaling>
          <c:orientation val="minMax"/>
        </c:scaling>
        <c:axPos val="b"/>
        <c:minorGridlines/>
        <c:numFmt formatCode="mmm\-yy" sourceLinked="1"/>
        <c:tickLblPos val="nextTo"/>
        <c:crossAx val="70404736"/>
        <c:crosses val="autoZero"/>
        <c:auto val="1"/>
        <c:lblOffset val="100"/>
      </c:dateAx>
      <c:valAx>
        <c:axId val="70404736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7040320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Region'!$B$195</c:f>
              <c:strCache>
                <c:ptCount val="1"/>
                <c:pt idx="0">
                  <c:v>Mariposa</c:v>
                </c:pt>
              </c:strCache>
            </c:strRef>
          </c:tx>
          <c:marker>
            <c:symbol val="none"/>
          </c:marker>
          <c:cat>
            <c:numRef>
              <c:f>'California by Region'!$A$196:$A$212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Region'!$B$196:$B$212</c:f>
              <c:numCache>
                <c:formatCode>_(* #,##0.0_);_(* \(#,##0.0\);_(* "-"??_);_(@_)</c:formatCode>
                <c:ptCount val="17"/>
                <c:pt idx="0">
                  <c:v>5.9</c:v>
                </c:pt>
                <c:pt idx="1">
                  <c:v>7.1</c:v>
                </c:pt>
                <c:pt idx="2">
                  <c:v>5.2</c:v>
                </c:pt>
                <c:pt idx="3">
                  <c:v>4.8</c:v>
                </c:pt>
                <c:pt idx="4">
                  <c:v>7</c:v>
                </c:pt>
                <c:pt idx="5">
                  <c:v>8.3000000000000007</c:v>
                </c:pt>
                <c:pt idx="6">
                  <c:v>6.2</c:v>
                </c:pt>
                <c:pt idx="7">
                  <c:v>6.3</c:v>
                </c:pt>
                <c:pt idx="8">
                  <c:v>9.9</c:v>
                </c:pt>
                <c:pt idx="9">
                  <c:v>13.1</c:v>
                </c:pt>
                <c:pt idx="10">
                  <c:v>10</c:v>
                </c:pt>
                <c:pt idx="11">
                  <c:v>8.6</c:v>
                </c:pt>
                <c:pt idx="12">
                  <c:v>12.3</c:v>
                </c:pt>
                <c:pt idx="13">
                  <c:v>14.6</c:v>
                </c:pt>
                <c:pt idx="14">
                  <c:v>9.8000000000000007</c:v>
                </c:pt>
                <c:pt idx="15">
                  <c:v>10.199999999999999</c:v>
                </c:pt>
                <c:pt idx="16">
                  <c:v>13.7</c:v>
                </c:pt>
              </c:numCache>
            </c:numRef>
          </c:val>
        </c:ser>
        <c:ser>
          <c:idx val="1"/>
          <c:order val="1"/>
          <c:tx>
            <c:strRef>
              <c:f>'California by Region'!$C$195</c:f>
              <c:strCache>
                <c:ptCount val="1"/>
                <c:pt idx="0">
                  <c:v>Amador</c:v>
                </c:pt>
              </c:strCache>
            </c:strRef>
          </c:tx>
          <c:marker>
            <c:symbol val="none"/>
          </c:marker>
          <c:cat>
            <c:numRef>
              <c:f>'California by Region'!$A$196:$A$212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Region'!$C$196:$C$212</c:f>
              <c:numCache>
                <c:formatCode>_(* #,##0.0_);_(* \(#,##0.0\);_(* "-"??_);_(@_)</c:formatCode>
                <c:ptCount val="17"/>
                <c:pt idx="0">
                  <c:v>5.2</c:v>
                </c:pt>
                <c:pt idx="1">
                  <c:v>5.9</c:v>
                </c:pt>
                <c:pt idx="2">
                  <c:v>5.5</c:v>
                </c:pt>
                <c:pt idx="3">
                  <c:v>5.5</c:v>
                </c:pt>
                <c:pt idx="4">
                  <c:v>6.4</c:v>
                </c:pt>
                <c:pt idx="5">
                  <c:v>7.4</c:v>
                </c:pt>
                <c:pt idx="6">
                  <c:v>7.3</c:v>
                </c:pt>
                <c:pt idx="7">
                  <c:v>7.7</c:v>
                </c:pt>
                <c:pt idx="8">
                  <c:v>9.5</c:v>
                </c:pt>
                <c:pt idx="9">
                  <c:v>12.3</c:v>
                </c:pt>
                <c:pt idx="10">
                  <c:v>12</c:v>
                </c:pt>
                <c:pt idx="11">
                  <c:v>12.1</c:v>
                </c:pt>
                <c:pt idx="12">
                  <c:v>12.6</c:v>
                </c:pt>
                <c:pt idx="13">
                  <c:v>14.3</c:v>
                </c:pt>
                <c:pt idx="14">
                  <c:v>12.7</c:v>
                </c:pt>
                <c:pt idx="15">
                  <c:v>12.9</c:v>
                </c:pt>
                <c:pt idx="16">
                  <c:v>13.1</c:v>
                </c:pt>
              </c:numCache>
            </c:numRef>
          </c:val>
        </c:ser>
        <c:ser>
          <c:idx val="2"/>
          <c:order val="2"/>
          <c:tx>
            <c:strRef>
              <c:f>'California by Region'!$D$195</c:f>
              <c:strCache>
                <c:ptCount val="1"/>
                <c:pt idx="0">
                  <c:v>Tuolumne</c:v>
                </c:pt>
              </c:strCache>
            </c:strRef>
          </c:tx>
          <c:marker>
            <c:symbol val="none"/>
          </c:marker>
          <c:cat>
            <c:numRef>
              <c:f>'California by Region'!$A$196:$A$212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Region'!$D$196:$D$212</c:f>
              <c:numCache>
                <c:formatCode>_(* #,##0.0_);_(* \(#,##0.0\);_(* "-"??_);_(@_)</c:formatCode>
                <c:ptCount val="17"/>
                <c:pt idx="0">
                  <c:v>5.5</c:v>
                </c:pt>
                <c:pt idx="1">
                  <c:v>6.7</c:v>
                </c:pt>
                <c:pt idx="2">
                  <c:v>5.8</c:v>
                </c:pt>
                <c:pt idx="3">
                  <c:v>5.5</c:v>
                </c:pt>
                <c:pt idx="4">
                  <c:v>6.8</c:v>
                </c:pt>
                <c:pt idx="5">
                  <c:v>8</c:v>
                </c:pt>
                <c:pt idx="6">
                  <c:v>7</c:v>
                </c:pt>
                <c:pt idx="7">
                  <c:v>7.6</c:v>
                </c:pt>
                <c:pt idx="8">
                  <c:v>9.6999999999999993</c:v>
                </c:pt>
                <c:pt idx="9">
                  <c:v>13</c:v>
                </c:pt>
                <c:pt idx="10">
                  <c:v>12.3</c:v>
                </c:pt>
                <c:pt idx="11">
                  <c:v>12.9</c:v>
                </c:pt>
                <c:pt idx="12">
                  <c:v>14.2</c:v>
                </c:pt>
                <c:pt idx="13">
                  <c:v>15.6</c:v>
                </c:pt>
                <c:pt idx="14">
                  <c:v>13.2</c:v>
                </c:pt>
                <c:pt idx="15">
                  <c:v>13.1</c:v>
                </c:pt>
                <c:pt idx="16">
                  <c:v>13.7</c:v>
                </c:pt>
              </c:numCache>
            </c:numRef>
          </c:val>
        </c:ser>
        <c:ser>
          <c:idx val="3"/>
          <c:order val="3"/>
          <c:tx>
            <c:strRef>
              <c:f>'California by Region'!$E$195</c:f>
              <c:strCache>
                <c:ptCount val="1"/>
                <c:pt idx="0">
                  <c:v>Calaveras</c:v>
                </c:pt>
              </c:strCache>
            </c:strRef>
          </c:tx>
          <c:marker>
            <c:symbol val="none"/>
          </c:marker>
          <c:cat>
            <c:numRef>
              <c:f>'California by Region'!$A$196:$A$212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Region'!$E$196:$E$212</c:f>
              <c:numCache>
                <c:formatCode>_(* #,##0.0_);_(* \(#,##0.0\);_(* "-"??_);_(@_)</c:formatCode>
                <c:ptCount val="17"/>
                <c:pt idx="0">
                  <c:v>5.5</c:v>
                </c:pt>
                <c:pt idx="1">
                  <c:v>6.6</c:v>
                </c:pt>
                <c:pt idx="2">
                  <c:v>6.1</c:v>
                </c:pt>
                <c:pt idx="3">
                  <c:v>6</c:v>
                </c:pt>
                <c:pt idx="4">
                  <c:v>7.2</c:v>
                </c:pt>
                <c:pt idx="5">
                  <c:v>8.1999999999999993</c:v>
                </c:pt>
                <c:pt idx="6">
                  <c:v>7.8</c:v>
                </c:pt>
                <c:pt idx="7">
                  <c:v>8.6999999999999993</c:v>
                </c:pt>
                <c:pt idx="8">
                  <c:v>11</c:v>
                </c:pt>
                <c:pt idx="9">
                  <c:v>14.4</c:v>
                </c:pt>
                <c:pt idx="10">
                  <c:v>13.7</c:v>
                </c:pt>
                <c:pt idx="11">
                  <c:v>14.2</c:v>
                </c:pt>
                <c:pt idx="12">
                  <c:v>15.2</c:v>
                </c:pt>
                <c:pt idx="13">
                  <c:v>17.100000000000001</c:v>
                </c:pt>
                <c:pt idx="14">
                  <c:v>15</c:v>
                </c:pt>
                <c:pt idx="15">
                  <c:v>15.3</c:v>
                </c:pt>
                <c:pt idx="16">
                  <c:v>16.2</c:v>
                </c:pt>
              </c:numCache>
            </c:numRef>
          </c:val>
        </c:ser>
        <c:marker val="1"/>
        <c:axId val="70451584"/>
        <c:axId val="70453120"/>
      </c:lineChart>
      <c:dateAx>
        <c:axId val="70451584"/>
        <c:scaling>
          <c:orientation val="minMax"/>
        </c:scaling>
        <c:axPos val="b"/>
        <c:minorGridlines/>
        <c:numFmt formatCode="mmm\-yy" sourceLinked="1"/>
        <c:tickLblPos val="nextTo"/>
        <c:crossAx val="70453120"/>
        <c:crosses val="autoZero"/>
        <c:auto val="1"/>
        <c:lblOffset val="100"/>
      </c:dateAx>
      <c:valAx>
        <c:axId val="70453120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7045158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Region'!$B$216</c:f>
              <c:strCache>
                <c:ptCount val="1"/>
                <c:pt idx="0">
                  <c:v>Marin</c:v>
                </c:pt>
              </c:strCache>
            </c:strRef>
          </c:tx>
          <c:marker>
            <c:symbol val="none"/>
          </c:marker>
          <c:cat>
            <c:numRef>
              <c:f>'California by Region'!$A$217:$A$233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Region'!$B$217:$B$233</c:f>
              <c:numCache>
                <c:formatCode>_(* #,##0.0_);_(* \(#,##0.0\);_(* "-"??_);_(@_)</c:formatCode>
                <c:ptCount val="17"/>
                <c:pt idx="0">
                  <c:v>3.1</c:v>
                </c:pt>
                <c:pt idx="1">
                  <c:v>3.5</c:v>
                </c:pt>
                <c:pt idx="2">
                  <c:v>3.7</c:v>
                </c:pt>
                <c:pt idx="3">
                  <c:v>3.7</c:v>
                </c:pt>
                <c:pt idx="4">
                  <c:v>3.8</c:v>
                </c:pt>
                <c:pt idx="5">
                  <c:v>4.0999999999999996</c:v>
                </c:pt>
                <c:pt idx="6">
                  <c:v>4.5999999999999996</c:v>
                </c:pt>
                <c:pt idx="7">
                  <c:v>4.7</c:v>
                </c:pt>
                <c:pt idx="8">
                  <c:v>5.5</c:v>
                </c:pt>
                <c:pt idx="9">
                  <c:v>7.5</c:v>
                </c:pt>
                <c:pt idx="10">
                  <c:v>8.1</c:v>
                </c:pt>
                <c:pt idx="11">
                  <c:v>8.1</c:v>
                </c:pt>
                <c:pt idx="12">
                  <c:v>7.8</c:v>
                </c:pt>
                <c:pt idx="13">
                  <c:v>8.9</c:v>
                </c:pt>
                <c:pt idx="14">
                  <c:v>8.3000000000000007</c:v>
                </c:pt>
                <c:pt idx="15">
                  <c:v>8.4</c:v>
                </c:pt>
                <c:pt idx="16">
                  <c:v>7.9</c:v>
                </c:pt>
              </c:numCache>
            </c:numRef>
          </c:val>
        </c:ser>
        <c:ser>
          <c:idx val="1"/>
          <c:order val="1"/>
          <c:tx>
            <c:strRef>
              <c:f>'California by Region'!$C$216</c:f>
              <c:strCache>
                <c:ptCount val="1"/>
                <c:pt idx="0">
                  <c:v>San Mateo</c:v>
                </c:pt>
              </c:strCache>
            </c:strRef>
          </c:tx>
          <c:marker>
            <c:symbol val="none"/>
          </c:marker>
          <c:cat>
            <c:numRef>
              <c:f>'California by Region'!$A$217:$A$233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Region'!$C$217:$C$233</c:f>
              <c:numCache>
                <c:formatCode>_(* #,##0.0_);_(* \(#,##0.0\);_(* "-"??_);_(@_)</c:formatCode>
                <c:ptCount val="17"/>
                <c:pt idx="0">
                  <c:v>3.3</c:v>
                </c:pt>
                <c:pt idx="1">
                  <c:v>3.7</c:v>
                </c:pt>
                <c:pt idx="2">
                  <c:v>4</c:v>
                </c:pt>
                <c:pt idx="3">
                  <c:v>3.9</c:v>
                </c:pt>
                <c:pt idx="4">
                  <c:v>3.8</c:v>
                </c:pt>
                <c:pt idx="5">
                  <c:v>4.0999999999999996</c:v>
                </c:pt>
                <c:pt idx="6">
                  <c:v>4.7</c:v>
                </c:pt>
                <c:pt idx="7">
                  <c:v>5</c:v>
                </c:pt>
                <c:pt idx="8">
                  <c:v>6</c:v>
                </c:pt>
                <c:pt idx="9">
                  <c:v>8.3000000000000007</c:v>
                </c:pt>
                <c:pt idx="10">
                  <c:v>9</c:v>
                </c:pt>
                <c:pt idx="11">
                  <c:v>9</c:v>
                </c:pt>
                <c:pt idx="12">
                  <c:v>8.6</c:v>
                </c:pt>
                <c:pt idx="13">
                  <c:v>9.8000000000000007</c:v>
                </c:pt>
                <c:pt idx="14">
                  <c:v>9.1999999999999993</c:v>
                </c:pt>
                <c:pt idx="15">
                  <c:v>9.1</c:v>
                </c:pt>
                <c:pt idx="16">
                  <c:v>8.3000000000000007</c:v>
                </c:pt>
              </c:numCache>
            </c:numRef>
          </c:val>
        </c:ser>
        <c:ser>
          <c:idx val="2"/>
          <c:order val="2"/>
          <c:tx>
            <c:strRef>
              <c:f>'California by Region'!$D$216</c:f>
              <c:strCache>
                <c:ptCount val="1"/>
                <c:pt idx="0">
                  <c:v>San Francisco</c:v>
                </c:pt>
              </c:strCache>
            </c:strRef>
          </c:tx>
          <c:marker>
            <c:symbol val="none"/>
          </c:marker>
          <c:cat>
            <c:numRef>
              <c:f>'California by Region'!$A$217:$A$233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Region'!$D$217:$D$233</c:f>
              <c:numCache>
                <c:formatCode>_(* #,##0.0_);_(* \(#,##0.0\);_(* "-"??_);_(@_)</c:formatCode>
                <c:ptCount val="17"/>
                <c:pt idx="0">
                  <c:v>3.7</c:v>
                </c:pt>
                <c:pt idx="1">
                  <c:v>4.0999999999999996</c:v>
                </c:pt>
                <c:pt idx="2">
                  <c:v>4.4000000000000004</c:v>
                </c:pt>
                <c:pt idx="3">
                  <c:v>4.3</c:v>
                </c:pt>
                <c:pt idx="4">
                  <c:v>4.2</c:v>
                </c:pt>
                <c:pt idx="5">
                  <c:v>4.5999999999999996</c:v>
                </c:pt>
                <c:pt idx="6">
                  <c:v>5.2</c:v>
                </c:pt>
                <c:pt idx="7">
                  <c:v>5.5</c:v>
                </c:pt>
                <c:pt idx="8">
                  <c:v>6.5</c:v>
                </c:pt>
                <c:pt idx="9">
                  <c:v>9.1</c:v>
                </c:pt>
                <c:pt idx="10">
                  <c:v>9.9</c:v>
                </c:pt>
                <c:pt idx="11">
                  <c:v>9.8000000000000007</c:v>
                </c:pt>
                <c:pt idx="12">
                  <c:v>9.4</c:v>
                </c:pt>
                <c:pt idx="13">
                  <c:v>10.3</c:v>
                </c:pt>
                <c:pt idx="14">
                  <c:v>9.6</c:v>
                </c:pt>
                <c:pt idx="15">
                  <c:v>9.6999999999999993</c:v>
                </c:pt>
                <c:pt idx="16">
                  <c:v>9.1999999999999993</c:v>
                </c:pt>
              </c:numCache>
            </c:numRef>
          </c:val>
        </c:ser>
        <c:ser>
          <c:idx val="3"/>
          <c:order val="3"/>
          <c:tx>
            <c:strRef>
              <c:f>'California by Region'!$E$216</c:f>
              <c:strCache>
                <c:ptCount val="1"/>
                <c:pt idx="0">
                  <c:v>Contra Costa</c:v>
                </c:pt>
              </c:strCache>
            </c:strRef>
          </c:tx>
          <c:marker>
            <c:symbol val="none"/>
          </c:marker>
          <c:cat>
            <c:numRef>
              <c:f>'California by Region'!$A$217:$A$233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Region'!$E$217:$E$233</c:f>
              <c:numCache>
                <c:formatCode>_(* #,##0.0_);_(* \(#,##0.0\);_(* "-"??_);_(@_)</c:formatCode>
                <c:ptCount val="17"/>
                <c:pt idx="0">
                  <c:v>4</c:v>
                </c:pt>
                <c:pt idx="1">
                  <c:v>4.4000000000000004</c:v>
                </c:pt>
                <c:pt idx="2">
                  <c:v>4.7</c:v>
                </c:pt>
                <c:pt idx="3">
                  <c:v>4.8</c:v>
                </c:pt>
                <c:pt idx="4">
                  <c:v>4.9000000000000004</c:v>
                </c:pt>
                <c:pt idx="5">
                  <c:v>5.4</c:v>
                </c:pt>
                <c:pt idx="6">
                  <c:v>6.1</c:v>
                </c:pt>
                <c:pt idx="7">
                  <c:v>6.6</c:v>
                </c:pt>
                <c:pt idx="8">
                  <c:v>7.6</c:v>
                </c:pt>
                <c:pt idx="9">
                  <c:v>9.9</c:v>
                </c:pt>
                <c:pt idx="10">
                  <c:v>10.8</c:v>
                </c:pt>
                <c:pt idx="11">
                  <c:v>11.2</c:v>
                </c:pt>
                <c:pt idx="12">
                  <c:v>11</c:v>
                </c:pt>
                <c:pt idx="13">
                  <c:v>12</c:v>
                </c:pt>
                <c:pt idx="14">
                  <c:v>11.3</c:v>
                </c:pt>
                <c:pt idx="15">
                  <c:v>11.3</c:v>
                </c:pt>
                <c:pt idx="16">
                  <c:v>10.9</c:v>
                </c:pt>
              </c:numCache>
            </c:numRef>
          </c:val>
        </c:ser>
        <c:ser>
          <c:idx val="4"/>
          <c:order val="4"/>
          <c:tx>
            <c:strRef>
              <c:f>'California by Region'!$F$216</c:f>
              <c:strCache>
                <c:ptCount val="1"/>
                <c:pt idx="0">
                  <c:v>Alameda</c:v>
                </c:pt>
              </c:strCache>
            </c:strRef>
          </c:tx>
          <c:marker>
            <c:symbol val="none"/>
          </c:marker>
          <c:cat>
            <c:numRef>
              <c:f>'California by Region'!$A$217:$A$233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Region'!$F$217:$F$233</c:f>
              <c:numCache>
                <c:formatCode>_(* #,##0.0_);_(* \(#,##0.0\);_(* "-"??_);_(@_)</c:formatCode>
                <c:ptCount val="17"/>
                <c:pt idx="0">
                  <c:v>4</c:v>
                </c:pt>
                <c:pt idx="1">
                  <c:v>4.4000000000000004</c:v>
                </c:pt>
                <c:pt idx="2">
                  <c:v>4.8</c:v>
                </c:pt>
                <c:pt idx="3">
                  <c:v>4.8</c:v>
                </c:pt>
                <c:pt idx="4">
                  <c:v>4.8</c:v>
                </c:pt>
                <c:pt idx="5">
                  <c:v>5.3</c:v>
                </c:pt>
                <c:pt idx="6">
                  <c:v>6.1</c:v>
                </c:pt>
                <c:pt idx="7">
                  <c:v>6.6</c:v>
                </c:pt>
                <c:pt idx="8">
                  <c:v>7.8</c:v>
                </c:pt>
                <c:pt idx="9">
                  <c:v>10.6</c:v>
                </c:pt>
                <c:pt idx="10">
                  <c:v>11.4</c:v>
                </c:pt>
                <c:pt idx="11">
                  <c:v>11.4</c:v>
                </c:pt>
                <c:pt idx="12">
                  <c:v>10.9</c:v>
                </c:pt>
                <c:pt idx="13">
                  <c:v>11.9</c:v>
                </c:pt>
                <c:pt idx="14">
                  <c:v>11.5</c:v>
                </c:pt>
                <c:pt idx="15">
                  <c:v>11.6</c:v>
                </c:pt>
                <c:pt idx="16">
                  <c:v>10.8</c:v>
                </c:pt>
              </c:numCache>
            </c:numRef>
          </c:val>
        </c:ser>
        <c:ser>
          <c:idx val="5"/>
          <c:order val="5"/>
          <c:tx>
            <c:strRef>
              <c:f>'California by Region'!$G$216</c:f>
              <c:strCache>
                <c:ptCount val="1"/>
                <c:pt idx="0">
                  <c:v>Santa Clara</c:v>
                </c:pt>
              </c:strCache>
            </c:strRef>
          </c:tx>
          <c:marker>
            <c:symbol val="none"/>
          </c:marker>
          <c:cat>
            <c:numRef>
              <c:f>'California by Region'!$A$217:$A$233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Region'!$G$217:$G$233</c:f>
              <c:numCache>
                <c:formatCode>_(* #,##0.0_);_(* \(#,##0.0\);_(* "-"??_);_(@_)</c:formatCode>
                <c:ptCount val="17"/>
                <c:pt idx="0">
                  <c:v>4</c:v>
                </c:pt>
                <c:pt idx="1">
                  <c:v>4.4000000000000004</c:v>
                </c:pt>
                <c:pt idx="2">
                  <c:v>4.8</c:v>
                </c:pt>
                <c:pt idx="3">
                  <c:v>4.8</c:v>
                </c:pt>
                <c:pt idx="4">
                  <c:v>4.8</c:v>
                </c:pt>
                <c:pt idx="5">
                  <c:v>5.2</c:v>
                </c:pt>
                <c:pt idx="6">
                  <c:v>5.9</c:v>
                </c:pt>
                <c:pt idx="7">
                  <c:v>6.3</c:v>
                </c:pt>
                <c:pt idx="8">
                  <c:v>7.7</c:v>
                </c:pt>
                <c:pt idx="9">
                  <c:v>10.9</c:v>
                </c:pt>
                <c:pt idx="10">
                  <c:v>11.8</c:v>
                </c:pt>
                <c:pt idx="11">
                  <c:v>11.8</c:v>
                </c:pt>
                <c:pt idx="12">
                  <c:v>11.2</c:v>
                </c:pt>
                <c:pt idx="13">
                  <c:v>12</c:v>
                </c:pt>
                <c:pt idx="14">
                  <c:v>11.3</c:v>
                </c:pt>
                <c:pt idx="15">
                  <c:v>11.1</c:v>
                </c:pt>
                <c:pt idx="16">
                  <c:v>10.4</c:v>
                </c:pt>
              </c:numCache>
            </c:numRef>
          </c:val>
        </c:ser>
        <c:ser>
          <c:idx val="6"/>
          <c:order val="6"/>
          <c:tx>
            <c:strRef>
              <c:f>'California by Region'!$H$216</c:f>
              <c:strCache>
                <c:ptCount val="1"/>
                <c:pt idx="0">
                  <c:v>Solano</c:v>
                </c:pt>
              </c:strCache>
            </c:strRef>
          </c:tx>
          <c:marker>
            <c:symbol val="none"/>
          </c:marker>
          <c:cat>
            <c:numRef>
              <c:f>'California by Region'!$A$217:$A$233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Region'!$H$217:$H$233</c:f>
              <c:numCache>
                <c:formatCode>_(* #,##0.0_);_(* \(#,##0.0\);_(* "-"??_);_(@_)</c:formatCode>
                <c:ptCount val="17"/>
                <c:pt idx="0">
                  <c:v>4.5999999999999996</c:v>
                </c:pt>
                <c:pt idx="1">
                  <c:v>5</c:v>
                </c:pt>
                <c:pt idx="2">
                  <c:v>5.3</c:v>
                </c:pt>
                <c:pt idx="3">
                  <c:v>5.3</c:v>
                </c:pt>
                <c:pt idx="4">
                  <c:v>5.7</c:v>
                </c:pt>
                <c:pt idx="5">
                  <c:v>6.2</c:v>
                </c:pt>
                <c:pt idx="6">
                  <c:v>6.7</c:v>
                </c:pt>
                <c:pt idx="7">
                  <c:v>7.2</c:v>
                </c:pt>
                <c:pt idx="8">
                  <c:v>8.6</c:v>
                </c:pt>
                <c:pt idx="9">
                  <c:v>10.9</c:v>
                </c:pt>
                <c:pt idx="10">
                  <c:v>11.3</c:v>
                </c:pt>
                <c:pt idx="11">
                  <c:v>11.6</c:v>
                </c:pt>
                <c:pt idx="12">
                  <c:v>11.9</c:v>
                </c:pt>
                <c:pt idx="13">
                  <c:v>13</c:v>
                </c:pt>
                <c:pt idx="14">
                  <c:v>12.2</c:v>
                </c:pt>
                <c:pt idx="15">
                  <c:v>12.1</c:v>
                </c:pt>
                <c:pt idx="16">
                  <c:v>12.1</c:v>
                </c:pt>
              </c:numCache>
            </c:numRef>
          </c:val>
        </c:ser>
        <c:marker val="1"/>
        <c:axId val="70498560"/>
        <c:axId val="70512640"/>
      </c:lineChart>
      <c:dateAx>
        <c:axId val="70498560"/>
        <c:scaling>
          <c:orientation val="minMax"/>
        </c:scaling>
        <c:axPos val="b"/>
        <c:minorGridlines/>
        <c:numFmt formatCode="mmm\-yy" sourceLinked="1"/>
        <c:tickLblPos val="nextTo"/>
        <c:crossAx val="70512640"/>
        <c:crosses val="autoZero"/>
        <c:auto val="1"/>
        <c:lblOffset val="100"/>
      </c:dateAx>
      <c:valAx>
        <c:axId val="70512640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7049856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'California by Region'!$B$237</c:f>
              <c:strCache>
                <c:ptCount val="1"/>
                <c:pt idx="0">
                  <c:v>Orange</c:v>
                </c:pt>
              </c:strCache>
            </c:strRef>
          </c:tx>
          <c:marker>
            <c:symbol val="none"/>
          </c:marker>
          <c:cat>
            <c:numRef>
              <c:f>'California by Region'!$A$238:$A$254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Region'!$B$238:$B$254</c:f>
              <c:numCache>
                <c:formatCode>_(* #,##0.0_);_(* \(#,##0.0\);_(* "-"??_);_(@_)</c:formatCode>
                <c:ptCount val="17"/>
                <c:pt idx="0">
                  <c:v>3.1</c:v>
                </c:pt>
                <c:pt idx="1">
                  <c:v>3.5</c:v>
                </c:pt>
                <c:pt idx="2">
                  <c:v>4</c:v>
                </c:pt>
                <c:pt idx="3">
                  <c:v>4.0999999999999996</c:v>
                </c:pt>
                <c:pt idx="4">
                  <c:v>4.2</c:v>
                </c:pt>
                <c:pt idx="5">
                  <c:v>4.5</c:v>
                </c:pt>
                <c:pt idx="6">
                  <c:v>5.2</c:v>
                </c:pt>
                <c:pt idx="7">
                  <c:v>5.7</c:v>
                </c:pt>
                <c:pt idx="8">
                  <c:v>6.6</c:v>
                </c:pt>
                <c:pt idx="9">
                  <c:v>8.6</c:v>
                </c:pt>
                <c:pt idx="10">
                  <c:v>9.3000000000000007</c:v>
                </c:pt>
                <c:pt idx="11">
                  <c:v>9.5</c:v>
                </c:pt>
                <c:pt idx="12">
                  <c:v>9.1</c:v>
                </c:pt>
                <c:pt idx="13">
                  <c:v>10.1</c:v>
                </c:pt>
                <c:pt idx="14">
                  <c:v>9.5</c:v>
                </c:pt>
                <c:pt idx="15">
                  <c:v>9.6</c:v>
                </c:pt>
                <c:pt idx="16">
                  <c:v>8.9</c:v>
                </c:pt>
              </c:numCache>
            </c:numRef>
          </c:val>
        </c:ser>
        <c:ser>
          <c:idx val="1"/>
          <c:order val="1"/>
          <c:tx>
            <c:strRef>
              <c:f>'California by Region'!$C$237</c:f>
              <c:strCache>
                <c:ptCount val="1"/>
                <c:pt idx="0">
                  <c:v>San Diego</c:v>
                </c:pt>
              </c:strCache>
            </c:strRef>
          </c:tx>
          <c:marker>
            <c:symbol val="none"/>
          </c:marker>
          <c:cat>
            <c:numRef>
              <c:f>'California by Region'!$A$238:$A$254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Region'!$C$238:$C$254</c:f>
              <c:numCache>
                <c:formatCode>_(* #,##0.0_);_(* \(#,##0.0\);_(* "-"??_);_(@_)</c:formatCode>
                <c:ptCount val="17"/>
                <c:pt idx="0">
                  <c:v>3.8</c:v>
                </c:pt>
                <c:pt idx="1">
                  <c:v>4.2</c:v>
                </c:pt>
                <c:pt idx="2">
                  <c:v>4.5999999999999996</c:v>
                </c:pt>
                <c:pt idx="3">
                  <c:v>4.8</c:v>
                </c:pt>
                <c:pt idx="4">
                  <c:v>4.9000000000000004</c:v>
                </c:pt>
                <c:pt idx="5">
                  <c:v>5.2</c:v>
                </c:pt>
                <c:pt idx="6">
                  <c:v>5.9</c:v>
                </c:pt>
                <c:pt idx="7">
                  <c:v>6.4</c:v>
                </c:pt>
                <c:pt idx="8">
                  <c:v>7.5</c:v>
                </c:pt>
                <c:pt idx="9">
                  <c:v>9.5</c:v>
                </c:pt>
                <c:pt idx="10">
                  <c:v>10.199999999999999</c:v>
                </c:pt>
                <c:pt idx="11">
                  <c:v>10.4</c:v>
                </c:pt>
                <c:pt idx="12">
                  <c:v>10.1</c:v>
                </c:pt>
                <c:pt idx="13">
                  <c:v>11</c:v>
                </c:pt>
                <c:pt idx="14">
                  <c:v>10.5</c:v>
                </c:pt>
                <c:pt idx="15">
                  <c:v>10.6</c:v>
                </c:pt>
                <c:pt idx="16">
                  <c:v>10.1</c:v>
                </c:pt>
              </c:numCache>
            </c:numRef>
          </c:val>
        </c:ser>
        <c:ser>
          <c:idx val="2"/>
          <c:order val="2"/>
          <c:tx>
            <c:strRef>
              <c:f>'California by Region'!$D$237</c:f>
              <c:strCache>
                <c:ptCount val="1"/>
                <c:pt idx="0">
                  <c:v>Los Angeles</c:v>
                </c:pt>
              </c:strCache>
            </c:strRef>
          </c:tx>
          <c:marker>
            <c:symbol val="none"/>
          </c:marker>
          <c:cat>
            <c:numRef>
              <c:f>'California by Region'!$A$238:$A$254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Region'!$D$238:$D$254</c:f>
              <c:numCache>
                <c:formatCode>_(* #,##0.0_);_(* \(#,##0.0\);_(* "-"??_);_(@_)</c:formatCode>
                <c:ptCount val="17"/>
                <c:pt idx="0">
                  <c:v>4.3</c:v>
                </c:pt>
                <c:pt idx="1">
                  <c:v>4.8</c:v>
                </c:pt>
                <c:pt idx="2">
                  <c:v>4.9000000000000004</c:v>
                </c:pt>
                <c:pt idx="3">
                  <c:v>5.3</c:v>
                </c:pt>
                <c:pt idx="4">
                  <c:v>5.5</c:v>
                </c:pt>
                <c:pt idx="5">
                  <c:v>6.2</c:v>
                </c:pt>
                <c:pt idx="6">
                  <c:v>7.2</c:v>
                </c:pt>
                <c:pt idx="7">
                  <c:v>8.1999999999999993</c:v>
                </c:pt>
                <c:pt idx="8">
                  <c:v>9.4</c:v>
                </c:pt>
                <c:pt idx="9">
                  <c:v>11</c:v>
                </c:pt>
                <c:pt idx="10">
                  <c:v>11.7</c:v>
                </c:pt>
                <c:pt idx="11">
                  <c:v>12.3</c:v>
                </c:pt>
                <c:pt idx="12">
                  <c:v>11.9</c:v>
                </c:pt>
                <c:pt idx="13">
                  <c:v>12.2</c:v>
                </c:pt>
                <c:pt idx="14">
                  <c:v>12.2</c:v>
                </c:pt>
                <c:pt idx="15">
                  <c:v>12.5</c:v>
                </c:pt>
                <c:pt idx="16">
                  <c:v>12.7</c:v>
                </c:pt>
              </c:numCache>
            </c:numRef>
          </c:val>
        </c:ser>
        <c:ser>
          <c:idx val="3"/>
          <c:order val="3"/>
          <c:tx>
            <c:strRef>
              <c:f>'California by Region'!$E$237</c:f>
              <c:strCache>
                <c:ptCount val="1"/>
                <c:pt idx="0">
                  <c:v>San Bernardino</c:v>
                </c:pt>
              </c:strCache>
            </c:strRef>
          </c:tx>
          <c:marker>
            <c:symbol val="none"/>
          </c:marker>
          <c:cat>
            <c:numRef>
              <c:f>'California by Region'!$A$238:$A$254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Region'!$E$238:$E$254</c:f>
              <c:numCache>
                <c:formatCode>_(* #,##0.0_);_(* \(#,##0.0\);_(* "-"??_);_(@_)</c:formatCode>
                <c:ptCount val="17"/>
                <c:pt idx="0">
                  <c:v>4.5</c:v>
                </c:pt>
                <c:pt idx="1">
                  <c:v>5</c:v>
                </c:pt>
                <c:pt idx="2">
                  <c:v>5.8</c:v>
                </c:pt>
                <c:pt idx="3">
                  <c:v>5.9</c:v>
                </c:pt>
                <c:pt idx="4">
                  <c:v>6</c:v>
                </c:pt>
                <c:pt idx="5">
                  <c:v>6.7</c:v>
                </c:pt>
                <c:pt idx="6">
                  <c:v>7.9</c:v>
                </c:pt>
                <c:pt idx="7">
                  <c:v>8.6999999999999993</c:v>
                </c:pt>
                <c:pt idx="8">
                  <c:v>10.1</c:v>
                </c:pt>
                <c:pt idx="9">
                  <c:v>12.7</c:v>
                </c:pt>
                <c:pt idx="10">
                  <c:v>13.7</c:v>
                </c:pt>
                <c:pt idx="11">
                  <c:v>13.8</c:v>
                </c:pt>
                <c:pt idx="12">
                  <c:v>13.6</c:v>
                </c:pt>
                <c:pt idx="13">
                  <c:v>14.9</c:v>
                </c:pt>
                <c:pt idx="14">
                  <c:v>14.3</c:v>
                </c:pt>
                <c:pt idx="15">
                  <c:v>14.2</c:v>
                </c:pt>
                <c:pt idx="16">
                  <c:v>13.7</c:v>
                </c:pt>
              </c:numCache>
            </c:numRef>
          </c:val>
        </c:ser>
        <c:ser>
          <c:idx val="4"/>
          <c:order val="4"/>
          <c:tx>
            <c:strRef>
              <c:f>'California by Region'!$F$237</c:f>
              <c:strCache>
                <c:ptCount val="1"/>
                <c:pt idx="0">
                  <c:v>Riverside</c:v>
                </c:pt>
              </c:strCache>
            </c:strRef>
          </c:tx>
          <c:marker>
            <c:symbol val="none"/>
          </c:marker>
          <c:cat>
            <c:numRef>
              <c:f>'California by Region'!$A$238:$A$254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Region'!$F$238:$F$254</c:f>
              <c:numCache>
                <c:formatCode>_(* #,##0.0_);_(* \(#,##0.0\);_(* "-"??_);_(@_)</c:formatCode>
                <c:ptCount val="17"/>
                <c:pt idx="0">
                  <c:v>5</c:v>
                </c:pt>
                <c:pt idx="1">
                  <c:v>5.3</c:v>
                </c:pt>
                <c:pt idx="2">
                  <c:v>5.9</c:v>
                </c:pt>
                <c:pt idx="3">
                  <c:v>6.6</c:v>
                </c:pt>
                <c:pt idx="4">
                  <c:v>6.6</c:v>
                </c:pt>
                <c:pt idx="5">
                  <c:v>7.3</c:v>
                </c:pt>
                <c:pt idx="6">
                  <c:v>8.3000000000000007</c:v>
                </c:pt>
                <c:pt idx="7">
                  <c:v>9.6</c:v>
                </c:pt>
                <c:pt idx="8">
                  <c:v>10.6</c:v>
                </c:pt>
                <c:pt idx="9">
                  <c:v>13.3</c:v>
                </c:pt>
                <c:pt idx="10">
                  <c:v>14</c:v>
                </c:pt>
                <c:pt idx="11">
                  <c:v>14.9</c:v>
                </c:pt>
                <c:pt idx="12">
                  <c:v>14.3</c:v>
                </c:pt>
                <c:pt idx="13">
                  <c:v>15.2</c:v>
                </c:pt>
                <c:pt idx="14">
                  <c:v>14.5</c:v>
                </c:pt>
                <c:pt idx="15">
                  <c:v>15.3</c:v>
                </c:pt>
                <c:pt idx="16">
                  <c:v>14.2</c:v>
                </c:pt>
              </c:numCache>
            </c:numRef>
          </c:val>
        </c:ser>
        <c:ser>
          <c:idx val="5"/>
          <c:order val="5"/>
          <c:tx>
            <c:strRef>
              <c:f>'California by Region'!$G$237</c:f>
              <c:strCache>
                <c:ptCount val="1"/>
                <c:pt idx="0">
                  <c:v>Imperial</c:v>
                </c:pt>
              </c:strCache>
            </c:strRef>
          </c:tx>
          <c:marker>
            <c:symbol val="none"/>
          </c:marker>
          <c:cat>
            <c:numRef>
              <c:f>'California by Region'!$A$238:$A$254</c:f>
              <c:numCache>
                <c:formatCode>mmm\-yy</c:formatCode>
                <c:ptCount val="17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Region'!$G$238:$G$254</c:f>
              <c:numCache>
                <c:formatCode>_(* #,##0.0_);_(* \(#,##0.0\);_(* "-"??_);_(@_)</c:formatCode>
                <c:ptCount val="17"/>
                <c:pt idx="0">
                  <c:v>15.4</c:v>
                </c:pt>
                <c:pt idx="1">
                  <c:v>13.6</c:v>
                </c:pt>
                <c:pt idx="2">
                  <c:v>17</c:v>
                </c:pt>
                <c:pt idx="3">
                  <c:v>21</c:v>
                </c:pt>
                <c:pt idx="4">
                  <c:v>18.7</c:v>
                </c:pt>
                <c:pt idx="5">
                  <c:v>17.600000000000001</c:v>
                </c:pt>
                <c:pt idx="6">
                  <c:v>22.1</c:v>
                </c:pt>
                <c:pt idx="7">
                  <c:v>27.1</c:v>
                </c:pt>
                <c:pt idx="8">
                  <c:v>24.5</c:v>
                </c:pt>
                <c:pt idx="9">
                  <c:v>27</c:v>
                </c:pt>
                <c:pt idx="10">
                  <c:v>29.4</c:v>
                </c:pt>
                <c:pt idx="11">
                  <c:v>32.200000000000003</c:v>
                </c:pt>
                <c:pt idx="12">
                  <c:v>27.7</c:v>
                </c:pt>
                <c:pt idx="13">
                  <c:v>27.8</c:v>
                </c:pt>
                <c:pt idx="14">
                  <c:v>28.9</c:v>
                </c:pt>
                <c:pt idx="15">
                  <c:v>30.4</c:v>
                </c:pt>
                <c:pt idx="16">
                  <c:v>28.3</c:v>
                </c:pt>
              </c:numCache>
            </c:numRef>
          </c:val>
        </c:ser>
        <c:marker val="1"/>
        <c:axId val="70556672"/>
        <c:axId val="70574848"/>
      </c:lineChart>
      <c:dateAx>
        <c:axId val="70556672"/>
        <c:scaling>
          <c:orientation val="minMax"/>
        </c:scaling>
        <c:axPos val="b"/>
        <c:minorGridlines/>
        <c:numFmt formatCode="mmm\-yy" sourceLinked="1"/>
        <c:tickLblPos val="nextTo"/>
        <c:crossAx val="70574848"/>
        <c:crosses val="autoZero"/>
        <c:auto val="1"/>
        <c:lblOffset val="100"/>
      </c:dateAx>
      <c:valAx>
        <c:axId val="70574848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7055667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/>
      <c:lineChart>
        <c:grouping val="standard"/>
        <c:ser>
          <c:idx val="7"/>
          <c:order val="0"/>
          <c:tx>
            <c:strRef>
              <c:f>'California by Region'!$I$216</c:f>
              <c:strCache>
                <c:ptCount val="1"/>
                <c:pt idx="0">
                  <c:v>Weighted Average</c:v>
                </c:pt>
              </c:strCache>
            </c:strRef>
          </c:tx>
          <c:marker>
            <c:symbol val="none"/>
          </c:marker>
          <c:cat>
            <c:numRef>
              <c:f>'California by Region'!$A$217:$A$235</c:f>
              <c:numCache>
                <c:formatCode>mmm\-yy</c:formatCode>
                <c:ptCount val="19"/>
                <c:pt idx="0">
                  <c:v>39052</c:v>
                </c:pt>
                <c:pt idx="1">
                  <c:v>39142</c:v>
                </c:pt>
                <c:pt idx="2">
                  <c:v>39234</c:v>
                </c:pt>
                <c:pt idx="3">
                  <c:v>39326</c:v>
                </c:pt>
                <c:pt idx="4">
                  <c:v>39417</c:v>
                </c:pt>
                <c:pt idx="5">
                  <c:v>39508</c:v>
                </c:pt>
                <c:pt idx="6">
                  <c:v>39600</c:v>
                </c:pt>
                <c:pt idx="7">
                  <c:v>39692</c:v>
                </c:pt>
                <c:pt idx="8">
                  <c:v>39783</c:v>
                </c:pt>
                <c:pt idx="9">
                  <c:v>39873</c:v>
                </c:pt>
                <c:pt idx="10">
                  <c:v>39965</c:v>
                </c:pt>
                <c:pt idx="11">
                  <c:v>40057</c:v>
                </c:pt>
                <c:pt idx="12">
                  <c:v>40148</c:v>
                </c:pt>
                <c:pt idx="13">
                  <c:v>40238</c:v>
                </c:pt>
                <c:pt idx="14">
                  <c:v>40330</c:v>
                </c:pt>
                <c:pt idx="15">
                  <c:v>40422</c:v>
                </c:pt>
                <c:pt idx="16">
                  <c:v>40513</c:v>
                </c:pt>
              </c:numCache>
            </c:numRef>
          </c:cat>
          <c:val>
            <c:numRef>
              <c:f>'California by Region'!$I$217:$I$235</c:f>
              <c:numCache>
                <c:formatCode>_(* #,##0.0_);_(* \(#,##0.0\);_(* "-"??_);_(@_)</c:formatCode>
                <c:ptCount val="19"/>
                <c:pt idx="0">
                  <c:v>3.8844299179081792</c:v>
                </c:pt>
                <c:pt idx="1">
                  <c:v>4.2844299179081782</c:v>
                </c:pt>
                <c:pt idx="2">
                  <c:v>4.629638187899058</c:v>
                </c:pt>
                <c:pt idx="3">
                  <c:v>4.6205594405594397</c:v>
                </c:pt>
                <c:pt idx="4">
                  <c:v>4.6411067193675892</c:v>
                </c:pt>
                <c:pt idx="5">
                  <c:v>5.070896929157799</c:v>
                </c:pt>
                <c:pt idx="6">
                  <c:v>5.7480693219823653</c:v>
                </c:pt>
                <c:pt idx="7">
                  <c:v>6.1563028276071758</c:v>
                </c:pt>
                <c:pt idx="8">
                  <c:v>7.3253450896929149</c:v>
                </c:pt>
                <c:pt idx="9">
                  <c:v>10.006199452721191</c:v>
                </c:pt>
                <c:pt idx="10">
                  <c:v>10.803730617208878</c:v>
                </c:pt>
                <c:pt idx="11">
                  <c:v>10.872167832167831</c:v>
                </c:pt>
                <c:pt idx="12">
                  <c:v>10.476898753420492</c:v>
                </c:pt>
                <c:pt idx="13">
                  <c:v>11.442812404986316</c:v>
                </c:pt>
                <c:pt idx="14">
                  <c:v>10.819428397689267</c:v>
                </c:pt>
                <c:pt idx="15">
                  <c:v>10.789282456673758</c:v>
                </c:pt>
                <c:pt idx="16">
                  <c:v>10.182891456369717</c:v>
                </c:pt>
                <c:pt idx="17" formatCode="_(* #,##0_);_(* \(#,##0\);_(* &quot;-&quot;??_);_(@_)">
                  <c:v>3289000</c:v>
                </c:pt>
              </c:numCache>
            </c:numRef>
          </c:val>
        </c:ser>
        <c:marker val="1"/>
        <c:axId val="70918144"/>
        <c:axId val="70919680"/>
      </c:lineChart>
      <c:dateAx>
        <c:axId val="70918144"/>
        <c:scaling>
          <c:orientation val="minMax"/>
        </c:scaling>
        <c:axPos val="b"/>
        <c:numFmt formatCode="mmm\-yy" sourceLinked="1"/>
        <c:tickLblPos val="nextTo"/>
        <c:crossAx val="70919680"/>
        <c:crosses val="autoZero"/>
        <c:auto val="1"/>
        <c:lblOffset val="100"/>
      </c:dateAx>
      <c:valAx>
        <c:axId val="70919680"/>
        <c:scaling>
          <c:orientation val="minMax"/>
        </c:scaling>
        <c:axPos val="l"/>
        <c:majorGridlines/>
        <c:numFmt formatCode="_(* #,##0.0_);_(* \(#,##0.0\);_(* &quot;-&quot;??_);_(@_)" sourceLinked="1"/>
        <c:tickLblPos val="nextTo"/>
        <c:crossAx val="7091814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9524</xdr:colOff>
      <xdr:row>2</xdr:row>
      <xdr:rowOff>9525</xdr:rowOff>
    </xdr:from>
    <xdr:to>
      <xdr:col>20</xdr:col>
      <xdr:colOff>9524</xdr:colOff>
      <xdr:row>20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114299</xdr:colOff>
      <xdr:row>23</xdr:row>
      <xdr:rowOff>161924</xdr:rowOff>
    </xdr:from>
    <xdr:to>
      <xdr:col>19</xdr:col>
      <xdr:colOff>609599</xdr:colOff>
      <xdr:row>41</xdr:row>
      <xdr:rowOff>161924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9525</xdr:colOff>
      <xdr:row>46</xdr:row>
      <xdr:rowOff>0</xdr:rowOff>
    </xdr:from>
    <xdr:to>
      <xdr:col>20</xdr:col>
      <xdr:colOff>0</xdr:colOff>
      <xdr:row>63</xdr:row>
      <xdr:rowOff>152400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9525</xdr:colOff>
      <xdr:row>68</xdr:row>
      <xdr:rowOff>0</xdr:rowOff>
    </xdr:from>
    <xdr:to>
      <xdr:col>20</xdr:col>
      <xdr:colOff>0</xdr:colOff>
      <xdr:row>85</xdr:row>
      <xdr:rowOff>142875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9524</xdr:colOff>
      <xdr:row>88</xdr:row>
      <xdr:rowOff>161924</xdr:rowOff>
    </xdr:from>
    <xdr:to>
      <xdr:col>20</xdr:col>
      <xdr:colOff>9524</xdr:colOff>
      <xdr:row>106</xdr:row>
      <xdr:rowOff>161924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9525</xdr:colOff>
      <xdr:row>110</xdr:row>
      <xdr:rowOff>9524</xdr:rowOff>
    </xdr:from>
    <xdr:to>
      <xdr:col>20</xdr:col>
      <xdr:colOff>0</xdr:colOff>
      <xdr:row>127</xdr:row>
      <xdr:rowOff>161924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0</xdr:colOff>
      <xdr:row>130</xdr:row>
      <xdr:rowOff>161924</xdr:rowOff>
    </xdr:from>
    <xdr:to>
      <xdr:col>20</xdr:col>
      <xdr:colOff>9525</xdr:colOff>
      <xdr:row>148</xdr:row>
      <xdr:rowOff>152399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151</xdr:row>
      <xdr:rowOff>161924</xdr:rowOff>
    </xdr:from>
    <xdr:to>
      <xdr:col>19</xdr:col>
      <xdr:colOff>600075</xdr:colOff>
      <xdr:row>169</xdr:row>
      <xdr:rowOff>161924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0</xdr:colOff>
      <xdr:row>173</xdr:row>
      <xdr:rowOff>0</xdr:rowOff>
    </xdr:from>
    <xdr:to>
      <xdr:col>20</xdr:col>
      <xdr:colOff>9525</xdr:colOff>
      <xdr:row>191</xdr:row>
      <xdr:rowOff>9525</xdr:rowOff>
    </xdr:to>
    <xdr:graphicFrame macro="">
      <xdr:nvGraphicFramePr>
        <xdr:cNvPr id="13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9525</xdr:colOff>
      <xdr:row>193</xdr:row>
      <xdr:rowOff>152400</xdr:rowOff>
    </xdr:from>
    <xdr:to>
      <xdr:col>20</xdr:col>
      <xdr:colOff>0</xdr:colOff>
      <xdr:row>212</xdr:row>
      <xdr:rowOff>9525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114299</xdr:colOff>
      <xdr:row>215</xdr:row>
      <xdr:rowOff>9524</xdr:rowOff>
    </xdr:from>
    <xdr:to>
      <xdr:col>19</xdr:col>
      <xdr:colOff>609599</xdr:colOff>
      <xdr:row>232</xdr:row>
      <xdr:rowOff>152400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235</xdr:row>
      <xdr:rowOff>152399</xdr:rowOff>
    </xdr:from>
    <xdr:to>
      <xdr:col>20</xdr:col>
      <xdr:colOff>9525</xdr:colOff>
      <xdr:row>254</xdr:row>
      <xdr:rowOff>0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20</xdr:col>
      <xdr:colOff>600074</xdr:colOff>
      <xdr:row>215</xdr:row>
      <xdr:rowOff>9524</xdr:rowOff>
    </xdr:from>
    <xdr:to>
      <xdr:col>31</xdr:col>
      <xdr:colOff>609599</xdr:colOff>
      <xdr:row>230</xdr:row>
      <xdr:rowOff>161924</xdr:rowOff>
    </xdr:to>
    <xdr:graphicFrame macro="">
      <xdr:nvGraphicFramePr>
        <xdr:cNvPr id="17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I255"/>
  <sheetViews>
    <sheetView tabSelected="1" workbookViewId="0">
      <selection activeCell="H260" sqref="H260"/>
    </sheetView>
  </sheetViews>
  <sheetFormatPr defaultRowHeight="12.75"/>
  <cols>
    <col min="1" max="1" width="19.28515625" style="4" customWidth="1"/>
    <col min="2" max="2" width="10.5703125" style="4" customWidth="1"/>
    <col min="3" max="9" width="10.28515625" style="4" bestFit="1" customWidth="1"/>
    <col min="10" max="10" width="1.7109375" style="4" customWidth="1"/>
    <col min="11" max="11" width="9.7109375" style="4" bestFit="1" customWidth="1"/>
    <col min="12" max="12" width="10.7109375" style="4" customWidth="1"/>
    <col min="13" max="13" width="9.42578125" style="4" bestFit="1" customWidth="1"/>
    <col min="14" max="14" width="9.85546875" style="4" bestFit="1" customWidth="1"/>
    <col min="15" max="15" width="9.85546875" style="4" customWidth="1"/>
    <col min="16" max="16" width="9.7109375" style="4" bestFit="1" customWidth="1"/>
    <col min="17" max="16384" width="9.140625" style="4"/>
  </cols>
  <sheetData>
    <row r="1" spans="1:61" ht="14.25">
      <c r="A1" s="20" t="s">
        <v>68</v>
      </c>
      <c r="K1" s="23" t="s">
        <v>69</v>
      </c>
      <c r="L1" s="24"/>
      <c r="M1" s="24"/>
      <c r="N1" s="24"/>
      <c r="O1" s="24"/>
      <c r="P1" s="24"/>
      <c r="Q1" s="24"/>
      <c r="R1" s="24"/>
      <c r="S1" s="24"/>
      <c r="T1" s="25"/>
    </row>
    <row r="2" spans="1:61">
      <c r="A2" s="10"/>
      <c r="B2" s="9"/>
      <c r="C2" s="9"/>
      <c r="D2" s="9"/>
      <c r="E2" s="9"/>
      <c r="F2" s="9"/>
      <c r="G2" s="9"/>
      <c r="H2" s="9"/>
      <c r="I2" s="9"/>
      <c r="J2" s="9"/>
      <c r="K2" s="26" t="s">
        <v>55</v>
      </c>
      <c r="L2" s="27"/>
      <c r="M2" s="27"/>
      <c r="N2" s="27"/>
      <c r="O2" s="27"/>
      <c r="P2" s="27"/>
      <c r="Q2" s="27"/>
      <c r="R2" s="27"/>
      <c r="S2" s="27"/>
      <c r="T2" s="28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BH2" s="9"/>
      <c r="BI2" s="9"/>
    </row>
    <row r="3" spans="1:61" ht="25.5">
      <c r="A3" s="11" t="s">
        <v>55</v>
      </c>
      <c r="B3" s="18" t="s">
        <v>56</v>
      </c>
      <c r="C3" s="18" t="s">
        <v>57</v>
      </c>
      <c r="D3" s="18" t="s">
        <v>58</v>
      </c>
      <c r="E3" s="18" t="s">
        <v>59</v>
      </c>
      <c r="F3" s="18" t="s">
        <v>60</v>
      </c>
      <c r="G3" s="18" t="s">
        <v>61</v>
      </c>
      <c r="H3" s="18" t="s">
        <v>65</v>
      </c>
      <c r="I3" s="1" t="s">
        <v>73</v>
      </c>
      <c r="J3" s="9"/>
      <c r="K3" s="29"/>
      <c r="L3" s="30"/>
      <c r="M3" s="30"/>
      <c r="N3" s="30"/>
      <c r="O3" s="30"/>
      <c r="P3" s="30"/>
      <c r="Q3" s="30"/>
      <c r="R3" s="30"/>
      <c r="S3" s="30"/>
      <c r="T3" s="31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BH3" s="9"/>
      <c r="BI3" s="9"/>
    </row>
    <row r="4" spans="1:61">
      <c r="A4" s="6">
        <v>39052</v>
      </c>
      <c r="B4" s="7">
        <v>5.3</v>
      </c>
      <c r="C4" s="7">
        <v>6.9</v>
      </c>
      <c r="D4" s="7">
        <v>7.7</v>
      </c>
      <c r="E4" s="7">
        <v>8.1999999999999993</v>
      </c>
      <c r="F4" s="7">
        <v>6.7</v>
      </c>
      <c r="G4" s="7">
        <v>8.6999999999999993</v>
      </c>
      <c r="H4" s="16">
        <v>10.6</v>
      </c>
      <c r="I4" s="33">
        <f>((B4*$B$21/100)+(C4*$C$21/100)+(D4*$D$21/100)+(E4*$E$21/100)+(F4*$F$21/100)+(G4*$G$21/100)+(H4*$H$21/100))/($I$21/100)</f>
        <v>6.6754918864097359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BH4" s="9"/>
      <c r="BI4" s="9"/>
    </row>
    <row r="5" spans="1:61">
      <c r="A5" s="6">
        <v>39142</v>
      </c>
      <c r="B5" s="7">
        <v>6.2</v>
      </c>
      <c r="C5" s="7">
        <v>7.1</v>
      </c>
      <c r="D5" s="7">
        <v>10</v>
      </c>
      <c r="E5" s="7">
        <v>9.5</v>
      </c>
      <c r="F5" s="7">
        <v>8.1</v>
      </c>
      <c r="G5" s="7">
        <v>10.199999999999999</v>
      </c>
      <c r="H5" s="16">
        <v>12.6</v>
      </c>
      <c r="I5" s="2">
        <f t="shared" ref="I5:I20" si="0">((B5*$B$21/100)+(C5*$C$21/100)+(D5*$D$21/100)+(E5*$E$21/100)+(F5*$F$21/100)+(G5*$G$21/100)+(H5*$H$21/100))/($I$21/100)</f>
        <v>7.9355780933062876</v>
      </c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BH5" s="9"/>
      <c r="BI5" s="9"/>
    </row>
    <row r="6" spans="1:61">
      <c r="A6" s="6">
        <v>39234</v>
      </c>
      <c r="B6" s="7">
        <v>5.6</v>
      </c>
      <c r="C6" s="7">
        <v>7.4</v>
      </c>
      <c r="D6" s="7">
        <v>7.1</v>
      </c>
      <c r="E6" s="7">
        <v>6.9</v>
      </c>
      <c r="F6" s="7">
        <v>7</v>
      </c>
      <c r="G6" s="7">
        <v>7.3</v>
      </c>
      <c r="H6" s="16">
        <v>8.9</v>
      </c>
      <c r="I6" s="2">
        <f t="shared" si="0"/>
        <v>6.676708924949291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BH6" s="9"/>
      <c r="BI6" s="9"/>
    </row>
    <row r="7" spans="1:61">
      <c r="A7" s="35">
        <v>39326</v>
      </c>
      <c r="B7" s="36">
        <v>5.3</v>
      </c>
      <c r="C7" s="36">
        <v>7.1</v>
      </c>
      <c r="D7" s="36">
        <v>6.6</v>
      </c>
      <c r="E7" s="36">
        <v>6.4</v>
      </c>
      <c r="F7" s="36">
        <v>6.7</v>
      </c>
      <c r="G7" s="36">
        <v>6.7</v>
      </c>
      <c r="H7" s="41">
        <v>8.1</v>
      </c>
      <c r="I7" s="38">
        <f t="shared" si="0"/>
        <v>6.3170588235294129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BH7" s="9"/>
      <c r="BI7" s="9"/>
    </row>
    <row r="8" spans="1:61">
      <c r="A8" s="6">
        <v>39417</v>
      </c>
      <c r="B8" s="7">
        <v>6.4</v>
      </c>
      <c r="C8" s="7">
        <v>8.1999999999999993</v>
      </c>
      <c r="D8" s="7">
        <v>8.9</v>
      </c>
      <c r="E8" s="7">
        <v>9.4</v>
      </c>
      <c r="F8" s="7">
        <v>8.5</v>
      </c>
      <c r="G8" s="7">
        <v>10.199999999999999</v>
      </c>
      <c r="H8" s="16">
        <v>12.1</v>
      </c>
      <c r="I8" s="2">
        <f t="shared" si="0"/>
        <v>8.1424087221095327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BH8" s="9"/>
      <c r="BI8" s="9"/>
    </row>
    <row r="9" spans="1:61">
      <c r="A9" s="6">
        <v>39508</v>
      </c>
      <c r="B9" s="7">
        <v>7</v>
      </c>
      <c r="C9" s="7">
        <v>8.5</v>
      </c>
      <c r="D9" s="7">
        <v>11.2</v>
      </c>
      <c r="E9" s="7">
        <v>11.8</v>
      </c>
      <c r="F9" s="7">
        <v>10.199999999999999</v>
      </c>
      <c r="G9" s="7">
        <v>11.7</v>
      </c>
      <c r="H9" s="16">
        <v>14.7</v>
      </c>
      <c r="I9" s="2">
        <f t="shared" si="0"/>
        <v>9.4798782961460439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BH9" s="9"/>
      <c r="BI9" s="9"/>
    </row>
    <row r="10" spans="1:61">
      <c r="A10" s="6">
        <v>39600</v>
      </c>
      <c r="B10" s="7">
        <v>6.7</v>
      </c>
      <c r="C10" s="7">
        <v>8.4</v>
      </c>
      <c r="D10" s="7">
        <v>8.5</v>
      </c>
      <c r="E10" s="7">
        <v>8</v>
      </c>
      <c r="F10" s="7">
        <v>9.3000000000000007</v>
      </c>
      <c r="G10" s="7">
        <v>8.4</v>
      </c>
      <c r="H10" s="16">
        <v>10.9</v>
      </c>
      <c r="I10" s="2">
        <f t="shared" si="0"/>
        <v>8.3222363083164304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BH10" s="9"/>
      <c r="BI10" s="9"/>
    </row>
    <row r="11" spans="1:61">
      <c r="A11" s="35">
        <v>39692</v>
      </c>
      <c r="B11" s="36">
        <v>6.7</v>
      </c>
      <c r="C11" s="36">
        <v>8.1999999999999993</v>
      </c>
      <c r="D11" s="36">
        <v>8.1999999999999993</v>
      </c>
      <c r="E11" s="36">
        <v>7.7</v>
      </c>
      <c r="F11" s="36">
        <v>9.6</v>
      </c>
      <c r="G11" s="36">
        <v>8.5</v>
      </c>
      <c r="H11" s="41">
        <v>10.1</v>
      </c>
      <c r="I11" s="38">
        <f t="shared" si="0"/>
        <v>8.4016531440162279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BH11" s="9"/>
      <c r="BI11" s="9"/>
    </row>
    <row r="12" spans="1:61">
      <c r="A12" s="6">
        <v>39783</v>
      </c>
      <c r="B12" s="7">
        <v>9</v>
      </c>
      <c r="C12" s="7">
        <v>10.3</v>
      </c>
      <c r="D12" s="7">
        <v>11.1</v>
      </c>
      <c r="E12" s="7">
        <v>12.3</v>
      </c>
      <c r="F12" s="7">
        <v>12.4</v>
      </c>
      <c r="G12" s="7">
        <v>14</v>
      </c>
      <c r="H12" s="16">
        <v>14.7</v>
      </c>
      <c r="I12" s="2">
        <f t="shared" si="0"/>
        <v>11.362358012170388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BH12" s="9"/>
      <c r="BI12" s="9"/>
    </row>
    <row r="13" spans="1:61">
      <c r="A13" s="6">
        <v>39873</v>
      </c>
      <c r="B13" s="7">
        <v>12</v>
      </c>
      <c r="C13" s="7">
        <v>12.8</v>
      </c>
      <c r="D13" s="7">
        <v>15.6</v>
      </c>
      <c r="E13" s="7">
        <v>15.7</v>
      </c>
      <c r="F13" s="7">
        <v>16.8</v>
      </c>
      <c r="G13" s="7">
        <v>18.5</v>
      </c>
      <c r="H13" s="16">
        <v>21.7</v>
      </c>
      <c r="I13" s="2">
        <f t="shared" si="0"/>
        <v>15.284310344827585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BH13" s="9"/>
      <c r="BI13" s="9"/>
    </row>
    <row r="14" spans="1:61">
      <c r="A14" s="6">
        <v>39965</v>
      </c>
      <c r="B14" s="7">
        <v>11.3</v>
      </c>
      <c r="C14" s="7">
        <v>12.4</v>
      </c>
      <c r="D14" s="7">
        <v>12.3</v>
      </c>
      <c r="E14" s="7">
        <v>11.8</v>
      </c>
      <c r="F14" s="7">
        <v>15.4</v>
      </c>
      <c r="G14" s="7">
        <v>13.9</v>
      </c>
      <c r="H14" s="16">
        <v>17.399999999999999</v>
      </c>
      <c r="I14" s="2">
        <f t="shared" si="0"/>
        <v>13.590466531440162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BH14" s="9"/>
      <c r="BI14" s="9"/>
    </row>
    <row r="15" spans="1:61">
      <c r="A15" s="35">
        <v>40057</v>
      </c>
      <c r="B15" s="36">
        <v>10.4</v>
      </c>
      <c r="C15" s="36">
        <v>11.9</v>
      </c>
      <c r="D15" s="36">
        <v>11.9</v>
      </c>
      <c r="E15" s="36">
        <v>11.2</v>
      </c>
      <c r="F15" s="36">
        <v>14.7</v>
      </c>
      <c r="G15" s="36">
        <v>13.5</v>
      </c>
      <c r="H15" s="41">
        <v>15.9</v>
      </c>
      <c r="I15" s="38">
        <f t="shared" si="0"/>
        <v>12.872966531440161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BH15" s="9"/>
      <c r="BI15" s="9"/>
    </row>
    <row r="16" spans="1:61">
      <c r="A16" s="6">
        <v>40148</v>
      </c>
      <c r="B16" s="8">
        <v>11.5</v>
      </c>
      <c r="C16" s="8">
        <v>12.5</v>
      </c>
      <c r="D16" s="8">
        <v>14.5</v>
      </c>
      <c r="E16" s="8">
        <v>14.5</v>
      </c>
      <c r="F16" s="8">
        <v>15.9</v>
      </c>
      <c r="G16" s="8">
        <v>18.3</v>
      </c>
      <c r="H16" s="21">
        <v>19.8</v>
      </c>
      <c r="I16" s="2">
        <f t="shared" si="0"/>
        <v>14.56741379310345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BH16" s="9"/>
      <c r="BI16" s="9"/>
    </row>
    <row r="17" spans="1:61">
      <c r="A17" s="6">
        <v>40238</v>
      </c>
      <c r="B17" s="2">
        <v>12.6</v>
      </c>
      <c r="C17" s="2">
        <v>14.1</v>
      </c>
      <c r="D17" s="2">
        <v>17.2</v>
      </c>
      <c r="E17" s="2">
        <v>17.8</v>
      </c>
      <c r="F17" s="2">
        <v>17.7</v>
      </c>
      <c r="G17" s="2">
        <v>19.399999999999999</v>
      </c>
      <c r="H17" s="22">
        <v>21.6</v>
      </c>
      <c r="I17" s="2">
        <f t="shared" si="0"/>
        <v>16.161303245436109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BH17" s="9"/>
      <c r="BI17" s="9"/>
    </row>
    <row r="18" spans="1:61">
      <c r="A18" s="6">
        <v>40330</v>
      </c>
      <c r="B18" s="2">
        <v>11</v>
      </c>
      <c r="C18" s="2">
        <v>13.5</v>
      </c>
      <c r="D18" s="2">
        <v>14.4</v>
      </c>
      <c r="E18" s="2">
        <v>13.8</v>
      </c>
      <c r="F18" s="2">
        <v>15.3</v>
      </c>
      <c r="G18" s="2">
        <v>15.2</v>
      </c>
      <c r="H18" s="22">
        <v>17.600000000000001</v>
      </c>
      <c r="I18" s="2">
        <f t="shared" si="0"/>
        <v>13.835157200811359</v>
      </c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BH18" s="9"/>
      <c r="BI18" s="9"/>
    </row>
    <row r="19" spans="1:61">
      <c r="A19" s="35">
        <v>40422</v>
      </c>
      <c r="B19" s="38">
        <v>10.6</v>
      </c>
      <c r="C19" s="38">
        <v>12.7</v>
      </c>
      <c r="D19" s="38">
        <v>13.2</v>
      </c>
      <c r="E19" s="38">
        <v>13.3</v>
      </c>
      <c r="F19" s="38">
        <v>15.2</v>
      </c>
      <c r="G19" s="38">
        <v>15.4</v>
      </c>
      <c r="H19" s="42">
        <v>17.2</v>
      </c>
      <c r="I19" s="38">
        <f t="shared" si="0"/>
        <v>13.542687626774848</v>
      </c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BH19" s="9"/>
      <c r="BI19" s="9"/>
    </row>
    <row r="20" spans="1:61">
      <c r="A20" s="6">
        <v>40513</v>
      </c>
      <c r="B20" s="2">
        <v>11.3</v>
      </c>
      <c r="C20" s="2">
        <v>13.6</v>
      </c>
      <c r="D20" s="2">
        <v>14.7</v>
      </c>
      <c r="E20" s="2">
        <v>16.100000000000001</v>
      </c>
      <c r="F20" s="2">
        <v>16</v>
      </c>
      <c r="G20" s="2">
        <v>19</v>
      </c>
      <c r="H20" s="22">
        <v>20.5</v>
      </c>
      <c r="I20" s="2">
        <f t="shared" si="0"/>
        <v>14.744553752535497</v>
      </c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BH20" s="9"/>
      <c r="BI20" s="9"/>
    </row>
    <row r="21" spans="1:61" ht="14.25">
      <c r="A21" s="6" t="s">
        <v>72</v>
      </c>
      <c r="B21" s="32">
        <v>60400</v>
      </c>
      <c r="C21" s="32">
        <v>11570</v>
      </c>
      <c r="D21" s="32">
        <v>13290</v>
      </c>
      <c r="E21" s="32">
        <v>3810</v>
      </c>
      <c r="F21" s="32">
        <v>83600</v>
      </c>
      <c r="G21" s="32">
        <v>19610</v>
      </c>
      <c r="H21" s="32">
        <v>4920</v>
      </c>
      <c r="I21" s="32">
        <f>SUM(B21:H21)</f>
        <v>197200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BH21" s="9"/>
      <c r="BI21" s="9"/>
    </row>
    <row r="22" spans="1:61" ht="15">
      <c r="A22"/>
      <c r="B22"/>
      <c r="C22"/>
      <c r="D22"/>
      <c r="E22"/>
      <c r="F22"/>
      <c r="G22"/>
      <c r="H22"/>
      <c r="I2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BH22" s="9"/>
      <c r="BI22" s="9"/>
    </row>
    <row r="23" spans="1:61">
      <c r="A23" s="34"/>
      <c r="B23" s="34"/>
      <c r="C23" s="34"/>
      <c r="D23" s="34"/>
      <c r="E23" s="34"/>
      <c r="F23" s="34"/>
      <c r="G23" s="34"/>
      <c r="H23" s="34"/>
      <c r="I23" s="9"/>
      <c r="J23" s="9"/>
      <c r="K23" s="23" t="s">
        <v>69</v>
      </c>
      <c r="L23" s="24"/>
      <c r="M23" s="24"/>
      <c r="N23" s="24"/>
      <c r="O23" s="24"/>
      <c r="P23" s="24"/>
      <c r="Q23" s="24"/>
      <c r="R23" s="24"/>
      <c r="S23" s="24"/>
      <c r="T23" s="25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BH23" s="9"/>
      <c r="BI23" s="9"/>
    </row>
    <row r="24" spans="1:61">
      <c r="A24" s="34"/>
      <c r="B24" s="34"/>
      <c r="C24" s="34"/>
      <c r="D24" s="34"/>
      <c r="E24" s="34"/>
      <c r="F24" s="34"/>
      <c r="G24" s="34"/>
      <c r="H24" s="34"/>
      <c r="I24" s="9"/>
      <c r="J24" s="9"/>
      <c r="K24" s="26" t="s">
        <v>70</v>
      </c>
      <c r="L24" s="27"/>
      <c r="M24" s="27"/>
      <c r="N24" s="27"/>
      <c r="O24" s="27"/>
      <c r="P24" s="27"/>
      <c r="Q24" s="27"/>
      <c r="R24" s="27"/>
      <c r="S24" s="27"/>
      <c r="T24" s="28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BH24" s="9"/>
      <c r="BI24" s="9"/>
    </row>
    <row r="25" spans="1:61" ht="25.5">
      <c r="A25" s="11" t="s">
        <v>70</v>
      </c>
      <c r="B25" s="5" t="s">
        <v>10</v>
      </c>
      <c r="C25" s="5" t="s">
        <v>12</v>
      </c>
      <c r="D25" s="5" t="s">
        <v>11</v>
      </c>
      <c r="E25" s="1" t="s">
        <v>73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BH25" s="9"/>
      <c r="BI25" s="9"/>
    </row>
    <row r="26" spans="1:61">
      <c r="A26" s="6">
        <v>39052</v>
      </c>
      <c r="B26" s="7">
        <v>4.2</v>
      </c>
      <c r="C26" s="7">
        <v>7.9</v>
      </c>
      <c r="D26" s="7">
        <v>8.6999999999999993</v>
      </c>
      <c r="E26" s="2">
        <f>((B26*$B$43/100)+(C26*$C$43/100)+(D26*$D$43/100))/($E$43/100)</f>
        <v>4.9272967177964713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BH26" s="9"/>
      <c r="BI26" s="9"/>
    </row>
    <row r="27" spans="1:61">
      <c r="A27" s="6">
        <v>39142</v>
      </c>
      <c r="B27" s="7">
        <v>4.8</v>
      </c>
      <c r="C27" s="7">
        <v>10.9</v>
      </c>
      <c r="D27" s="7">
        <v>12.2</v>
      </c>
      <c r="E27" s="2">
        <f t="shared" ref="E27:E42" si="1">((B27*$B$43/100)+(C27*$C$43/100)+(D27*$D$43/100))/($E$43/100)</f>
        <v>5.9964044202539997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BH27" s="9"/>
      <c r="BI27" s="9"/>
    </row>
    <row r="28" spans="1:61">
      <c r="A28" s="6">
        <v>39234</v>
      </c>
      <c r="B28" s="7">
        <v>4.5999999999999996</v>
      </c>
      <c r="C28" s="7">
        <v>5.7</v>
      </c>
      <c r="D28" s="7">
        <v>6.3</v>
      </c>
      <c r="E28" s="2">
        <f t="shared" si="1"/>
        <v>4.8669965363681342</v>
      </c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BH28" s="9"/>
      <c r="BI28" s="9"/>
    </row>
    <row r="29" spans="1:61">
      <c r="A29" s="35">
        <v>39326</v>
      </c>
      <c r="B29" s="36">
        <v>4.5999999999999996</v>
      </c>
      <c r="C29" s="36">
        <v>5.0999999999999996</v>
      </c>
      <c r="D29" s="36">
        <v>5.8</v>
      </c>
      <c r="E29" s="38">
        <f t="shared" si="1"/>
        <v>4.7812634009566217</v>
      </c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BH29" s="9"/>
      <c r="BI29" s="9"/>
    </row>
    <row r="30" spans="1:61">
      <c r="A30" s="6">
        <v>39417</v>
      </c>
      <c r="B30" s="7">
        <v>5.3</v>
      </c>
      <c r="C30" s="7">
        <v>10.199999999999999</v>
      </c>
      <c r="D30" s="7">
        <v>10.3</v>
      </c>
      <c r="E30" s="2">
        <f t="shared" si="1"/>
        <v>6.1286656770575627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BH30" s="9"/>
      <c r="BI30" s="9"/>
    </row>
    <row r="31" spans="1:61">
      <c r="A31" s="6">
        <v>39508</v>
      </c>
      <c r="B31" s="7">
        <v>6.1</v>
      </c>
      <c r="C31" s="7">
        <v>13.2</v>
      </c>
      <c r="D31" s="7">
        <v>14</v>
      </c>
      <c r="E31" s="2">
        <f t="shared" si="1"/>
        <v>7.3925614382319003</v>
      </c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BH31" s="9"/>
      <c r="BI31" s="9"/>
    </row>
    <row r="32" spans="1:61">
      <c r="A32" s="6">
        <v>39600</v>
      </c>
      <c r="B32" s="7">
        <v>6.4</v>
      </c>
      <c r="C32" s="7">
        <v>8.3000000000000007</v>
      </c>
      <c r="D32" s="7">
        <v>7.9</v>
      </c>
      <c r="E32" s="2">
        <f t="shared" si="1"/>
        <v>6.6598053768761343</v>
      </c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BH32" s="9"/>
      <c r="BI32" s="9"/>
    </row>
    <row r="33" spans="1:61">
      <c r="A33" s="35">
        <v>39692</v>
      </c>
      <c r="B33" s="36">
        <v>6.4</v>
      </c>
      <c r="C33" s="36">
        <v>7.6</v>
      </c>
      <c r="D33" s="36">
        <v>7.3</v>
      </c>
      <c r="E33" s="38">
        <f t="shared" si="1"/>
        <v>6.5574468085106385</v>
      </c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BH33" s="9"/>
      <c r="BI33" s="9"/>
    </row>
    <row r="34" spans="1:61">
      <c r="A34" s="6">
        <v>39783</v>
      </c>
      <c r="B34" s="7">
        <v>8.5</v>
      </c>
      <c r="C34" s="7">
        <v>12.8</v>
      </c>
      <c r="D34" s="7">
        <v>14</v>
      </c>
      <c r="E34" s="2">
        <f t="shared" si="1"/>
        <v>9.3831271647699168</v>
      </c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BH34" s="9"/>
      <c r="BI34" s="9"/>
    </row>
    <row r="35" spans="1:61">
      <c r="A35" s="6">
        <v>39873</v>
      </c>
      <c r="B35" s="7">
        <v>11.2</v>
      </c>
      <c r="C35" s="7">
        <v>18.600000000000001</v>
      </c>
      <c r="D35" s="7">
        <v>20.8</v>
      </c>
      <c r="E35" s="2">
        <f t="shared" si="1"/>
        <v>12.738710209467262</v>
      </c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BH35" s="9"/>
      <c r="BI35" s="9"/>
    </row>
    <row r="36" spans="1:61">
      <c r="A36" s="6">
        <v>39965</v>
      </c>
      <c r="B36" s="7">
        <v>11.5</v>
      </c>
      <c r="C36" s="7">
        <v>14.8</v>
      </c>
      <c r="D36" s="7">
        <v>15.3</v>
      </c>
      <c r="E36" s="2">
        <f t="shared" si="1"/>
        <v>12.118736599043379</v>
      </c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BH36" s="9"/>
      <c r="BI36" s="9"/>
    </row>
    <row r="37" spans="1:61">
      <c r="A37" s="35">
        <v>40057</v>
      </c>
      <c r="B37" s="36">
        <v>10.9</v>
      </c>
      <c r="C37" s="36">
        <v>13.7</v>
      </c>
      <c r="D37" s="36">
        <v>13.9</v>
      </c>
      <c r="E37" s="38">
        <f t="shared" si="1"/>
        <v>11.393551047336302</v>
      </c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BH37" s="9"/>
      <c r="BI37" s="9"/>
    </row>
    <row r="38" spans="1:61">
      <c r="A38" s="6">
        <v>40148</v>
      </c>
      <c r="B38" s="8">
        <v>11.4</v>
      </c>
      <c r="C38" s="8">
        <v>17.899999999999999</v>
      </c>
      <c r="D38" s="8">
        <v>18.899999999999999</v>
      </c>
      <c r="E38" s="2">
        <f t="shared" si="1"/>
        <v>12.620847765132773</v>
      </c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BH38" s="9"/>
      <c r="BI38" s="9"/>
    </row>
    <row r="39" spans="1:61">
      <c r="A39" s="6">
        <v>40238</v>
      </c>
      <c r="B39" s="2">
        <v>12.3</v>
      </c>
      <c r="C39" s="2">
        <v>18</v>
      </c>
      <c r="D39" s="2">
        <v>22.9</v>
      </c>
      <c r="E39" s="2">
        <f t="shared" si="1"/>
        <v>13.934603331683984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BH39" s="9"/>
      <c r="BI39" s="9"/>
    </row>
    <row r="40" spans="1:61">
      <c r="A40" s="6">
        <v>40330</v>
      </c>
      <c r="B40" s="2">
        <v>11.5</v>
      </c>
      <c r="C40" s="2">
        <v>13.5</v>
      </c>
      <c r="D40" s="2">
        <v>16</v>
      </c>
      <c r="E40" s="2">
        <f t="shared" si="1"/>
        <v>12.18299521688933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BH40" s="9"/>
      <c r="BI40" s="9"/>
    </row>
    <row r="41" spans="1:61">
      <c r="A41" s="35">
        <v>40422</v>
      </c>
      <c r="B41" s="38">
        <v>11.3</v>
      </c>
      <c r="C41" s="38">
        <v>13.5</v>
      </c>
      <c r="D41" s="38">
        <v>15.7</v>
      </c>
      <c r="E41" s="38">
        <f t="shared" si="1"/>
        <v>11.974187695860136</v>
      </c>
      <c r="F41" s="9"/>
      <c r="G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BH41" s="9"/>
      <c r="BI41" s="9"/>
    </row>
    <row r="42" spans="1:61">
      <c r="A42" s="6">
        <v>40513</v>
      </c>
      <c r="B42" s="2">
        <v>11.2</v>
      </c>
      <c r="C42" s="2">
        <v>16.8</v>
      </c>
      <c r="D42" s="2">
        <v>21</v>
      </c>
      <c r="E42" s="2">
        <f t="shared" si="1"/>
        <v>12.719841662543296</v>
      </c>
      <c r="F42" s="9"/>
      <c r="G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BH42" s="9"/>
      <c r="BI42" s="9"/>
    </row>
    <row r="43" spans="1:61" ht="14.25">
      <c r="A43" s="6" t="s">
        <v>72</v>
      </c>
      <c r="B43" s="32">
        <v>50550</v>
      </c>
      <c r="C43" s="32">
        <v>1580</v>
      </c>
      <c r="D43" s="32">
        <v>8500</v>
      </c>
      <c r="E43" s="32">
        <f>SUM(B43:D43)</f>
        <v>60630</v>
      </c>
      <c r="F43" s="9"/>
      <c r="G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BH43" s="9"/>
      <c r="BI43" s="9"/>
    </row>
    <row r="44" spans="1:61">
      <c r="E44" s="9"/>
      <c r="F44" s="9"/>
      <c r="G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BH44" s="9"/>
      <c r="BI44" s="9"/>
    </row>
    <row r="45" spans="1:61">
      <c r="E45" s="9"/>
      <c r="F45" s="9"/>
      <c r="G45" s="9"/>
      <c r="K45" s="23" t="s">
        <v>69</v>
      </c>
      <c r="L45" s="24"/>
      <c r="M45" s="24"/>
      <c r="N45" s="24"/>
      <c r="O45" s="24"/>
      <c r="P45" s="24"/>
      <c r="Q45" s="24"/>
      <c r="R45" s="24"/>
      <c r="S45" s="24"/>
      <c r="T45" s="25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BH45" s="9"/>
      <c r="BI45" s="9"/>
    </row>
    <row r="46" spans="1:61">
      <c r="E46" s="9"/>
      <c r="F46" s="9"/>
      <c r="G46" s="9"/>
      <c r="H46" s="9"/>
      <c r="I46" s="9"/>
      <c r="J46" s="9"/>
      <c r="K46" s="26" t="s">
        <v>71</v>
      </c>
      <c r="L46" s="27"/>
      <c r="M46" s="27"/>
      <c r="N46" s="27"/>
      <c r="O46" s="27"/>
      <c r="P46" s="27"/>
      <c r="Q46" s="27"/>
      <c r="R46" s="27"/>
      <c r="S46" s="27"/>
      <c r="T46" s="28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BH46" s="9"/>
      <c r="BI46" s="9"/>
    </row>
    <row r="47" spans="1:61" ht="25.5">
      <c r="A47" s="11" t="s">
        <v>71</v>
      </c>
      <c r="B47" s="5" t="s">
        <v>8</v>
      </c>
      <c r="C47" s="5" t="s">
        <v>4</v>
      </c>
      <c r="D47" s="5" t="s">
        <v>0</v>
      </c>
      <c r="E47" s="1" t="s">
        <v>73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BH47" s="9"/>
      <c r="BI47" s="9"/>
    </row>
    <row r="48" spans="1:61">
      <c r="A48" s="6">
        <v>39052</v>
      </c>
      <c r="B48" s="7">
        <v>4.3</v>
      </c>
      <c r="C48" s="7">
        <v>4.4000000000000004</v>
      </c>
      <c r="D48" s="7">
        <v>6.4</v>
      </c>
      <c r="E48" s="2">
        <f>((B48*$B$65/100)+(C48*$C$65/100)+(D48*$D$65/100))/($E$65/100)</f>
        <v>4.403575184016824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BH48" s="9"/>
      <c r="BI48" s="9"/>
    </row>
    <row r="49" spans="1:61">
      <c r="A49" s="6">
        <v>39142</v>
      </c>
      <c r="B49" s="7">
        <v>4.0999999999999996</v>
      </c>
      <c r="C49" s="7">
        <v>4.8</v>
      </c>
      <c r="D49" s="7">
        <v>4.3</v>
      </c>
      <c r="E49" s="2">
        <f t="shared" ref="E49:E64" si="2">((B49*$B$65/100)+(C49*$C$65/100)+(D49*$D$65/100))/($E$65/100)</f>
        <v>4.4590956887486861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BH49" s="9"/>
      <c r="BI49" s="9"/>
    </row>
    <row r="50" spans="1:61">
      <c r="A50" s="6">
        <v>39234</v>
      </c>
      <c r="B50" s="7">
        <v>5.5</v>
      </c>
      <c r="C50" s="7">
        <v>4.5999999999999996</v>
      </c>
      <c r="D50" s="7">
        <v>10.7</v>
      </c>
      <c r="E50" s="2">
        <f t="shared" si="2"/>
        <v>5.1760252365930599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BH50" s="9"/>
      <c r="BI50" s="9"/>
    </row>
    <row r="51" spans="1:61">
      <c r="A51" s="35">
        <v>39326</v>
      </c>
      <c r="B51" s="36">
        <v>4.8</v>
      </c>
      <c r="C51" s="36">
        <v>4.8</v>
      </c>
      <c r="D51" s="36">
        <v>10.5</v>
      </c>
      <c r="E51" s="38">
        <f t="shared" si="2"/>
        <v>4.9438485804416406</v>
      </c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BH51" s="9"/>
      <c r="BI51" s="9"/>
    </row>
    <row r="52" spans="1:61">
      <c r="A52" s="6">
        <v>39417</v>
      </c>
      <c r="B52" s="7">
        <v>5.2</v>
      </c>
      <c r="C52" s="7">
        <v>5.6</v>
      </c>
      <c r="D52" s="7">
        <v>7.1</v>
      </c>
      <c r="E52" s="2">
        <f t="shared" si="2"/>
        <v>5.4502628811777072</v>
      </c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BH52" s="9"/>
      <c r="BI52" s="9"/>
    </row>
    <row r="53" spans="1:61">
      <c r="A53" s="6">
        <v>39508</v>
      </c>
      <c r="B53" s="7">
        <v>4.3</v>
      </c>
      <c r="C53" s="7">
        <v>6.4</v>
      </c>
      <c r="D53" s="7">
        <v>6.1</v>
      </c>
      <c r="E53" s="2">
        <f t="shared" si="2"/>
        <v>5.407570977917981</v>
      </c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BH53" s="9"/>
      <c r="BI53" s="9"/>
    </row>
    <row r="54" spans="1:61">
      <c r="A54" s="6">
        <v>39600</v>
      </c>
      <c r="B54" s="7">
        <v>7.4</v>
      </c>
      <c r="C54" s="7">
        <v>6.3</v>
      </c>
      <c r="D54" s="7">
        <v>13.1</v>
      </c>
      <c r="E54" s="2">
        <f t="shared" si="2"/>
        <v>6.987486855941115</v>
      </c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BH54" s="9"/>
      <c r="BI54" s="9"/>
    </row>
    <row r="55" spans="1:61">
      <c r="A55" s="35">
        <v>39692</v>
      </c>
      <c r="B55" s="36">
        <v>6.5</v>
      </c>
      <c r="C55" s="36">
        <v>6.9</v>
      </c>
      <c r="D55" s="36">
        <v>13</v>
      </c>
      <c r="E55" s="38">
        <f t="shared" si="2"/>
        <v>6.866351209253418</v>
      </c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BH55" s="9"/>
      <c r="BI55" s="9"/>
    </row>
    <row r="56" spans="1:61">
      <c r="A56" s="6">
        <v>39783</v>
      </c>
      <c r="B56" s="7">
        <v>7.2</v>
      </c>
      <c r="C56" s="7">
        <v>8</v>
      </c>
      <c r="D56" s="7">
        <v>10.8</v>
      </c>
      <c r="E56" s="2">
        <f t="shared" si="2"/>
        <v>7.6954784437434292</v>
      </c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BH56" s="9"/>
      <c r="BI56" s="9"/>
    </row>
    <row r="57" spans="1:61">
      <c r="A57" s="6">
        <v>39873</v>
      </c>
      <c r="B57" s="7">
        <v>8.1</v>
      </c>
      <c r="C57" s="7">
        <v>10.3</v>
      </c>
      <c r="D57" s="7">
        <v>11.4</v>
      </c>
      <c r="E57" s="2">
        <f t="shared" si="2"/>
        <v>9.2960042060988446</v>
      </c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BH57" s="9"/>
      <c r="BI57" s="9"/>
    </row>
    <row r="58" spans="1:61">
      <c r="A58" s="6">
        <v>39965</v>
      </c>
      <c r="B58" s="7">
        <v>12.4</v>
      </c>
      <c r="C58" s="7">
        <v>9.6999999999999993</v>
      </c>
      <c r="D58" s="7">
        <v>18.8</v>
      </c>
      <c r="E58" s="2">
        <f t="shared" si="2"/>
        <v>11.195899053627759</v>
      </c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BH58" s="9"/>
      <c r="BI58" s="9"/>
    </row>
    <row r="59" spans="1:61">
      <c r="A59" s="35">
        <v>40057</v>
      </c>
      <c r="B59" s="36">
        <v>10.4</v>
      </c>
      <c r="C59" s="36">
        <v>9.5</v>
      </c>
      <c r="D59" s="36">
        <v>16</v>
      </c>
      <c r="E59" s="38">
        <f t="shared" si="2"/>
        <v>10.086119873817035</v>
      </c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BH59" s="9"/>
      <c r="BI59" s="9"/>
    </row>
    <row r="60" spans="1:61">
      <c r="A60" s="6">
        <v>40148</v>
      </c>
      <c r="B60" s="8">
        <v>9.6999999999999993</v>
      </c>
      <c r="C60" s="8">
        <v>9.6</v>
      </c>
      <c r="D60" s="8">
        <v>13.6</v>
      </c>
      <c r="E60" s="2">
        <f t="shared" si="2"/>
        <v>9.7478443743427974</v>
      </c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BH60" s="9"/>
      <c r="BI60" s="9"/>
    </row>
    <row r="61" spans="1:61">
      <c r="A61" s="6">
        <v>40238</v>
      </c>
      <c r="B61" s="2">
        <v>8.3000000000000007</v>
      </c>
      <c r="C61" s="2">
        <v>10.5</v>
      </c>
      <c r="D61" s="2">
        <v>13.1</v>
      </c>
      <c r="E61" s="2">
        <f t="shared" si="2"/>
        <v>9.5338590956887508</v>
      </c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BH61" s="9"/>
      <c r="BI61" s="9"/>
    </row>
    <row r="62" spans="1:61">
      <c r="A62" s="6">
        <v>40330</v>
      </c>
      <c r="B62" s="2">
        <v>11.8</v>
      </c>
      <c r="C62" s="2">
        <v>9.3000000000000007</v>
      </c>
      <c r="D62" s="2">
        <v>17.3</v>
      </c>
      <c r="E62" s="2">
        <f t="shared" si="2"/>
        <v>10.674342797055731</v>
      </c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BH62" s="9"/>
      <c r="BI62" s="9"/>
    </row>
    <row r="63" spans="1:61">
      <c r="A63" s="35">
        <v>40422</v>
      </c>
      <c r="B63" s="38">
        <v>11.1</v>
      </c>
      <c r="C63" s="38">
        <v>9.4</v>
      </c>
      <c r="D63" s="38">
        <v>18.5</v>
      </c>
      <c r="E63" s="38">
        <f t="shared" si="2"/>
        <v>10.426919032597267</v>
      </c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BH63" s="9"/>
      <c r="BI63" s="9"/>
    </row>
    <row r="64" spans="1:61">
      <c r="A64" s="6">
        <v>40513</v>
      </c>
      <c r="B64" s="2">
        <v>9.1</v>
      </c>
      <c r="C64" s="2">
        <v>9.6999999999999993</v>
      </c>
      <c r="D64" s="2">
        <v>13.7</v>
      </c>
      <c r="E64" s="2">
        <f t="shared" si="2"/>
        <v>9.5195583596214526</v>
      </c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BH64" s="9"/>
      <c r="BI64" s="9"/>
    </row>
    <row r="65" spans="1:61" ht="14.25">
      <c r="A65" s="6" t="s">
        <v>72</v>
      </c>
      <c r="B65" s="32">
        <v>8920</v>
      </c>
      <c r="C65" s="32">
        <v>9620</v>
      </c>
      <c r="D65" s="32">
        <v>480</v>
      </c>
      <c r="E65" s="32">
        <f>SUM(B65:D65)</f>
        <v>19020</v>
      </c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BH65" s="9"/>
      <c r="BI65" s="9"/>
    </row>
    <row r="66" spans="1:61">
      <c r="A66" s="10"/>
      <c r="B66" s="10"/>
      <c r="C66" s="10"/>
      <c r="D66" s="10"/>
      <c r="E66" s="10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BH66" s="9"/>
      <c r="BI66" s="9"/>
    </row>
    <row r="67" spans="1:61">
      <c r="A67" s="10"/>
      <c r="B67" s="9"/>
      <c r="C67" s="9"/>
      <c r="D67" s="9"/>
      <c r="E67" s="9"/>
      <c r="F67" s="9"/>
      <c r="G67" s="9"/>
      <c r="H67" s="9"/>
      <c r="I67" s="9"/>
      <c r="J67" s="9"/>
      <c r="K67" s="23" t="s">
        <v>69</v>
      </c>
      <c r="L67" s="24"/>
      <c r="M67" s="24"/>
      <c r="N67" s="24"/>
      <c r="O67" s="24"/>
      <c r="P67" s="24"/>
      <c r="Q67" s="24"/>
      <c r="R67" s="24"/>
      <c r="S67" s="24"/>
      <c r="T67" s="25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BH67" s="9"/>
      <c r="BI67" s="9"/>
    </row>
    <row r="68" spans="1:61">
      <c r="A68" s="10"/>
      <c r="B68" s="9"/>
      <c r="C68" s="9"/>
      <c r="D68" s="9"/>
      <c r="E68" s="9"/>
      <c r="F68" s="9"/>
      <c r="G68" s="9"/>
      <c r="H68" s="9"/>
      <c r="I68" s="9"/>
      <c r="J68" s="9"/>
      <c r="K68" s="26" t="s">
        <v>74</v>
      </c>
      <c r="L68" s="27"/>
      <c r="M68" s="27"/>
      <c r="N68" s="27"/>
      <c r="O68" s="27"/>
      <c r="P68" s="27"/>
      <c r="Q68" s="27"/>
      <c r="R68" s="27"/>
      <c r="S68" s="27"/>
      <c r="T68" s="28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BH68" s="9"/>
      <c r="BI68" s="9"/>
    </row>
    <row r="69" spans="1:61" ht="25.5">
      <c r="A69" s="11" t="s">
        <v>63</v>
      </c>
      <c r="B69" s="5" t="s">
        <v>9</v>
      </c>
      <c r="C69" s="5" t="s">
        <v>13</v>
      </c>
      <c r="D69" s="5" t="s">
        <v>7</v>
      </c>
      <c r="E69" s="5" t="s">
        <v>6</v>
      </c>
      <c r="F69" s="1" t="s">
        <v>73</v>
      </c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BH69" s="9"/>
      <c r="BI69" s="9"/>
    </row>
    <row r="70" spans="1:61">
      <c r="A70" s="6">
        <v>39052</v>
      </c>
      <c r="B70" s="7">
        <v>4</v>
      </c>
      <c r="C70" s="7">
        <v>3.7</v>
      </c>
      <c r="D70" s="7">
        <v>5.4</v>
      </c>
      <c r="E70" s="7">
        <v>8.1999999999999993</v>
      </c>
      <c r="F70" s="44">
        <f>((B70*$B$87/100)+(C70*$C$87/100)+(D70*$D$87/100)+(E70*$E$87/100))/($F$87/100)</f>
        <v>4.2202063106796111</v>
      </c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BH70" s="9"/>
      <c r="BI70" s="9"/>
    </row>
    <row r="71" spans="1:61">
      <c r="A71" s="6">
        <v>39142</v>
      </c>
      <c r="B71" s="7">
        <v>4</v>
      </c>
      <c r="C71" s="7">
        <v>4.2</v>
      </c>
      <c r="D71" s="7">
        <v>6.2</v>
      </c>
      <c r="E71" s="7">
        <v>8.8000000000000007</v>
      </c>
      <c r="F71" s="44">
        <f t="shared" ref="F71:F86" si="3">((B71*$B$87/100)+(C71*$C$87/100)+(D71*$D$87/100)+(E71*$E$87/100))/($F$87/100)</f>
        <v>4.6671470469255665</v>
      </c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BH71" s="9"/>
      <c r="BI71" s="9"/>
    </row>
    <row r="72" spans="1:61">
      <c r="A72" s="6">
        <v>39234</v>
      </c>
      <c r="B72" s="7">
        <v>3.8</v>
      </c>
      <c r="C72" s="7">
        <v>4.3</v>
      </c>
      <c r="D72" s="7">
        <v>5</v>
      </c>
      <c r="E72" s="7">
        <v>7.8</v>
      </c>
      <c r="F72" s="44">
        <f t="shared" si="3"/>
        <v>4.5026496763754054</v>
      </c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BH72" s="9"/>
      <c r="BI72" s="9"/>
    </row>
    <row r="73" spans="1:61">
      <c r="A73" s="35">
        <v>39326</v>
      </c>
      <c r="B73" s="36">
        <v>3.7</v>
      </c>
      <c r="C73" s="36">
        <v>4.4000000000000004</v>
      </c>
      <c r="D73" s="36">
        <v>4.7</v>
      </c>
      <c r="E73" s="36">
        <v>7.5</v>
      </c>
      <c r="F73" s="47">
        <f t="shared" si="3"/>
        <v>4.4976537216828483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BH73" s="9"/>
      <c r="BI73" s="9"/>
    </row>
    <row r="74" spans="1:61">
      <c r="A74" s="6">
        <v>39417</v>
      </c>
      <c r="B74" s="7">
        <v>4.9000000000000004</v>
      </c>
      <c r="C74" s="7">
        <v>4.5999999999999996</v>
      </c>
      <c r="D74" s="7">
        <v>6.3</v>
      </c>
      <c r="E74" s="7">
        <v>9.8000000000000007</v>
      </c>
      <c r="F74" s="44">
        <f t="shared" si="3"/>
        <v>5.163938612459547</v>
      </c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BH74" s="9"/>
      <c r="BI74" s="9"/>
    </row>
    <row r="75" spans="1:61">
      <c r="A75" s="6">
        <v>39508</v>
      </c>
      <c r="B75" s="7">
        <v>4.5999999999999996</v>
      </c>
      <c r="C75" s="7">
        <v>5.2</v>
      </c>
      <c r="D75" s="7">
        <v>7.3</v>
      </c>
      <c r="E75" s="7">
        <v>10.4</v>
      </c>
      <c r="F75" s="44">
        <f t="shared" si="3"/>
        <v>5.6420332726537215</v>
      </c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BH75" s="9"/>
      <c r="BI75" s="9"/>
    </row>
    <row r="76" spans="1:61">
      <c r="A76" s="6">
        <v>39600</v>
      </c>
      <c r="B76" s="7">
        <v>4.5999999999999996</v>
      </c>
      <c r="C76" s="7">
        <v>5.6</v>
      </c>
      <c r="D76" s="7">
        <v>6.2</v>
      </c>
      <c r="E76" s="7">
        <v>9.9</v>
      </c>
      <c r="F76" s="44">
        <f t="shared" si="3"/>
        <v>5.7500278114886738</v>
      </c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BH76" s="9"/>
      <c r="BI76" s="9"/>
    </row>
    <row r="77" spans="1:61">
      <c r="A77" s="35">
        <v>39692</v>
      </c>
      <c r="B77" s="36">
        <v>5</v>
      </c>
      <c r="C77" s="36">
        <v>5.8</v>
      </c>
      <c r="D77" s="36">
        <v>6.3</v>
      </c>
      <c r="E77" s="36">
        <v>10.199999999999999</v>
      </c>
      <c r="F77" s="47">
        <f t="shared" si="3"/>
        <v>5.9821627224919087</v>
      </c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BH77" s="9"/>
      <c r="BI77" s="9"/>
    </row>
    <row r="78" spans="1:61">
      <c r="A78" s="6">
        <v>39783</v>
      </c>
      <c r="B78" s="7">
        <v>7.3</v>
      </c>
      <c r="C78" s="7">
        <v>7.3</v>
      </c>
      <c r="D78" s="7">
        <v>8.8000000000000007</v>
      </c>
      <c r="E78" s="7">
        <v>13.8</v>
      </c>
      <c r="F78" s="44">
        <f t="shared" si="3"/>
        <v>7.8684415453074434</v>
      </c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BH78" s="9"/>
      <c r="BI78" s="9"/>
    </row>
    <row r="79" spans="1:61">
      <c r="A79" s="6">
        <v>39873</v>
      </c>
      <c r="B79" s="7">
        <v>9.1</v>
      </c>
      <c r="C79" s="7">
        <v>9.9</v>
      </c>
      <c r="D79" s="7">
        <v>11.8</v>
      </c>
      <c r="E79" s="7">
        <v>16.600000000000001</v>
      </c>
      <c r="F79" s="44">
        <f t="shared" si="3"/>
        <v>10.377386731391587</v>
      </c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BH79" s="9"/>
      <c r="BI79" s="9"/>
    </row>
    <row r="80" spans="1:61">
      <c r="A80" s="6">
        <v>39965</v>
      </c>
      <c r="B80" s="7">
        <v>8.8000000000000007</v>
      </c>
      <c r="C80" s="7">
        <v>10.199999999999999</v>
      </c>
      <c r="D80" s="7">
        <v>10.1</v>
      </c>
      <c r="E80" s="7">
        <v>15.7</v>
      </c>
      <c r="F80" s="44">
        <f t="shared" si="3"/>
        <v>10.275809061488673</v>
      </c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BH80" s="9"/>
      <c r="BI80" s="9"/>
    </row>
    <row r="81" spans="1:61">
      <c r="A81" s="35">
        <v>40057</v>
      </c>
      <c r="B81" s="36">
        <v>8.6999999999999993</v>
      </c>
      <c r="C81" s="36">
        <v>10</v>
      </c>
      <c r="D81" s="36">
        <v>10.199999999999999</v>
      </c>
      <c r="E81" s="36">
        <v>14.8</v>
      </c>
      <c r="F81" s="47">
        <f t="shared" si="3"/>
        <v>10.082903519417476</v>
      </c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BH81" s="9"/>
      <c r="BI81" s="9"/>
    </row>
    <row r="82" spans="1:61">
      <c r="A82" s="6">
        <v>40148</v>
      </c>
      <c r="B82" s="8">
        <v>10.199999999999999</v>
      </c>
      <c r="C82" s="8">
        <v>10.1</v>
      </c>
      <c r="D82" s="8">
        <v>11.5</v>
      </c>
      <c r="E82" s="8">
        <v>18.5</v>
      </c>
      <c r="F82" s="44">
        <f t="shared" si="3"/>
        <v>10.794675364077669</v>
      </c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BH82" s="9"/>
      <c r="BI82" s="9"/>
    </row>
    <row r="83" spans="1:61">
      <c r="A83" s="6">
        <v>40238</v>
      </c>
      <c r="B83" s="2">
        <v>10.8</v>
      </c>
      <c r="C83" s="2">
        <v>11.4</v>
      </c>
      <c r="D83" s="2">
        <v>13</v>
      </c>
      <c r="E83" s="2">
        <v>19.600000000000001</v>
      </c>
      <c r="F83" s="44">
        <f t="shared" si="3"/>
        <v>11.975338794498384</v>
      </c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BH83" s="9"/>
      <c r="BI83" s="9"/>
    </row>
    <row r="84" spans="1:61">
      <c r="A84" s="6">
        <v>40330</v>
      </c>
      <c r="B84" s="2">
        <v>9.3000000000000007</v>
      </c>
      <c r="C84" s="2">
        <v>10.5</v>
      </c>
      <c r="D84" s="2">
        <v>10.8</v>
      </c>
      <c r="E84" s="2">
        <v>16.8</v>
      </c>
      <c r="F84" s="44">
        <f t="shared" si="3"/>
        <v>10.705794902912624</v>
      </c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BH84" s="9"/>
      <c r="BI84" s="9"/>
    </row>
    <row r="85" spans="1:61">
      <c r="A85" s="35">
        <v>40422</v>
      </c>
      <c r="B85" s="38">
        <v>9.3000000000000007</v>
      </c>
      <c r="C85" s="38">
        <v>10.199999999999999</v>
      </c>
      <c r="D85" s="38">
        <v>10.7</v>
      </c>
      <c r="E85" s="38">
        <v>17</v>
      </c>
      <c r="F85" s="47">
        <f t="shared" si="3"/>
        <v>10.513746460355986</v>
      </c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BH85" s="9"/>
      <c r="BI85" s="9"/>
    </row>
    <row r="86" spans="1:61">
      <c r="A86" s="6">
        <v>40513</v>
      </c>
      <c r="B86" s="2">
        <v>10.6</v>
      </c>
      <c r="C86" s="2">
        <v>10</v>
      </c>
      <c r="D86" s="2">
        <v>11.6</v>
      </c>
      <c r="E86" s="2">
        <v>19.100000000000001</v>
      </c>
      <c r="F86" s="44">
        <f t="shared" si="3"/>
        <v>10.851833029935275</v>
      </c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BH86" s="9"/>
      <c r="BI86" s="9"/>
    </row>
    <row r="87" spans="1:61" ht="14.25">
      <c r="A87" s="6" t="s">
        <v>72</v>
      </c>
      <c r="B87" s="32">
        <v>72600</v>
      </c>
      <c r="C87" s="32">
        <v>255400</v>
      </c>
      <c r="D87" s="32">
        <v>42810</v>
      </c>
      <c r="E87" s="32">
        <v>24710</v>
      </c>
      <c r="F87" s="45">
        <f>SUM(B87:E87)</f>
        <v>395520</v>
      </c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BH87" s="9"/>
      <c r="BI87" s="9"/>
    </row>
    <row r="88" spans="1:61">
      <c r="F88" s="9"/>
      <c r="G88" s="9"/>
      <c r="H88" s="9"/>
      <c r="I88" s="9"/>
      <c r="J88" s="9"/>
      <c r="K88" s="23" t="s">
        <v>69</v>
      </c>
      <c r="L88" s="24"/>
      <c r="M88" s="24"/>
      <c r="N88" s="24"/>
      <c r="O88" s="24"/>
      <c r="P88" s="24"/>
      <c r="Q88" s="24"/>
      <c r="R88" s="24"/>
      <c r="S88" s="24"/>
      <c r="T88" s="25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BH88" s="9"/>
      <c r="BI88" s="9"/>
    </row>
    <row r="89" spans="1:61">
      <c r="A89" s="9"/>
      <c r="B89" s="9"/>
      <c r="C89" s="9"/>
      <c r="D89" s="9"/>
      <c r="E89" s="9"/>
      <c r="F89" s="9"/>
      <c r="G89" s="9"/>
      <c r="H89" s="9"/>
      <c r="I89" s="9"/>
      <c r="J89" s="9"/>
      <c r="K89" s="26" t="s">
        <v>75</v>
      </c>
      <c r="L89" s="27"/>
      <c r="M89" s="27"/>
      <c r="N89" s="27"/>
      <c r="O89" s="27"/>
      <c r="P89" s="27"/>
      <c r="Q89" s="27"/>
      <c r="R89" s="27"/>
      <c r="S89" s="27"/>
      <c r="T89" s="28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BH89" s="9"/>
      <c r="BI89" s="9"/>
    </row>
    <row r="90" spans="1:61" ht="25.5">
      <c r="A90" s="11" t="s">
        <v>64</v>
      </c>
      <c r="B90" s="5" t="s">
        <v>35</v>
      </c>
      <c r="C90" s="15" t="s">
        <v>36</v>
      </c>
      <c r="D90" s="1" t="s">
        <v>34</v>
      </c>
      <c r="E90" s="5" t="s">
        <v>38</v>
      </c>
      <c r="F90" s="5" t="s">
        <v>37</v>
      </c>
      <c r="G90" s="5" t="s">
        <v>39</v>
      </c>
      <c r="H90" s="1" t="s">
        <v>73</v>
      </c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BH90" s="9"/>
      <c r="BI90" s="9"/>
    </row>
    <row r="91" spans="1:61">
      <c r="A91" s="6">
        <v>39052</v>
      </c>
      <c r="B91" s="7">
        <v>3.7</v>
      </c>
      <c r="C91" s="16">
        <v>4.2</v>
      </c>
      <c r="D91" s="2">
        <v>4.3</v>
      </c>
      <c r="E91" s="7">
        <v>6.2</v>
      </c>
      <c r="F91" s="7">
        <v>9.4</v>
      </c>
      <c r="G91" s="7">
        <v>7.4</v>
      </c>
      <c r="H91" s="33">
        <f>((B91*$B$108/100)+(C91*$C$108/100)+(D91*$D$108/100)+(E91*$E$108/100)+(F91*$F$108/100)+(G91*$G$108/100))/($H$108/100)</f>
        <v>5.4294793721588475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BH91" s="9"/>
      <c r="BI91" s="9"/>
    </row>
    <row r="92" spans="1:61">
      <c r="A92" s="6">
        <v>39142</v>
      </c>
      <c r="B92" s="7">
        <v>4.0999999999999996</v>
      </c>
      <c r="C92" s="16">
        <v>4.4000000000000004</v>
      </c>
      <c r="D92" s="2">
        <v>4.3</v>
      </c>
      <c r="E92" s="7">
        <v>7</v>
      </c>
      <c r="F92" s="7">
        <v>9.1</v>
      </c>
      <c r="G92" s="7">
        <v>8.5</v>
      </c>
      <c r="H92" s="33">
        <f t="shared" ref="H92:H107" si="4">((B92*$B$108/100)+(C92*$C$108/100)+(D92*$D$108/100)+(E92*$E$108/100)+(F92*$F$108/100)+(G92*$G$108/100))/($H$108/100)</f>
        <v>5.5861480401406638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BH92" s="9"/>
      <c r="BI92" s="9"/>
    </row>
    <row r="93" spans="1:61">
      <c r="A93" s="6">
        <v>39234</v>
      </c>
      <c r="B93" s="7">
        <v>4.3</v>
      </c>
      <c r="C93" s="16">
        <v>4.2</v>
      </c>
      <c r="D93" s="2">
        <v>4.7</v>
      </c>
      <c r="E93" s="7">
        <v>5</v>
      </c>
      <c r="F93" s="7">
        <v>5.4</v>
      </c>
      <c r="G93" s="7">
        <v>6.3</v>
      </c>
      <c r="H93" s="33">
        <f t="shared" si="4"/>
        <v>4.7579466506561454</v>
      </c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BH93" s="9"/>
      <c r="BI93" s="9"/>
    </row>
    <row r="94" spans="1:61">
      <c r="A94" s="35">
        <v>39326</v>
      </c>
      <c r="B94" s="36">
        <v>4.4000000000000004</v>
      </c>
      <c r="C94" s="41">
        <v>4.2</v>
      </c>
      <c r="D94" s="38">
        <v>5.2</v>
      </c>
      <c r="E94" s="36">
        <v>4.7</v>
      </c>
      <c r="F94" s="36">
        <v>5</v>
      </c>
      <c r="G94" s="36">
        <v>5.7</v>
      </c>
      <c r="H94" s="40">
        <f t="shared" si="4"/>
        <v>4.83089458787203</v>
      </c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BH94" s="9"/>
      <c r="BI94" s="9"/>
    </row>
    <row r="95" spans="1:61">
      <c r="A95" s="6">
        <v>39417</v>
      </c>
      <c r="B95" s="7">
        <v>4.5999999999999996</v>
      </c>
      <c r="C95" s="16">
        <v>5</v>
      </c>
      <c r="D95" s="2">
        <v>5.5</v>
      </c>
      <c r="E95" s="7">
        <v>7.3</v>
      </c>
      <c r="F95" s="7">
        <v>10.4</v>
      </c>
      <c r="G95" s="7">
        <v>9.1</v>
      </c>
      <c r="H95" s="33">
        <f t="shared" si="4"/>
        <v>6.4822283214683951</v>
      </c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BH95" s="9"/>
      <c r="BI95" s="9"/>
    </row>
    <row r="96" spans="1:61">
      <c r="A96" s="6">
        <v>39508</v>
      </c>
      <c r="B96" s="7">
        <v>5</v>
      </c>
      <c r="C96" s="16">
        <v>5.2</v>
      </c>
      <c r="D96" s="2">
        <v>5.4</v>
      </c>
      <c r="E96" s="7">
        <v>8.3000000000000007</v>
      </c>
      <c r="F96" s="7">
        <v>10.7</v>
      </c>
      <c r="G96" s="7">
        <v>11.2</v>
      </c>
      <c r="H96" s="33">
        <f t="shared" si="4"/>
        <v>6.7569259799296679</v>
      </c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BH96" s="9"/>
      <c r="BI96" s="9"/>
    </row>
    <row r="97" spans="1:61">
      <c r="A97" s="6">
        <v>39600</v>
      </c>
      <c r="B97" s="7">
        <v>5.6</v>
      </c>
      <c r="C97" s="16">
        <v>5</v>
      </c>
      <c r="D97" s="2">
        <v>5.9</v>
      </c>
      <c r="E97" s="7">
        <v>6.1</v>
      </c>
      <c r="F97" s="7">
        <v>6.4</v>
      </c>
      <c r="G97" s="7">
        <v>8.9</v>
      </c>
      <c r="H97" s="33">
        <f t="shared" si="4"/>
        <v>5.8776824770563509</v>
      </c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BH97" s="9"/>
      <c r="BI97" s="9"/>
    </row>
    <row r="98" spans="1:61">
      <c r="A98" s="35">
        <v>39692</v>
      </c>
      <c r="B98" s="36">
        <v>6</v>
      </c>
      <c r="C98" s="41">
        <v>5.5</v>
      </c>
      <c r="D98" s="38">
        <v>6.9</v>
      </c>
      <c r="E98" s="36">
        <v>6.2</v>
      </c>
      <c r="F98" s="36">
        <v>6.4</v>
      </c>
      <c r="G98" s="36">
        <v>7.8</v>
      </c>
      <c r="H98" s="40">
        <f t="shared" si="4"/>
        <v>6.3741916116304997</v>
      </c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BH98" s="9"/>
      <c r="BI98" s="9"/>
    </row>
    <row r="99" spans="1:61">
      <c r="A99" s="6">
        <v>39783</v>
      </c>
      <c r="B99" s="7">
        <v>7.1</v>
      </c>
      <c r="C99" s="16">
        <v>7.1</v>
      </c>
      <c r="D99" s="2">
        <v>8</v>
      </c>
      <c r="E99" s="7">
        <v>10.199999999999999</v>
      </c>
      <c r="F99" s="7">
        <v>13.3</v>
      </c>
      <c r="G99" s="7">
        <v>12.3</v>
      </c>
      <c r="H99" s="33">
        <f t="shared" si="4"/>
        <v>9.044171884381166</v>
      </c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BH99" s="9"/>
      <c r="BI99" s="9"/>
    </row>
    <row r="100" spans="1:61">
      <c r="A100" s="6">
        <v>39873</v>
      </c>
      <c r="B100" s="7">
        <v>8.8000000000000007</v>
      </c>
      <c r="C100" s="16">
        <v>8.6</v>
      </c>
      <c r="D100" s="2">
        <v>9.6999999999999993</v>
      </c>
      <c r="E100" s="7">
        <v>13.5</v>
      </c>
      <c r="F100" s="7">
        <v>15.6</v>
      </c>
      <c r="G100" s="7">
        <v>16.3</v>
      </c>
      <c r="H100" s="33">
        <f t="shared" si="4"/>
        <v>11.067132687194443</v>
      </c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BH100" s="9"/>
      <c r="BI100" s="9"/>
    </row>
    <row r="101" spans="1:61">
      <c r="A101" s="6">
        <v>39965</v>
      </c>
      <c r="B101" s="7">
        <v>9</v>
      </c>
      <c r="C101" s="16">
        <v>8.1999999999999993</v>
      </c>
      <c r="D101" s="2">
        <v>10.3</v>
      </c>
      <c r="E101" s="7">
        <v>10.6</v>
      </c>
      <c r="F101" s="7">
        <v>10.3</v>
      </c>
      <c r="G101" s="7">
        <v>14.4</v>
      </c>
      <c r="H101" s="33">
        <f t="shared" si="4"/>
        <v>9.883360494038941</v>
      </c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BH101" s="9"/>
      <c r="BI101" s="9"/>
    </row>
    <row r="102" spans="1:61">
      <c r="A102" s="35">
        <v>40057</v>
      </c>
      <c r="B102" s="36">
        <v>9</v>
      </c>
      <c r="C102" s="41">
        <v>8.5</v>
      </c>
      <c r="D102" s="38">
        <v>11.1</v>
      </c>
      <c r="E102" s="36">
        <v>10.3</v>
      </c>
      <c r="F102" s="36">
        <v>9.9</v>
      </c>
      <c r="G102" s="36">
        <v>12.4</v>
      </c>
      <c r="H102" s="40">
        <f t="shared" si="4"/>
        <v>10.079878205678016</v>
      </c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BH102" s="9"/>
      <c r="BI102" s="9"/>
    </row>
    <row r="103" spans="1:61">
      <c r="A103" s="6">
        <v>40148</v>
      </c>
      <c r="B103" s="8">
        <v>9.4</v>
      </c>
      <c r="C103" s="16">
        <v>9.8000000000000007</v>
      </c>
      <c r="D103" s="2">
        <v>10.9</v>
      </c>
      <c r="E103" s="8">
        <v>13.5</v>
      </c>
      <c r="F103" s="8">
        <v>16.7</v>
      </c>
      <c r="G103" s="8">
        <v>18.7</v>
      </c>
      <c r="H103" s="33">
        <f t="shared" si="4"/>
        <v>12.055931040397979</v>
      </c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BH103" s="9"/>
      <c r="BI103" s="9"/>
    </row>
    <row r="104" spans="1:61">
      <c r="A104" s="6">
        <v>40238</v>
      </c>
      <c r="B104" s="2">
        <v>10.7</v>
      </c>
      <c r="C104" s="16">
        <v>10.199999999999999</v>
      </c>
      <c r="D104" s="3">
        <v>11.3</v>
      </c>
      <c r="E104" s="2">
        <v>15.2</v>
      </c>
      <c r="F104" s="2">
        <v>16.8</v>
      </c>
      <c r="G104" s="2">
        <v>21.5</v>
      </c>
      <c r="H104" s="33">
        <f t="shared" si="4"/>
        <v>12.725473882837292</v>
      </c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BH104" s="9"/>
      <c r="BI104" s="9"/>
    </row>
    <row r="105" spans="1:61">
      <c r="A105" s="6">
        <v>40330</v>
      </c>
      <c r="B105" s="2">
        <v>10</v>
      </c>
      <c r="C105" s="2">
        <v>8.6999999999999993</v>
      </c>
      <c r="D105" s="2">
        <v>10.6</v>
      </c>
      <c r="E105" s="2">
        <v>11.2</v>
      </c>
      <c r="F105" s="2">
        <v>10.7</v>
      </c>
      <c r="G105" s="2">
        <v>15.6</v>
      </c>
      <c r="H105" s="33">
        <f t="shared" si="4"/>
        <v>10.378574491808903</v>
      </c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BH105" s="9"/>
      <c r="BI105" s="9"/>
    </row>
    <row r="106" spans="1:61">
      <c r="A106" s="35">
        <v>40422</v>
      </c>
      <c r="B106" s="38">
        <v>10</v>
      </c>
      <c r="C106" s="38">
        <v>9</v>
      </c>
      <c r="D106" s="38">
        <v>11.1</v>
      </c>
      <c r="E106" s="38">
        <v>10.9</v>
      </c>
      <c r="F106" s="38">
        <v>10.5</v>
      </c>
      <c r="G106" s="38">
        <v>14.7</v>
      </c>
      <c r="H106" s="40">
        <f t="shared" si="4"/>
        <v>10.52538811218801</v>
      </c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BH106" s="9"/>
      <c r="BI106" s="9"/>
    </row>
    <row r="107" spans="1:61">
      <c r="A107" s="6">
        <v>40513</v>
      </c>
      <c r="B107" s="2">
        <v>9.6999999999999993</v>
      </c>
      <c r="C107" s="2">
        <v>9.5</v>
      </c>
      <c r="D107" s="2">
        <v>10.6</v>
      </c>
      <c r="E107" s="2">
        <v>13.8</v>
      </c>
      <c r="F107" s="2">
        <v>16.399999999999999</v>
      </c>
      <c r="G107" s="2">
        <v>19.399999999999999</v>
      </c>
      <c r="H107" s="33">
        <f t="shared" si="4"/>
        <v>11.923972896474824</v>
      </c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BH107" s="9"/>
      <c r="BI107" s="9"/>
    </row>
    <row r="108" spans="1:61" ht="14.25">
      <c r="A108" s="6" t="s">
        <v>72</v>
      </c>
      <c r="B108" s="32">
        <v>135400</v>
      </c>
      <c r="C108" s="32">
        <v>220400</v>
      </c>
      <c r="D108" s="32">
        <v>429100</v>
      </c>
      <c r="E108" s="32">
        <v>146800</v>
      </c>
      <c r="F108" s="32">
        <v>207600</v>
      </c>
      <c r="G108" s="32">
        <v>26600</v>
      </c>
      <c r="H108" s="39">
        <f>SUM(B108:G108)</f>
        <v>1165900</v>
      </c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BH108" s="9"/>
      <c r="BI108" s="9"/>
    </row>
    <row r="109" spans="1:61">
      <c r="B109" s="9"/>
      <c r="C109" s="9"/>
      <c r="D109" s="9"/>
      <c r="E109" s="9"/>
      <c r="F109" s="9"/>
      <c r="G109" s="9"/>
      <c r="H109" s="49"/>
      <c r="I109" s="9"/>
      <c r="J109" s="9"/>
      <c r="K109" s="23" t="s">
        <v>69</v>
      </c>
      <c r="L109" s="24"/>
      <c r="M109" s="24"/>
      <c r="N109" s="24"/>
      <c r="O109" s="24"/>
      <c r="P109" s="24"/>
      <c r="Q109" s="24"/>
      <c r="R109" s="24"/>
      <c r="S109" s="24"/>
      <c r="T109" s="25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BH109" s="9"/>
      <c r="BI109" s="9"/>
    </row>
    <row r="110" spans="1:6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26" t="s">
        <v>76</v>
      </c>
      <c r="L110" s="27"/>
      <c r="M110" s="27"/>
      <c r="N110" s="27"/>
      <c r="O110" s="27"/>
      <c r="P110" s="27"/>
      <c r="Q110" s="27"/>
      <c r="R110" s="27"/>
      <c r="S110" s="27"/>
      <c r="T110" s="28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BH110" s="9"/>
      <c r="BI110" s="9"/>
    </row>
    <row r="111" spans="1:61" ht="38.25">
      <c r="A111" s="11" t="s">
        <v>47</v>
      </c>
      <c r="B111" s="5" t="s">
        <v>1</v>
      </c>
      <c r="C111" s="5" t="s">
        <v>14</v>
      </c>
      <c r="D111" s="5" t="s">
        <v>3</v>
      </c>
      <c r="E111" s="5" t="s">
        <v>2</v>
      </c>
      <c r="F111" s="1" t="s">
        <v>73</v>
      </c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BH111" s="9"/>
      <c r="BI111" s="9"/>
    </row>
    <row r="112" spans="1:61">
      <c r="A112" s="6">
        <v>39052</v>
      </c>
      <c r="B112" s="7">
        <v>5.9</v>
      </c>
      <c r="C112" s="7">
        <v>6.4</v>
      </c>
      <c r="D112" s="7">
        <v>8.4</v>
      </c>
      <c r="E112" s="7">
        <v>15.8</v>
      </c>
      <c r="F112" s="44">
        <f>((B112*$B$129/100)+(C112*$C$129/100)+(D112*$D$129/100)+(E112*$E$129/100))/($F$129/100)</f>
        <v>6.9404693983402481</v>
      </c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BH112" s="9"/>
      <c r="BI112" s="9"/>
    </row>
    <row r="113" spans="1:61">
      <c r="A113" s="6">
        <v>39142</v>
      </c>
      <c r="B113" s="7">
        <v>6.9</v>
      </c>
      <c r="C113" s="7">
        <v>7.6</v>
      </c>
      <c r="D113" s="7">
        <v>10.1</v>
      </c>
      <c r="E113" s="7">
        <v>15</v>
      </c>
      <c r="F113" s="44">
        <f t="shared" ref="F113:F128" si="5">((B113*$B$129/100)+(C113*$C$129/100)+(D113*$D$129/100)+(E113*$E$129/100))/($F$129/100)</f>
        <v>7.8952671161825725</v>
      </c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BH113" s="9"/>
      <c r="BI113" s="9"/>
    </row>
    <row r="114" spans="1:61">
      <c r="A114" s="6">
        <v>39234</v>
      </c>
      <c r="B114" s="7">
        <v>6.7</v>
      </c>
      <c r="C114" s="7">
        <v>7</v>
      </c>
      <c r="D114" s="7">
        <v>8.4</v>
      </c>
      <c r="E114" s="7">
        <v>9.1</v>
      </c>
      <c r="F114" s="44">
        <f t="shared" si="5"/>
        <v>7.0730160788381724</v>
      </c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BH114" s="9"/>
      <c r="BI114" s="9"/>
    </row>
    <row r="115" spans="1:61">
      <c r="A115" s="35">
        <v>39326</v>
      </c>
      <c r="B115" s="36">
        <v>6</v>
      </c>
      <c r="C115" s="36">
        <v>6.5</v>
      </c>
      <c r="D115" s="36">
        <v>7.1</v>
      </c>
      <c r="E115" s="36">
        <v>6.8</v>
      </c>
      <c r="F115" s="47">
        <f t="shared" si="5"/>
        <v>6.2337266597510368</v>
      </c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BH115" s="9"/>
      <c r="BI115" s="9"/>
    </row>
    <row r="116" spans="1:61">
      <c r="A116" s="6">
        <v>39417</v>
      </c>
      <c r="B116" s="7">
        <v>7.3</v>
      </c>
      <c r="C116" s="7">
        <v>7.9</v>
      </c>
      <c r="D116" s="7">
        <v>9.3000000000000007</v>
      </c>
      <c r="E116" s="7">
        <v>17.3</v>
      </c>
      <c r="F116" s="44">
        <f t="shared" si="5"/>
        <v>8.3221732365145229</v>
      </c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BH116" s="9"/>
      <c r="BI116" s="9"/>
    </row>
    <row r="117" spans="1:61">
      <c r="A117" s="6">
        <v>39508</v>
      </c>
      <c r="B117" s="7">
        <v>8.1999999999999993</v>
      </c>
      <c r="C117" s="7">
        <v>9.3000000000000007</v>
      </c>
      <c r="D117" s="7">
        <v>10.6</v>
      </c>
      <c r="E117" s="7">
        <v>17</v>
      </c>
      <c r="F117" s="44">
        <f t="shared" si="5"/>
        <v>9.245630186721991</v>
      </c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BH117" s="9"/>
      <c r="BI117" s="9"/>
    </row>
    <row r="118" spans="1:61">
      <c r="A118" s="6">
        <v>39600</v>
      </c>
      <c r="B118" s="7">
        <v>8.1999999999999993</v>
      </c>
      <c r="C118" s="7">
        <v>8.6</v>
      </c>
      <c r="D118" s="7">
        <v>9.8000000000000007</v>
      </c>
      <c r="E118" s="7">
        <v>10.9</v>
      </c>
      <c r="F118" s="44">
        <f t="shared" si="5"/>
        <v>8.6034751037344392</v>
      </c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BH118" s="9"/>
      <c r="BI118" s="9"/>
    </row>
    <row r="119" spans="1:61">
      <c r="A119" s="35">
        <v>39692</v>
      </c>
      <c r="B119" s="36">
        <v>8</v>
      </c>
      <c r="C119" s="36">
        <v>8.6</v>
      </c>
      <c r="D119" s="36">
        <v>9.5</v>
      </c>
      <c r="E119" s="36">
        <v>8.6</v>
      </c>
      <c r="F119" s="47">
        <f t="shared" si="5"/>
        <v>8.2683350622406628</v>
      </c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BH119" s="9"/>
      <c r="BI119" s="9"/>
    </row>
    <row r="120" spans="1:61">
      <c r="A120" s="6">
        <v>39783</v>
      </c>
      <c r="B120" s="7">
        <v>10.4</v>
      </c>
      <c r="C120" s="7">
        <v>11</v>
      </c>
      <c r="D120" s="7">
        <v>12.9</v>
      </c>
      <c r="E120" s="7">
        <v>22.1</v>
      </c>
      <c r="F120" s="44">
        <f t="shared" si="5"/>
        <v>11.592920124481326</v>
      </c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BH120" s="9"/>
      <c r="BI120" s="9"/>
    </row>
    <row r="121" spans="1:61">
      <c r="A121" s="6">
        <v>39873</v>
      </c>
      <c r="B121" s="7">
        <v>13.2</v>
      </c>
      <c r="C121" s="7">
        <v>14.8</v>
      </c>
      <c r="D121" s="7">
        <v>17</v>
      </c>
      <c r="E121" s="7">
        <v>25.2</v>
      </c>
      <c r="F121" s="44">
        <f t="shared" si="5"/>
        <v>14.686307053941908</v>
      </c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BH121" s="9"/>
      <c r="BI121" s="9"/>
    </row>
    <row r="122" spans="1:61">
      <c r="A122" s="6">
        <v>39965</v>
      </c>
      <c r="B122" s="7">
        <v>13.2</v>
      </c>
      <c r="C122" s="7">
        <v>13.7</v>
      </c>
      <c r="D122" s="7">
        <v>15.5</v>
      </c>
      <c r="E122" s="7">
        <v>17.5</v>
      </c>
      <c r="F122" s="44">
        <f t="shared" si="5"/>
        <v>13.799598029045642</v>
      </c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BH122" s="9"/>
      <c r="BI122" s="9"/>
    </row>
    <row r="123" spans="1:61">
      <c r="A123" s="35">
        <v>40057</v>
      </c>
      <c r="B123" s="36">
        <v>12.2</v>
      </c>
      <c r="C123" s="36">
        <v>13.7</v>
      </c>
      <c r="D123" s="36">
        <v>13.7</v>
      </c>
      <c r="E123" s="36">
        <v>14.4</v>
      </c>
      <c r="F123" s="47">
        <f t="shared" si="5"/>
        <v>12.734789937759334</v>
      </c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BH123" s="9"/>
      <c r="BI123" s="9"/>
    </row>
    <row r="124" spans="1:61">
      <c r="A124" s="6">
        <v>40148</v>
      </c>
      <c r="B124" s="8">
        <v>13.4</v>
      </c>
      <c r="C124" s="8">
        <v>15.1</v>
      </c>
      <c r="D124" s="8">
        <v>15.9</v>
      </c>
      <c r="E124" s="8">
        <v>25.9</v>
      </c>
      <c r="F124" s="44">
        <f t="shared" si="5"/>
        <v>14.831081431535269</v>
      </c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BH124" s="9"/>
      <c r="BI124" s="9"/>
    </row>
    <row r="125" spans="1:61">
      <c r="A125" s="6">
        <v>40238</v>
      </c>
      <c r="B125" s="2">
        <v>15</v>
      </c>
      <c r="C125" s="2">
        <v>17.7</v>
      </c>
      <c r="D125" s="2">
        <v>18</v>
      </c>
      <c r="E125" s="2">
        <v>25.9</v>
      </c>
      <c r="F125" s="44">
        <f t="shared" si="5"/>
        <v>16.513368775933607</v>
      </c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BH125" s="9"/>
      <c r="BI125" s="9"/>
    </row>
    <row r="126" spans="1:61">
      <c r="A126" s="6">
        <v>40330</v>
      </c>
      <c r="B126" s="2">
        <v>13.8</v>
      </c>
      <c r="C126" s="2">
        <v>14.9</v>
      </c>
      <c r="D126" s="2">
        <v>15.4</v>
      </c>
      <c r="E126" s="2">
        <v>17.8</v>
      </c>
      <c r="F126" s="44">
        <f t="shared" si="5"/>
        <v>14.414924792531121</v>
      </c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BH126" s="9"/>
      <c r="BI126" s="9"/>
    </row>
    <row r="127" spans="1:61">
      <c r="A127" s="35">
        <v>40422</v>
      </c>
      <c r="B127" s="38">
        <v>13.1</v>
      </c>
      <c r="C127" s="38">
        <v>15.1</v>
      </c>
      <c r="D127" s="38">
        <v>14.7</v>
      </c>
      <c r="E127" s="38">
        <v>15.7</v>
      </c>
      <c r="F127" s="47">
        <f t="shared" si="5"/>
        <v>13.754201244813277</v>
      </c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BH127" s="9"/>
      <c r="BI127" s="9"/>
    </row>
    <row r="128" spans="1:61">
      <c r="A128" s="6">
        <v>40513</v>
      </c>
      <c r="B128" s="2">
        <v>13.8</v>
      </c>
      <c r="C128" s="2">
        <v>15.7</v>
      </c>
      <c r="D128" s="2">
        <v>17</v>
      </c>
      <c r="E128" s="2">
        <v>25.2</v>
      </c>
      <c r="F128" s="44">
        <f t="shared" si="5"/>
        <v>15.238887448132781</v>
      </c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BH128" s="9"/>
      <c r="BI128" s="9"/>
    </row>
    <row r="129" spans="1:61" ht="14.25">
      <c r="A129" s="6" t="s">
        <v>72</v>
      </c>
      <c r="B129" s="32">
        <v>104700</v>
      </c>
      <c r="C129" s="32">
        <v>24900</v>
      </c>
      <c r="D129" s="32">
        <v>12960</v>
      </c>
      <c r="E129" s="32">
        <v>11680</v>
      </c>
      <c r="F129" s="45">
        <f>SUM(B129:E129)</f>
        <v>154240</v>
      </c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BH129" s="9"/>
      <c r="BI129" s="9"/>
    </row>
    <row r="130" spans="1:61">
      <c r="B130" s="9"/>
      <c r="C130" s="9"/>
      <c r="D130" s="9"/>
      <c r="E130" s="9"/>
      <c r="F130" s="9"/>
      <c r="G130" s="9"/>
      <c r="H130" s="9"/>
      <c r="I130" s="9"/>
      <c r="J130" s="9"/>
      <c r="K130" s="23" t="s">
        <v>69</v>
      </c>
      <c r="L130" s="24"/>
      <c r="M130" s="24"/>
      <c r="N130" s="24"/>
      <c r="O130" s="24"/>
      <c r="P130" s="24"/>
      <c r="Q130" s="24"/>
      <c r="R130" s="24"/>
      <c r="S130" s="24"/>
      <c r="T130" s="25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BH130" s="9"/>
      <c r="BI130" s="9"/>
    </row>
    <row r="131" spans="1:6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26" t="s">
        <v>77</v>
      </c>
      <c r="L131" s="27"/>
      <c r="M131" s="27"/>
      <c r="N131" s="27"/>
      <c r="O131" s="27"/>
      <c r="P131" s="27"/>
      <c r="Q131" s="27"/>
      <c r="R131" s="27"/>
      <c r="S131" s="27"/>
      <c r="T131" s="28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BH131" s="9"/>
      <c r="BI131" s="9"/>
    </row>
    <row r="132" spans="1:61" ht="38.25">
      <c r="A132" s="11" t="s">
        <v>48</v>
      </c>
      <c r="B132" s="18" t="s">
        <v>45</v>
      </c>
      <c r="C132" s="18" t="s">
        <v>42</v>
      </c>
      <c r="D132" s="18" t="s">
        <v>49</v>
      </c>
      <c r="E132" s="18" t="s">
        <v>52</v>
      </c>
      <c r="F132" s="18" t="s">
        <v>51</v>
      </c>
      <c r="G132" s="18" t="s">
        <v>50</v>
      </c>
      <c r="H132" s="1" t="s">
        <v>73</v>
      </c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BH132" s="9"/>
      <c r="BI132" s="9"/>
    </row>
    <row r="133" spans="1:61">
      <c r="A133" s="6">
        <v>39052</v>
      </c>
      <c r="B133" s="7">
        <v>3.9</v>
      </c>
      <c r="C133" s="7">
        <v>4.5</v>
      </c>
      <c r="D133" s="7">
        <v>4.5999999999999996</v>
      </c>
      <c r="E133" s="7">
        <v>5.7</v>
      </c>
      <c r="F133" s="7">
        <v>8.5</v>
      </c>
      <c r="G133" s="7">
        <v>9.1999999999999993</v>
      </c>
      <c r="H133" s="33">
        <f>((B133*$B$150/100)+(C133*$C$150/100)+(D133*$D$150/100)+(E133*$E$150/100)+(F133*$F$150/100)+(G133*$G$150/100))/($H$150/100)</f>
        <v>4.852763408657772</v>
      </c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BH133" s="9"/>
      <c r="BI133" s="9"/>
    </row>
    <row r="134" spans="1:61">
      <c r="A134" s="6">
        <v>39142</v>
      </c>
      <c r="B134" s="7">
        <v>4.5999999999999996</v>
      </c>
      <c r="C134" s="7">
        <v>5.2</v>
      </c>
      <c r="D134" s="7">
        <v>5.0999999999999996</v>
      </c>
      <c r="E134" s="7">
        <v>5.9</v>
      </c>
      <c r="F134" s="7">
        <v>9.8000000000000007</v>
      </c>
      <c r="G134" s="7">
        <v>10.7</v>
      </c>
      <c r="H134" s="33">
        <f t="shared" ref="H134:H149" si="6">((B134*$B$150/100)+(C134*$C$150/100)+(D134*$D$150/100)+(E134*$E$150/100)+(F134*$F$150/100)+(G134*$G$150/100))/($H$150/100)</f>
        <v>5.4315364370632535</v>
      </c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BH134" s="9"/>
      <c r="BI134" s="9"/>
    </row>
    <row r="135" spans="1:61">
      <c r="A135" s="6">
        <v>39234</v>
      </c>
      <c r="B135" s="7">
        <v>4.7</v>
      </c>
      <c r="C135" s="7">
        <v>4.9000000000000004</v>
      </c>
      <c r="D135" s="7">
        <v>5.4</v>
      </c>
      <c r="E135" s="7">
        <v>5.2</v>
      </c>
      <c r="F135" s="7">
        <v>8.9</v>
      </c>
      <c r="G135" s="7">
        <v>9.3000000000000007</v>
      </c>
      <c r="H135" s="33">
        <f t="shared" si="6"/>
        <v>5.4670296760141577</v>
      </c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BH135" s="9"/>
      <c r="BI135" s="9"/>
    </row>
    <row r="136" spans="1:61">
      <c r="A136" s="35">
        <v>39326</v>
      </c>
      <c r="B136" s="36">
        <v>4.8</v>
      </c>
      <c r="C136" s="36">
        <v>4.9000000000000004</v>
      </c>
      <c r="D136" s="36">
        <v>5.5</v>
      </c>
      <c r="E136" s="36">
        <v>5</v>
      </c>
      <c r="F136" s="36">
        <v>8.5</v>
      </c>
      <c r="G136" s="36">
        <v>7.6</v>
      </c>
      <c r="H136" s="40">
        <f t="shared" si="6"/>
        <v>5.4511752427625009</v>
      </c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BH136" s="9"/>
      <c r="BI136" s="9"/>
    </row>
    <row r="137" spans="1:61">
      <c r="A137" s="6">
        <v>39417</v>
      </c>
      <c r="B137" s="7">
        <v>5.2</v>
      </c>
      <c r="C137" s="7">
        <v>5.8</v>
      </c>
      <c r="D137" s="7">
        <v>5.8</v>
      </c>
      <c r="E137" s="7">
        <v>6.9</v>
      </c>
      <c r="F137" s="7">
        <v>10.3</v>
      </c>
      <c r="G137" s="7">
        <v>11.7</v>
      </c>
      <c r="H137" s="33">
        <f t="shared" si="6"/>
        <v>6.1409565296306381</v>
      </c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BH137" s="9"/>
      <c r="BI137" s="9"/>
    </row>
    <row r="138" spans="1:61">
      <c r="A138" s="6">
        <v>39508</v>
      </c>
      <c r="B138" s="7">
        <v>5.9</v>
      </c>
      <c r="C138" s="7">
        <v>6.6</v>
      </c>
      <c r="D138" s="7">
        <v>6.4</v>
      </c>
      <c r="E138" s="7">
        <v>7.4</v>
      </c>
      <c r="F138" s="7">
        <v>11.8</v>
      </c>
      <c r="G138" s="7">
        <v>13.2</v>
      </c>
      <c r="H138" s="33">
        <f t="shared" si="6"/>
        <v>6.8206733823395966</v>
      </c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BH138" s="9"/>
      <c r="BI138" s="9"/>
    </row>
    <row r="139" spans="1:61">
      <c r="A139" s="6">
        <v>39600</v>
      </c>
      <c r="B139" s="7">
        <v>6.3</v>
      </c>
      <c r="C139" s="7">
        <v>6.7</v>
      </c>
      <c r="D139" s="7">
        <v>7</v>
      </c>
      <c r="E139" s="7">
        <v>6.7</v>
      </c>
      <c r="F139" s="7">
        <v>11.3</v>
      </c>
      <c r="G139" s="7">
        <v>11.8</v>
      </c>
      <c r="H139" s="33">
        <f t="shared" si="6"/>
        <v>7.1285416099464554</v>
      </c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BH139" s="9"/>
      <c r="BI139" s="9"/>
    </row>
    <row r="140" spans="1:61">
      <c r="A140" s="35">
        <v>39692</v>
      </c>
      <c r="B140" s="36">
        <v>6.8</v>
      </c>
      <c r="C140" s="36">
        <v>6.9</v>
      </c>
      <c r="D140" s="36">
        <v>7.7</v>
      </c>
      <c r="E140" s="36">
        <v>6.7</v>
      </c>
      <c r="F140" s="36">
        <v>11.7</v>
      </c>
      <c r="G140" s="36">
        <v>10.199999999999999</v>
      </c>
      <c r="H140" s="40">
        <f t="shared" si="6"/>
        <v>7.5988655957890927</v>
      </c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BH140" s="9"/>
      <c r="BI140" s="9"/>
    </row>
    <row r="141" spans="1:61">
      <c r="A141" s="6">
        <v>39783</v>
      </c>
      <c r="B141" s="7">
        <v>8.1999999999999993</v>
      </c>
      <c r="C141" s="7">
        <v>8.6</v>
      </c>
      <c r="D141" s="7">
        <v>8.8000000000000007</v>
      </c>
      <c r="E141" s="7">
        <v>9.6999999999999993</v>
      </c>
      <c r="F141" s="7">
        <v>14.3</v>
      </c>
      <c r="G141" s="7">
        <v>15.2</v>
      </c>
      <c r="H141" s="33">
        <f t="shared" si="6"/>
        <v>9.1507396315455143</v>
      </c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BH141" s="9"/>
      <c r="BI141" s="9"/>
    </row>
    <row r="142" spans="1:61">
      <c r="A142" s="6">
        <v>39873</v>
      </c>
      <c r="B142" s="7">
        <v>11</v>
      </c>
      <c r="C142" s="7">
        <v>11.7</v>
      </c>
      <c r="D142" s="7">
        <v>11.3</v>
      </c>
      <c r="E142" s="7">
        <v>12.1</v>
      </c>
      <c r="F142" s="7">
        <v>19</v>
      </c>
      <c r="G142" s="7">
        <v>19.600000000000001</v>
      </c>
      <c r="H142" s="33">
        <f t="shared" si="6"/>
        <v>11.864951447499775</v>
      </c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BH142" s="9"/>
      <c r="BI142" s="9"/>
    </row>
    <row r="143" spans="1:61">
      <c r="A143" s="6">
        <v>39965</v>
      </c>
      <c r="B143" s="7">
        <v>11.4</v>
      </c>
      <c r="C143" s="7">
        <v>11.9</v>
      </c>
      <c r="D143" s="7">
        <v>11.9</v>
      </c>
      <c r="E143" s="7">
        <v>11</v>
      </c>
      <c r="F143" s="7">
        <v>18.100000000000001</v>
      </c>
      <c r="G143" s="7">
        <v>17.899999999999999</v>
      </c>
      <c r="H143" s="33">
        <f t="shared" si="6"/>
        <v>12.123704510391143</v>
      </c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BH143" s="9"/>
      <c r="BI143" s="9"/>
    </row>
    <row r="144" spans="1:61">
      <c r="A144" s="35">
        <v>40057</v>
      </c>
      <c r="B144" s="36">
        <v>11.3</v>
      </c>
      <c r="C144" s="36">
        <v>11.6</v>
      </c>
      <c r="D144" s="36">
        <v>12.3</v>
      </c>
      <c r="E144" s="36">
        <v>10.9</v>
      </c>
      <c r="F144" s="36">
        <v>17.899999999999999</v>
      </c>
      <c r="G144" s="36">
        <v>15</v>
      </c>
      <c r="H144" s="40">
        <f t="shared" si="6"/>
        <v>12.203112805154733</v>
      </c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BH144" s="9"/>
      <c r="BI144" s="9"/>
    </row>
    <row r="145" spans="1:61">
      <c r="A145" s="6">
        <v>40148</v>
      </c>
      <c r="B145" s="8">
        <v>11.3</v>
      </c>
      <c r="C145" s="8">
        <v>12.6</v>
      </c>
      <c r="D145" s="8">
        <v>12.2</v>
      </c>
      <c r="E145" s="7">
        <v>13.7</v>
      </c>
      <c r="F145" s="7">
        <v>18.8</v>
      </c>
      <c r="G145" s="8">
        <v>20.100000000000001</v>
      </c>
      <c r="H145" s="33">
        <f t="shared" si="6"/>
        <v>12.690788637807422</v>
      </c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BH145" s="9"/>
      <c r="BI145" s="9"/>
    </row>
    <row r="146" spans="1:61">
      <c r="A146" s="6">
        <v>40238</v>
      </c>
      <c r="B146" s="2">
        <v>12.1</v>
      </c>
      <c r="C146" s="2">
        <v>13.6</v>
      </c>
      <c r="D146" s="2">
        <v>13.1</v>
      </c>
      <c r="E146" s="2">
        <v>14.5</v>
      </c>
      <c r="F146" s="2">
        <v>20.3</v>
      </c>
      <c r="G146" s="2">
        <v>22.5</v>
      </c>
      <c r="H146" s="33">
        <f t="shared" si="6"/>
        <v>13.646202014701879</v>
      </c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BH146" s="9"/>
      <c r="BI146" s="9"/>
    </row>
    <row r="147" spans="1:61">
      <c r="A147" s="6">
        <v>40330</v>
      </c>
      <c r="B147" s="2">
        <v>11.6</v>
      </c>
      <c r="C147" s="2">
        <v>12.7</v>
      </c>
      <c r="D147" s="2">
        <v>12.6</v>
      </c>
      <c r="E147" s="2">
        <v>11.9</v>
      </c>
      <c r="F147" s="2">
        <v>18.5</v>
      </c>
      <c r="G147" s="2">
        <v>19.600000000000001</v>
      </c>
      <c r="H147" s="33">
        <f t="shared" si="6"/>
        <v>12.801706143933206</v>
      </c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BH147" s="9"/>
      <c r="BI147" s="9"/>
    </row>
    <row r="148" spans="1:61">
      <c r="A148" s="35">
        <v>40422</v>
      </c>
      <c r="B148" s="38">
        <v>11.5</v>
      </c>
      <c r="C148" s="38">
        <v>12</v>
      </c>
      <c r="D148" s="38">
        <v>13</v>
      </c>
      <c r="E148" s="38">
        <v>11.6</v>
      </c>
      <c r="F148" s="38">
        <v>19</v>
      </c>
      <c r="G148" s="38">
        <v>17.2</v>
      </c>
      <c r="H148" s="40">
        <f t="shared" si="6"/>
        <v>12.86708412741628</v>
      </c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BH148" s="9"/>
      <c r="BI148" s="9"/>
    </row>
    <row r="149" spans="1:61">
      <c r="A149" s="6">
        <v>40513</v>
      </c>
      <c r="B149" s="2">
        <v>11.2</v>
      </c>
      <c r="C149" s="2">
        <v>12.7</v>
      </c>
      <c r="D149" s="2">
        <v>12.6</v>
      </c>
      <c r="E149" s="2">
        <v>14.3</v>
      </c>
      <c r="F149" s="2">
        <v>19.399999999999999</v>
      </c>
      <c r="G149" s="2">
        <v>21.5</v>
      </c>
      <c r="H149" s="33">
        <f t="shared" si="6"/>
        <v>13.048715854433251</v>
      </c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BH149" s="9"/>
      <c r="BI149" s="9"/>
    </row>
    <row r="150" spans="1:61" ht="14.25">
      <c r="A150" s="6" t="s">
        <v>72</v>
      </c>
      <c r="B150" s="32">
        <v>173000</v>
      </c>
      <c r="C150" s="32">
        <v>89800</v>
      </c>
      <c r="D150" s="32">
        <v>670900</v>
      </c>
      <c r="E150" s="32">
        <v>98800</v>
      </c>
      <c r="F150" s="32">
        <v>27600</v>
      </c>
      <c r="G150" s="32">
        <v>41800</v>
      </c>
      <c r="H150" s="39">
        <f>SUM(B150:G150)</f>
        <v>1101900</v>
      </c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BH150" s="9"/>
      <c r="BI150" s="9"/>
    </row>
    <row r="151" spans="1:6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23" t="s">
        <v>69</v>
      </c>
      <c r="L151" s="24"/>
      <c r="M151" s="24"/>
      <c r="N151" s="24"/>
      <c r="O151" s="24"/>
      <c r="P151" s="24"/>
      <c r="Q151" s="24"/>
      <c r="R151" s="24"/>
      <c r="S151" s="24"/>
      <c r="T151" s="25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BH151" s="9"/>
      <c r="BI151" s="9"/>
    </row>
    <row r="152" spans="1:6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26" t="s">
        <v>53</v>
      </c>
      <c r="L152" s="27"/>
      <c r="M152" s="27"/>
      <c r="N152" s="27"/>
      <c r="O152" s="27"/>
      <c r="P152" s="27"/>
      <c r="Q152" s="27"/>
      <c r="R152" s="27"/>
      <c r="S152" s="27"/>
      <c r="T152" s="28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BH152" s="9"/>
      <c r="BI152" s="9"/>
    </row>
    <row r="153" spans="1:61" ht="25.5">
      <c r="A153" s="11" t="s">
        <v>53</v>
      </c>
      <c r="B153" s="5" t="s">
        <v>21</v>
      </c>
      <c r="C153" s="5" t="s">
        <v>22</v>
      </c>
      <c r="D153" s="5" t="s">
        <v>20</v>
      </c>
      <c r="E153" s="1" t="s">
        <v>73</v>
      </c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BH153" s="9"/>
      <c r="BI153" s="9"/>
    </row>
    <row r="154" spans="1:61">
      <c r="A154" s="6">
        <v>39052</v>
      </c>
      <c r="B154" s="7">
        <v>7.5</v>
      </c>
      <c r="C154" s="7">
        <v>7.9</v>
      </c>
      <c r="D154" s="16">
        <v>9.9</v>
      </c>
      <c r="E154" s="2">
        <f>((B154*$B$171/100)+(C154*$C$171/100)+(D154*$D$171/100))/($E$171/100)</f>
        <v>8.0434315100514251</v>
      </c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BH154" s="9"/>
      <c r="BI154" s="9"/>
    </row>
    <row r="155" spans="1:61">
      <c r="A155" s="6">
        <v>39142</v>
      </c>
      <c r="B155" s="7">
        <v>8.1</v>
      </c>
      <c r="C155" s="7">
        <v>8.9</v>
      </c>
      <c r="D155" s="7">
        <v>11.1</v>
      </c>
      <c r="E155" s="2">
        <f t="shared" ref="E155:E170" si="7">((B155*$B$171/100)+(C155*$C$171/100)+(D155*$D$171/100))/($E$171/100)</f>
        <v>8.8900888265544644</v>
      </c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BH155" s="9"/>
      <c r="BI155" s="9"/>
    </row>
    <row r="156" spans="1:61">
      <c r="A156" s="6">
        <v>39234</v>
      </c>
      <c r="B156" s="7">
        <v>7.7</v>
      </c>
      <c r="C156" s="7">
        <v>8.4</v>
      </c>
      <c r="D156" s="7">
        <v>9.5</v>
      </c>
      <c r="E156" s="2">
        <f t="shared" si="7"/>
        <v>8.2553062178588128</v>
      </c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BH156" s="9"/>
      <c r="BI156" s="9"/>
    </row>
    <row r="157" spans="1:61">
      <c r="A157" s="35">
        <v>39326</v>
      </c>
      <c r="B157" s="36">
        <v>7.5</v>
      </c>
      <c r="C157" s="36">
        <v>7.7</v>
      </c>
      <c r="D157" s="36">
        <v>8.1</v>
      </c>
      <c r="E157" s="38">
        <f t="shared" si="7"/>
        <v>7.672791023842918</v>
      </c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BH157" s="9"/>
      <c r="BI157" s="9"/>
    </row>
    <row r="158" spans="1:61">
      <c r="A158" s="6">
        <v>39417</v>
      </c>
      <c r="B158" s="7">
        <v>9.1999999999999993</v>
      </c>
      <c r="C158" s="7">
        <v>9.6999999999999993</v>
      </c>
      <c r="D158" s="7">
        <v>11.9</v>
      </c>
      <c r="E158" s="2">
        <f t="shared" si="7"/>
        <v>9.8298270219728838</v>
      </c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BH158" s="9"/>
      <c r="BI158" s="9"/>
    </row>
    <row r="159" spans="1:61">
      <c r="A159" s="6">
        <v>39508</v>
      </c>
      <c r="B159" s="7">
        <v>10.199999999999999</v>
      </c>
      <c r="C159" s="7">
        <v>11.2</v>
      </c>
      <c r="D159" s="7">
        <v>13.7</v>
      </c>
      <c r="E159" s="2">
        <f t="shared" si="7"/>
        <v>11.14639239520025</v>
      </c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BH159" s="9"/>
      <c r="BI159" s="9"/>
    </row>
    <row r="160" spans="1:61">
      <c r="A160" s="6">
        <v>39600</v>
      </c>
      <c r="B160" s="7">
        <v>9.6</v>
      </c>
      <c r="C160" s="7">
        <v>10.7</v>
      </c>
      <c r="D160" s="7">
        <v>11.9</v>
      </c>
      <c r="E160" s="2">
        <f t="shared" si="7"/>
        <v>10.38547607916472</v>
      </c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BH160" s="9"/>
      <c r="BI160" s="9"/>
    </row>
    <row r="161" spans="1:61">
      <c r="A161" s="35">
        <v>39692</v>
      </c>
      <c r="B161" s="36">
        <v>10.1</v>
      </c>
      <c r="C161" s="36">
        <v>10.3</v>
      </c>
      <c r="D161" s="36">
        <v>10.9</v>
      </c>
      <c r="E161" s="38">
        <f t="shared" si="7"/>
        <v>10.305765934237183</v>
      </c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BH161" s="9"/>
      <c r="BI161" s="9"/>
    </row>
    <row r="162" spans="1:61">
      <c r="A162" s="6">
        <v>39783</v>
      </c>
      <c r="B162" s="7">
        <v>13</v>
      </c>
      <c r="C162" s="7">
        <v>13.6</v>
      </c>
      <c r="D162" s="7">
        <v>15.7</v>
      </c>
      <c r="E162" s="2">
        <f t="shared" si="7"/>
        <v>13.666760168302947</v>
      </c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BH162" s="9"/>
      <c r="BI162" s="9"/>
    </row>
    <row r="163" spans="1:61">
      <c r="A163" s="6">
        <v>39873</v>
      </c>
      <c r="B163" s="7">
        <v>16.399999999999999</v>
      </c>
      <c r="C163" s="7">
        <v>17.5</v>
      </c>
      <c r="D163" s="7">
        <v>20.2</v>
      </c>
      <c r="E163" s="2">
        <f t="shared" si="7"/>
        <v>17.43278790712171</v>
      </c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BH163" s="9"/>
      <c r="BI163" s="9"/>
    </row>
    <row r="164" spans="1:61">
      <c r="A164" s="6">
        <v>39965</v>
      </c>
      <c r="B164" s="7">
        <v>15.5</v>
      </c>
      <c r="C164" s="7">
        <v>16.5</v>
      </c>
      <c r="D164" s="7">
        <v>17.399999999999999</v>
      </c>
      <c r="E164" s="2">
        <f t="shared" si="7"/>
        <v>16.182593112046128</v>
      </c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BH164" s="9"/>
      <c r="BI164" s="9"/>
    </row>
    <row r="165" spans="1:61">
      <c r="A165" s="35">
        <v>40057</v>
      </c>
      <c r="B165" s="36">
        <v>15.4</v>
      </c>
      <c r="C165" s="36">
        <v>15.2</v>
      </c>
      <c r="D165" s="36">
        <v>15.5</v>
      </c>
      <c r="E165" s="38">
        <f t="shared" si="7"/>
        <v>15.342621162537013</v>
      </c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BH165" s="9"/>
      <c r="BI165" s="9"/>
    </row>
    <row r="166" spans="1:61">
      <c r="A166" s="6">
        <v>40148</v>
      </c>
      <c r="B166" s="8">
        <v>17.100000000000001</v>
      </c>
      <c r="C166" s="8">
        <v>17.5</v>
      </c>
      <c r="D166" s="8">
        <v>19.8</v>
      </c>
      <c r="E166" s="2">
        <f t="shared" si="7"/>
        <v>17.69289387564282</v>
      </c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BH166" s="9"/>
      <c r="BI166" s="9"/>
    </row>
    <row r="167" spans="1:61">
      <c r="A167" s="6">
        <v>40238</v>
      </c>
      <c r="B167" s="2">
        <v>18.399999999999999</v>
      </c>
      <c r="C167" s="2">
        <v>19.2</v>
      </c>
      <c r="D167" s="2">
        <v>22.1</v>
      </c>
      <c r="E167" s="2">
        <f t="shared" si="7"/>
        <v>19.305501012934393</v>
      </c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BH167" s="9"/>
      <c r="BI167" s="9"/>
    </row>
    <row r="168" spans="1:61">
      <c r="A168" s="6">
        <v>40330</v>
      </c>
      <c r="B168" s="2">
        <v>16.5</v>
      </c>
      <c r="C168" s="2">
        <v>17.2</v>
      </c>
      <c r="D168" s="2">
        <v>18.100000000000001</v>
      </c>
      <c r="E168" s="2">
        <f t="shared" si="7"/>
        <v>17.022331307464547</v>
      </c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BH168" s="9"/>
      <c r="BI168" s="9"/>
    </row>
    <row r="169" spans="1:61">
      <c r="A169" s="35">
        <v>40422</v>
      </c>
      <c r="B169" s="38">
        <v>16.600000000000001</v>
      </c>
      <c r="C169" s="38">
        <v>16.2</v>
      </c>
      <c r="D169" s="38">
        <v>16.600000000000001</v>
      </c>
      <c r="E169" s="38">
        <f t="shared" si="7"/>
        <v>16.452267414679756</v>
      </c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BH169" s="9"/>
      <c r="BI169" s="9"/>
    </row>
    <row r="170" spans="1:61">
      <c r="A170" s="6">
        <v>40513</v>
      </c>
      <c r="B170" s="2">
        <v>18</v>
      </c>
      <c r="C170" s="2">
        <v>17.600000000000001</v>
      </c>
      <c r="D170" s="2">
        <v>20.100000000000001</v>
      </c>
      <c r="E170" s="2">
        <f t="shared" si="7"/>
        <v>18.198503973819541</v>
      </c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BH170" s="9"/>
      <c r="BI170" s="9"/>
    </row>
    <row r="171" spans="1:61" ht="14.25">
      <c r="A171" s="6" t="s">
        <v>72</v>
      </c>
      <c r="B171" s="32">
        <v>298900</v>
      </c>
      <c r="C171" s="32">
        <v>237000</v>
      </c>
      <c r="D171" s="32">
        <v>105800</v>
      </c>
      <c r="E171" s="32">
        <f>SUM(B171:D171)</f>
        <v>641700</v>
      </c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BH171" s="9"/>
      <c r="BI171" s="9"/>
    </row>
    <row r="172" spans="1:6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23" t="s">
        <v>69</v>
      </c>
      <c r="L172" s="24"/>
      <c r="M172" s="24"/>
      <c r="N172" s="24"/>
      <c r="O172" s="24"/>
      <c r="P172" s="24"/>
      <c r="Q172" s="24"/>
      <c r="R172" s="24"/>
      <c r="S172" s="24"/>
      <c r="T172" s="25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BH172" s="9"/>
      <c r="BI172" s="9"/>
    </row>
    <row r="173" spans="1:6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26" t="s">
        <v>54</v>
      </c>
      <c r="L173" s="27"/>
      <c r="M173" s="27"/>
      <c r="N173" s="27"/>
      <c r="O173" s="27"/>
      <c r="P173" s="27"/>
      <c r="Q173" s="27"/>
      <c r="R173" s="27"/>
      <c r="S173" s="27"/>
      <c r="T173" s="28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BH173" s="9"/>
      <c r="BI173" s="9"/>
    </row>
    <row r="174" spans="1:61" ht="25.5">
      <c r="A174" s="11" t="s">
        <v>54</v>
      </c>
      <c r="B174" s="5" t="s">
        <v>18</v>
      </c>
      <c r="C174" s="5" t="s">
        <v>5</v>
      </c>
      <c r="D174" s="5" t="s">
        <v>16</v>
      </c>
      <c r="E174" s="5" t="s">
        <v>17</v>
      </c>
      <c r="F174" s="5" t="s">
        <v>23</v>
      </c>
      <c r="G174" s="1" t="s">
        <v>73</v>
      </c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BH174" s="9"/>
      <c r="BI174" s="9"/>
    </row>
    <row r="175" spans="1:61">
      <c r="A175" s="6">
        <v>39052</v>
      </c>
      <c r="B175" s="7">
        <v>6.9</v>
      </c>
      <c r="C175" s="7">
        <v>7.5</v>
      </c>
      <c r="D175" s="7">
        <v>8.1</v>
      </c>
      <c r="E175" s="7">
        <v>8.1999999999999993</v>
      </c>
      <c r="F175" s="16">
        <v>9</v>
      </c>
      <c r="G175" s="2">
        <f>((B175*$B$192/100)+(C175*$C$192/100)+(D175*$D$192/100)+(E175*$E$192/100)+(F175*$F$192/100))/($G$192/100)</f>
        <v>8.0053048091138361</v>
      </c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BH175" s="9"/>
      <c r="BI175" s="9"/>
    </row>
    <row r="176" spans="1:61">
      <c r="A176" s="6">
        <v>39142</v>
      </c>
      <c r="B176" s="7">
        <v>8.4</v>
      </c>
      <c r="C176" s="7">
        <v>8.8000000000000007</v>
      </c>
      <c r="D176" s="7">
        <v>9</v>
      </c>
      <c r="E176" s="7">
        <v>9.3000000000000007</v>
      </c>
      <c r="F176" s="16">
        <v>10.3</v>
      </c>
      <c r="G176" s="44">
        <f t="shared" ref="G176:G191" si="8">((B176*$B$192/100)+(C176*$C$192/100)+(D176*$D$192/100)+(E176*$E$192/100)+(F176*$F$192/100))/($G$192/100)</f>
        <v>9.1526480563527279</v>
      </c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BH176" s="9"/>
      <c r="BI176" s="9"/>
    </row>
    <row r="177" spans="1:61">
      <c r="A177" s="6">
        <v>39234</v>
      </c>
      <c r="B177" s="7">
        <v>7</v>
      </c>
      <c r="C177" s="7">
        <v>8</v>
      </c>
      <c r="D177" s="7">
        <v>8.1</v>
      </c>
      <c r="E177" s="7">
        <v>8.4</v>
      </c>
      <c r="F177" s="16">
        <v>8.6</v>
      </c>
      <c r="G177" s="44">
        <f t="shared" si="8"/>
        <v>8.1102704583007235</v>
      </c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BH177" s="9"/>
      <c r="BI177" s="9"/>
    </row>
    <row r="178" spans="1:61">
      <c r="A178" s="35">
        <v>39326</v>
      </c>
      <c r="B178" s="36">
        <v>6.1</v>
      </c>
      <c r="C178" s="36">
        <v>7.3</v>
      </c>
      <c r="D178" s="36">
        <v>7.2</v>
      </c>
      <c r="E178" s="36">
        <v>7</v>
      </c>
      <c r="F178" s="41">
        <v>8</v>
      </c>
      <c r="G178" s="47">
        <f t="shared" si="8"/>
        <v>7.3022175841377512</v>
      </c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BH178" s="9"/>
      <c r="BI178" s="9"/>
    </row>
    <row r="179" spans="1:61">
      <c r="A179" s="6">
        <v>39417</v>
      </c>
      <c r="B179" s="7">
        <v>8.3000000000000007</v>
      </c>
      <c r="C179" s="7">
        <v>9.1999999999999993</v>
      </c>
      <c r="D179" s="7">
        <v>9.6999999999999993</v>
      </c>
      <c r="E179" s="7">
        <v>9.5</v>
      </c>
      <c r="F179" s="16">
        <v>10.4</v>
      </c>
      <c r="G179" s="44">
        <f t="shared" si="8"/>
        <v>9.5733107226715362</v>
      </c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BH179" s="9"/>
      <c r="BI179" s="9"/>
    </row>
    <row r="180" spans="1:61">
      <c r="A180" s="6">
        <v>39508</v>
      </c>
      <c r="B180" s="7">
        <v>10.3</v>
      </c>
      <c r="C180" s="7">
        <v>10.7</v>
      </c>
      <c r="D180" s="7">
        <v>11</v>
      </c>
      <c r="E180" s="7">
        <v>11.3</v>
      </c>
      <c r="F180" s="16">
        <v>11.6</v>
      </c>
      <c r="G180" s="44">
        <f t="shared" si="8"/>
        <v>10.987485868336377</v>
      </c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BH180" s="9"/>
      <c r="BI180" s="9"/>
    </row>
    <row r="181" spans="1:61">
      <c r="A181" s="6">
        <v>39600</v>
      </c>
      <c r="B181" s="7">
        <v>8.8000000000000007</v>
      </c>
      <c r="C181" s="7">
        <v>9.3000000000000007</v>
      </c>
      <c r="D181" s="7">
        <v>9.6</v>
      </c>
      <c r="E181" s="7">
        <v>10.1</v>
      </c>
      <c r="F181" s="16">
        <v>9.3000000000000007</v>
      </c>
      <c r="G181" s="44">
        <f t="shared" si="8"/>
        <v>9.4289677363248963</v>
      </c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BH181" s="9"/>
      <c r="BI181" s="9"/>
    </row>
    <row r="182" spans="1:61">
      <c r="A182" s="35">
        <v>39692</v>
      </c>
      <c r="B182" s="36">
        <v>8</v>
      </c>
      <c r="C182" s="36">
        <v>9.1</v>
      </c>
      <c r="D182" s="36">
        <v>9.4</v>
      </c>
      <c r="E182" s="36">
        <v>9.3000000000000007</v>
      </c>
      <c r="F182" s="41">
        <v>10.199999999999999</v>
      </c>
      <c r="G182" s="47">
        <f t="shared" si="8"/>
        <v>9.3612401078354637</v>
      </c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BH182" s="9"/>
      <c r="BI182" s="9"/>
    </row>
    <row r="183" spans="1:61">
      <c r="A183" s="6">
        <v>39783</v>
      </c>
      <c r="B183" s="7">
        <v>11.3</v>
      </c>
      <c r="C183" s="7">
        <v>11.8</v>
      </c>
      <c r="D183" s="7">
        <v>13.3</v>
      </c>
      <c r="E183" s="7">
        <v>13.1</v>
      </c>
      <c r="F183" s="16">
        <v>13.8</v>
      </c>
      <c r="G183" s="44">
        <f t="shared" si="8"/>
        <v>12.77988520740934</v>
      </c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BH183" s="9"/>
      <c r="BI183" s="9"/>
    </row>
    <row r="184" spans="1:61">
      <c r="A184" s="6">
        <v>39873</v>
      </c>
      <c r="B184" s="7">
        <v>15.3</v>
      </c>
      <c r="C184" s="7">
        <v>16</v>
      </c>
      <c r="D184" s="7">
        <v>16.899999999999999</v>
      </c>
      <c r="E184" s="7">
        <v>16.600000000000001</v>
      </c>
      <c r="F184" s="16">
        <v>17.7</v>
      </c>
      <c r="G184" s="44">
        <f t="shared" si="8"/>
        <v>16.645586572745454</v>
      </c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BH184" s="9"/>
      <c r="BI184" s="9"/>
    </row>
    <row r="185" spans="1:61">
      <c r="A185" s="6">
        <v>39965</v>
      </c>
      <c r="B185" s="7">
        <v>13.9</v>
      </c>
      <c r="C185" s="7">
        <v>14.7</v>
      </c>
      <c r="D185" s="7">
        <v>15.3</v>
      </c>
      <c r="E185" s="7">
        <v>15.4</v>
      </c>
      <c r="F185" s="16">
        <v>14.7</v>
      </c>
      <c r="G185" s="44">
        <f t="shared" si="8"/>
        <v>14.92121054004696</v>
      </c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BH185" s="9"/>
      <c r="BI185" s="9"/>
    </row>
    <row r="186" spans="1:61">
      <c r="A186" s="35">
        <v>40057</v>
      </c>
      <c r="B186" s="36">
        <v>12.2</v>
      </c>
      <c r="C186" s="36">
        <v>14</v>
      </c>
      <c r="D186" s="36">
        <v>14</v>
      </c>
      <c r="E186" s="36">
        <v>13.9</v>
      </c>
      <c r="F186" s="41">
        <v>14.8</v>
      </c>
      <c r="G186" s="47">
        <f t="shared" si="8"/>
        <v>14.034376902339336</v>
      </c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BH186" s="9"/>
      <c r="BI186" s="9"/>
    </row>
    <row r="187" spans="1:61">
      <c r="A187" s="6">
        <v>40148</v>
      </c>
      <c r="B187" s="8">
        <v>15.4</v>
      </c>
      <c r="C187" s="7">
        <v>15.8</v>
      </c>
      <c r="D187" s="8">
        <v>16.8</v>
      </c>
      <c r="E187" s="8">
        <v>17.100000000000001</v>
      </c>
      <c r="F187" s="21">
        <v>17.5</v>
      </c>
      <c r="G187" s="44">
        <f t="shared" si="8"/>
        <v>16.539255587442387</v>
      </c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BH187" s="9"/>
      <c r="BI187" s="9"/>
    </row>
    <row r="188" spans="1:61">
      <c r="A188" s="6">
        <v>40238</v>
      </c>
      <c r="B188" s="19">
        <v>17.600000000000001</v>
      </c>
      <c r="C188" s="8">
        <v>18.3</v>
      </c>
      <c r="D188" s="19">
        <v>18.7</v>
      </c>
      <c r="E188" s="19">
        <v>18.5</v>
      </c>
      <c r="F188" s="48">
        <v>19.3</v>
      </c>
      <c r="G188" s="44">
        <f t="shared" si="8"/>
        <v>18.604930863553353</v>
      </c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BH188" s="9"/>
      <c r="BI188" s="9"/>
    </row>
    <row r="189" spans="1:61">
      <c r="A189" s="6">
        <v>40330</v>
      </c>
      <c r="B189" s="2">
        <v>14.7</v>
      </c>
      <c r="C189" s="2">
        <v>15.8</v>
      </c>
      <c r="D189" s="2">
        <v>15.9</v>
      </c>
      <c r="E189" s="2">
        <v>16</v>
      </c>
      <c r="F189" s="22">
        <v>15.7</v>
      </c>
      <c r="G189" s="44">
        <f t="shared" si="8"/>
        <v>15.766536220540916</v>
      </c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BH189" s="9"/>
      <c r="BI189" s="9"/>
    </row>
    <row r="190" spans="1:61">
      <c r="A190" s="35">
        <v>40422</v>
      </c>
      <c r="B190" s="38">
        <v>13.6</v>
      </c>
      <c r="C190" s="38">
        <v>15.1</v>
      </c>
      <c r="D190" s="38">
        <v>15.2</v>
      </c>
      <c r="E190" s="38">
        <v>14.7</v>
      </c>
      <c r="F190" s="42">
        <v>15.9</v>
      </c>
      <c r="G190" s="47">
        <f t="shared" si="8"/>
        <v>15.174215149143404</v>
      </c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BH190" s="9"/>
      <c r="BI190" s="9"/>
    </row>
    <row r="191" spans="1:61">
      <c r="A191" s="6">
        <v>40513</v>
      </c>
      <c r="B191" s="2">
        <v>16</v>
      </c>
      <c r="C191" s="2">
        <v>16.2</v>
      </c>
      <c r="D191" s="2">
        <v>17.2</v>
      </c>
      <c r="E191" s="2">
        <v>16.8</v>
      </c>
      <c r="F191" s="22">
        <v>17.7</v>
      </c>
      <c r="G191" s="44">
        <f t="shared" si="8"/>
        <v>16.876980607009305</v>
      </c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BH191" s="9"/>
      <c r="BI191" s="9"/>
    </row>
    <row r="192" spans="1:61" ht="14.25">
      <c r="A192" s="6" t="s">
        <v>72</v>
      </c>
      <c r="B192" s="32">
        <v>67400</v>
      </c>
      <c r="C192" s="32">
        <v>370200</v>
      </c>
      <c r="D192" s="32">
        <v>441600</v>
      </c>
      <c r="E192" s="32">
        <v>61900</v>
      </c>
      <c r="F192" s="46">
        <v>208800</v>
      </c>
      <c r="G192" s="45">
        <f>SUM(B192:F192)</f>
        <v>1149900</v>
      </c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BH192" s="9"/>
      <c r="BI192" s="9"/>
    </row>
    <row r="193" spans="1:6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23" t="s">
        <v>69</v>
      </c>
      <c r="L193" s="24"/>
      <c r="M193" s="24"/>
      <c r="N193" s="24"/>
      <c r="O193" s="24"/>
      <c r="P193" s="24"/>
      <c r="Q193" s="24"/>
      <c r="R193" s="24"/>
      <c r="S193" s="24"/>
      <c r="T193" s="25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BH193" s="9"/>
      <c r="BI193" s="9"/>
    </row>
    <row r="194" spans="1:6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26" t="s">
        <v>66</v>
      </c>
      <c r="L194" s="27"/>
      <c r="M194" s="27"/>
      <c r="N194" s="27"/>
      <c r="O194" s="27"/>
      <c r="P194" s="27"/>
      <c r="Q194" s="27"/>
      <c r="R194" s="27"/>
      <c r="S194" s="27"/>
      <c r="T194" s="28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BH194" s="9"/>
      <c r="BI194" s="9"/>
    </row>
    <row r="195" spans="1:61" ht="25.5">
      <c r="A195" s="11" t="s">
        <v>66</v>
      </c>
      <c r="B195" s="17" t="s">
        <v>19</v>
      </c>
      <c r="C195" s="5" t="s">
        <v>43</v>
      </c>
      <c r="D195" s="5" t="s">
        <v>46</v>
      </c>
      <c r="E195" s="5" t="s">
        <v>44</v>
      </c>
      <c r="F195" s="1" t="s">
        <v>73</v>
      </c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BH195" s="9"/>
      <c r="BI195" s="9"/>
    </row>
    <row r="196" spans="1:61">
      <c r="A196" s="6">
        <v>39052</v>
      </c>
      <c r="B196" s="7">
        <v>5.9</v>
      </c>
      <c r="C196" s="7">
        <v>5.2</v>
      </c>
      <c r="D196" s="7">
        <v>5.5</v>
      </c>
      <c r="E196" s="16">
        <v>5.5</v>
      </c>
      <c r="F196" s="44">
        <f>((B196*$B$213/100)+(C196*$C$213/100)+(D196*$D$213/100)+(E196*$E$213/100))/($F$213/100)</f>
        <v>5.4788442839283231</v>
      </c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BH196" s="9"/>
      <c r="BI196" s="9"/>
    </row>
    <row r="197" spans="1:61">
      <c r="A197" s="6">
        <v>39142</v>
      </c>
      <c r="B197" s="7">
        <v>7.1</v>
      </c>
      <c r="C197" s="7">
        <v>5.9</v>
      </c>
      <c r="D197" s="7">
        <v>6.7</v>
      </c>
      <c r="E197" s="16">
        <v>6.6</v>
      </c>
      <c r="F197" s="44">
        <f t="shared" ref="F197:F212" si="9">((B197*$B$213/100)+(C197*$C$213/100)+(D197*$D$213/100)+(E197*$E$213/100))/($F$213/100)</f>
        <v>6.530809834699264</v>
      </c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BH197" s="9"/>
      <c r="BI197" s="9"/>
    </row>
    <row r="198" spans="1:61">
      <c r="A198" s="6">
        <v>39234</v>
      </c>
      <c r="B198" s="7">
        <v>5.2</v>
      </c>
      <c r="C198" s="7">
        <v>5.5</v>
      </c>
      <c r="D198" s="7">
        <v>5.8</v>
      </c>
      <c r="E198" s="16">
        <v>6.1</v>
      </c>
      <c r="F198" s="44">
        <f t="shared" si="9"/>
        <v>5.7316988470620922</v>
      </c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BH198" s="9"/>
      <c r="BI198" s="9"/>
    </row>
    <row r="199" spans="1:61">
      <c r="A199" s="35">
        <v>39326</v>
      </c>
      <c r="B199" s="36">
        <v>4.8</v>
      </c>
      <c r="C199" s="36">
        <v>5.5</v>
      </c>
      <c r="D199" s="36">
        <v>5.5</v>
      </c>
      <c r="E199" s="41">
        <v>6</v>
      </c>
      <c r="F199" s="47">
        <f t="shared" si="9"/>
        <v>5.5456313376857898</v>
      </c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BH199" s="9"/>
      <c r="BI199" s="9"/>
    </row>
    <row r="200" spans="1:61">
      <c r="A200" s="6">
        <v>39417</v>
      </c>
      <c r="B200" s="7">
        <v>7</v>
      </c>
      <c r="C200" s="7">
        <v>6.4</v>
      </c>
      <c r="D200" s="7">
        <v>6.8</v>
      </c>
      <c r="E200" s="16">
        <v>7.2</v>
      </c>
      <c r="F200" s="44">
        <f t="shared" si="9"/>
        <v>6.8374218641477986</v>
      </c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BH200" s="9"/>
      <c r="BI200" s="9"/>
    </row>
    <row r="201" spans="1:61">
      <c r="A201" s="6">
        <v>39508</v>
      </c>
      <c r="B201" s="7">
        <v>8.3000000000000007</v>
      </c>
      <c r="C201" s="7">
        <v>7.4</v>
      </c>
      <c r="D201" s="7">
        <v>8</v>
      </c>
      <c r="E201" s="16">
        <v>8.1999999999999993</v>
      </c>
      <c r="F201" s="44">
        <f t="shared" si="9"/>
        <v>7.9476732879566621</v>
      </c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BH201" s="9"/>
      <c r="BI201" s="9"/>
    </row>
    <row r="202" spans="1:61">
      <c r="A202" s="6">
        <v>39600</v>
      </c>
      <c r="B202" s="7">
        <v>6.2</v>
      </c>
      <c r="C202" s="7">
        <v>7.3</v>
      </c>
      <c r="D202" s="7">
        <v>7</v>
      </c>
      <c r="E202" s="16">
        <v>7.8</v>
      </c>
      <c r="F202" s="44">
        <f t="shared" si="9"/>
        <v>7.1866787053757477</v>
      </c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BH202" s="9"/>
      <c r="BI202" s="9"/>
    </row>
    <row r="203" spans="1:61">
      <c r="A203" s="35">
        <v>39692</v>
      </c>
      <c r="B203" s="36">
        <v>6.3</v>
      </c>
      <c r="C203" s="36">
        <v>7.7</v>
      </c>
      <c r="D203" s="36">
        <v>7.6</v>
      </c>
      <c r="E203" s="41">
        <v>8.6999999999999993</v>
      </c>
      <c r="F203" s="47">
        <f t="shared" si="9"/>
        <v>7.7554104736768998</v>
      </c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BH203" s="9"/>
      <c r="BI203" s="9"/>
    </row>
    <row r="204" spans="1:61">
      <c r="A204" s="6">
        <v>39783</v>
      </c>
      <c r="B204" s="7">
        <v>9.9</v>
      </c>
      <c r="C204" s="7">
        <v>9.5</v>
      </c>
      <c r="D204" s="7">
        <v>9.6999999999999993</v>
      </c>
      <c r="E204" s="16">
        <v>11</v>
      </c>
      <c r="F204" s="44">
        <f t="shared" si="9"/>
        <v>10.02982358660925</v>
      </c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BH204" s="9"/>
      <c r="BI204" s="9"/>
    </row>
    <row r="205" spans="1:61">
      <c r="A205" s="6">
        <v>39873</v>
      </c>
      <c r="B205" s="7">
        <v>13.1</v>
      </c>
      <c r="C205" s="7">
        <v>12.3</v>
      </c>
      <c r="D205" s="7">
        <v>13</v>
      </c>
      <c r="E205" s="16">
        <v>14.4</v>
      </c>
      <c r="F205" s="44">
        <f t="shared" si="9"/>
        <v>13.223169884706211</v>
      </c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BH205" s="9"/>
      <c r="BI205" s="9"/>
    </row>
    <row r="206" spans="1:61">
      <c r="A206" s="6">
        <v>39965</v>
      </c>
      <c r="B206" s="7">
        <v>10</v>
      </c>
      <c r="C206" s="7">
        <v>12</v>
      </c>
      <c r="D206" s="7">
        <v>12.3</v>
      </c>
      <c r="E206" s="16">
        <v>13.7</v>
      </c>
      <c r="F206" s="44">
        <f t="shared" si="9"/>
        <v>12.311529379080428</v>
      </c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BH206" s="9"/>
      <c r="BI206" s="9"/>
    </row>
    <row r="207" spans="1:61">
      <c r="A207" s="35">
        <v>40057</v>
      </c>
      <c r="B207" s="36">
        <v>8.6</v>
      </c>
      <c r="C207" s="36">
        <v>12.1</v>
      </c>
      <c r="D207" s="36">
        <v>12.9</v>
      </c>
      <c r="E207" s="41">
        <v>14.2</v>
      </c>
      <c r="F207" s="47">
        <f t="shared" si="9"/>
        <v>12.506514793721351</v>
      </c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BH207" s="9"/>
      <c r="BI207" s="9"/>
    </row>
    <row r="208" spans="1:61">
      <c r="A208" s="6">
        <v>40148</v>
      </c>
      <c r="B208" s="8">
        <v>12.3</v>
      </c>
      <c r="C208" s="8">
        <v>12.6</v>
      </c>
      <c r="D208" s="8">
        <v>14.2</v>
      </c>
      <c r="E208" s="21">
        <v>15.2</v>
      </c>
      <c r="F208" s="44">
        <f t="shared" si="9"/>
        <v>13.840075010418115</v>
      </c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BH208" s="9"/>
      <c r="BI208" s="9"/>
    </row>
    <row r="209" spans="1:61">
      <c r="A209" s="6">
        <v>40238</v>
      </c>
      <c r="B209" s="2">
        <v>14.6</v>
      </c>
      <c r="C209" s="2">
        <v>14.3</v>
      </c>
      <c r="D209" s="2">
        <v>15.6</v>
      </c>
      <c r="E209" s="22">
        <v>17.100000000000001</v>
      </c>
      <c r="F209" s="44">
        <f t="shared" si="9"/>
        <v>15.563842200305599</v>
      </c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BH209" s="9"/>
      <c r="BI209" s="9"/>
    </row>
    <row r="210" spans="1:61" ht="15">
      <c r="A210" s="6">
        <v>40330</v>
      </c>
      <c r="B210" s="2">
        <v>9.8000000000000007</v>
      </c>
      <c r="C210" s="2">
        <v>12.7</v>
      </c>
      <c r="D210" s="2">
        <v>13.2</v>
      </c>
      <c r="E210" s="22">
        <v>15</v>
      </c>
      <c r="F210" s="44">
        <f t="shared" si="9"/>
        <v>13.130281983608835</v>
      </c>
      <c r="G210" s="9"/>
      <c r="H210" s="9"/>
      <c r="I210" s="9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H210" s="9"/>
      <c r="BI210" s="9"/>
    </row>
    <row r="211" spans="1:61" ht="15">
      <c r="A211" s="35">
        <v>40422</v>
      </c>
      <c r="B211" s="38">
        <v>10.199999999999999</v>
      </c>
      <c r="C211" s="38">
        <v>12.9</v>
      </c>
      <c r="D211" s="38">
        <v>13.1</v>
      </c>
      <c r="E211" s="42">
        <v>15.3</v>
      </c>
      <c r="F211" s="47">
        <f t="shared" si="9"/>
        <v>13.275538269204056</v>
      </c>
      <c r="G211" s="9"/>
      <c r="H211" s="9"/>
      <c r="I211" s="9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H211" s="9"/>
      <c r="BI211" s="9"/>
    </row>
    <row r="212" spans="1:61" ht="15">
      <c r="A212" s="6">
        <v>40513</v>
      </c>
      <c r="B212" s="2">
        <v>13.7</v>
      </c>
      <c r="C212" s="2">
        <v>13.1</v>
      </c>
      <c r="D212" s="2">
        <v>13.7</v>
      </c>
      <c r="E212" s="22">
        <v>16.2</v>
      </c>
      <c r="F212" s="44">
        <f t="shared" si="9"/>
        <v>14.23276844006112</v>
      </c>
      <c r="G212" s="9"/>
      <c r="H212" s="9"/>
      <c r="I212" s="9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H212" s="9"/>
      <c r="BI212" s="9"/>
    </row>
    <row r="213" spans="1:61" ht="15">
      <c r="A213" s="6" t="s">
        <v>72</v>
      </c>
      <c r="B213" s="32">
        <v>9250</v>
      </c>
      <c r="C213" s="32">
        <v>17410</v>
      </c>
      <c r="D213" s="32">
        <v>25810</v>
      </c>
      <c r="E213" s="46">
        <v>19520</v>
      </c>
      <c r="F213" s="45">
        <f>SUM(B213:E213)</f>
        <v>71990</v>
      </c>
      <c r="G213" s="9"/>
      <c r="H213" s="9"/>
      <c r="I213" s="9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H213" s="9"/>
      <c r="BI213" s="9"/>
    </row>
    <row r="214" spans="1:61" ht="15">
      <c r="A214" s="9"/>
      <c r="B214" s="9"/>
      <c r="C214" s="9"/>
      <c r="D214" s="9"/>
      <c r="E214" s="9"/>
      <c r="F214" s="9"/>
      <c r="G214" s="9"/>
      <c r="H214" s="9"/>
      <c r="I214" s="9"/>
      <c r="J214" s="12"/>
      <c r="K214" s="23" t="s">
        <v>69</v>
      </c>
      <c r="L214" s="24"/>
      <c r="M214" s="24"/>
      <c r="N214" s="24"/>
      <c r="O214" s="24"/>
      <c r="P214" s="24"/>
      <c r="Q214" s="24"/>
      <c r="R214" s="24"/>
      <c r="S214" s="24"/>
      <c r="T214" s="25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H214" s="9"/>
      <c r="BI214" s="9"/>
    </row>
    <row r="215" spans="1:61">
      <c r="K215" s="26" t="s">
        <v>15</v>
      </c>
      <c r="L215" s="27"/>
      <c r="M215" s="27"/>
      <c r="N215" s="27"/>
      <c r="O215" s="27"/>
      <c r="P215" s="27"/>
      <c r="Q215" s="27"/>
      <c r="R215" s="27"/>
      <c r="S215" s="27"/>
      <c r="T215" s="28"/>
    </row>
    <row r="216" spans="1:61" ht="25.5">
      <c r="A216" s="11" t="s">
        <v>15</v>
      </c>
      <c r="B216" s="5" t="s">
        <v>26</v>
      </c>
      <c r="C216" s="5" t="s">
        <v>28</v>
      </c>
      <c r="D216" s="5" t="s">
        <v>27</v>
      </c>
      <c r="E216" s="5" t="s">
        <v>25</v>
      </c>
      <c r="F216" s="5" t="s">
        <v>24</v>
      </c>
      <c r="G216" s="5" t="s">
        <v>29</v>
      </c>
      <c r="H216" s="15" t="s">
        <v>30</v>
      </c>
      <c r="I216" s="1" t="s">
        <v>73</v>
      </c>
    </row>
    <row r="217" spans="1:61">
      <c r="A217" s="6">
        <v>39052</v>
      </c>
      <c r="B217" s="7">
        <v>3.1</v>
      </c>
      <c r="C217" s="7">
        <v>3.3</v>
      </c>
      <c r="D217" s="7">
        <v>3.7</v>
      </c>
      <c r="E217" s="7">
        <v>4</v>
      </c>
      <c r="F217" s="13">
        <v>4</v>
      </c>
      <c r="G217" s="7">
        <v>4</v>
      </c>
      <c r="H217" s="16">
        <v>4.5999999999999996</v>
      </c>
      <c r="I217" s="2">
        <f t="shared" ref="I217:I219" si="10">((B217*$B$234/100)+(C217*$C$234/100)+(D217*$D$234/100)+(E217*$E$234/100)+(F217*$F$234/100)+(G217*$G$234/100)+(H217*$H$234/100))/($I$234/100)</f>
        <v>3.8844299179081792</v>
      </c>
    </row>
    <row r="218" spans="1:61">
      <c r="A218" s="6">
        <v>39142</v>
      </c>
      <c r="B218" s="7">
        <v>3.5</v>
      </c>
      <c r="C218" s="7">
        <v>3.7</v>
      </c>
      <c r="D218" s="7">
        <v>4.0999999999999996</v>
      </c>
      <c r="E218" s="7">
        <v>4.4000000000000004</v>
      </c>
      <c r="F218" s="13">
        <v>4.4000000000000004</v>
      </c>
      <c r="G218" s="7">
        <v>4.4000000000000004</v>
      </c>
      <c r="H218" s="16">
        <v>5</v>
      </c>
      <c r="I218" s="2">
        <f t="shared" si="10"/>
        <v>4.2844299179081782</v>
      </c>
    </row>
    <row r="219" spans="1:61">
      <c r="A219" s="6">
        <v>39234</v>
      </c>
      <c r="B219" s="7">
        <v>3.7</v>
      </c>
      <c r="C219" s="7">
        <v>4</v>
      </c>
      <c r="D219" s="7">
        <v>4.4000000000000004</v>
      </c>
      <c r="E219" s="7">
        <v>4.7</v>
      </c>
      <c r="F219" s="13">
        <v>4.8</v>
      </c>
      <c r="G219" s="7">
        <v>4.8</v>
      </c>
      <c r="H219" s="16">
        <v>5.3</v>
      </c>
      <c r="I219" s="2">
        <f t="shared" si="10"/>
        <v>4.629638187899058</v>
      </c>
    </row>
    <row r="220" spans="1:61">
      <c r="A220" s="35">
        <v>39326</v>
      </c>
      <c r="B220" s="36">
        <v>3.7</v>
      </c>
      <c r="C220" s="36">
        <v>3.9</v>
      </c>
      <c r="D220" s="36">
        <v>4.3</v>
      </c>
      <c r="E220" s="36">
        <v>4.8</v>
      </c>
      <c r="F220" s="37">
        <v>4.8</v>
      </c>
      <c r="G220" s="36">
        <v>4.8</v>
      </c>
      <c r="H220" s="41">
        <v>5.3</v>
      </c>
      <c r="I220" s="38">
        <f>((B220*$B$234/100)+(C220*$C$234/100)+(D220*$D$234/100)+(E220*$E$234/100)+(F220*$F$234/100)+(G220*$G$234/100)+(H220*$H$234/100))/($I$234/100)</f>
        <v>4.6205594405594397</v>
      </c>
    </row>
    <row r="221" spans="1:61">
      <c r="A221" s="6">
        <v>39417</v>
      </c>
      <c r="B221" s="7">
        <v>3.8</v>
      </c>
      <c r="C221" s="7">
        <v>3.8</v>
      </c>
      <c r="D221" s="7">
        <v>4.2</v>
      </c>
      <c r="E221" s="7">
        <v>4.9000000000000004</v>
      </c>
      <c r="F221" s="13">
        <v>4.8</v>
      </c>
      <c r="G221" s="7">
        <v>4.8</v>
      </c>
      <c r="H221" s="16">
        <v>5.7</v>
      </c>
      <c r="I221" s="2">
        <f t="shared" ref="I221:I233" si="11">((B221*$B$234/100)+(C221*$C$234/100)+(D221*$D$234/100)+(E221*$E$234/100)+(F221*$F$234/100)+(G221*$G$234/100)+(H221*$H$234/100))/($I$234/100)</f>
        <v>4.6411067193675892</v>
      </c>
    </row>
    <row r="222" spans="1:61">
      <c r="A222" s="6">
        <v>39508</v>
      </c>
      <c r="B222" s="7">
        <v>4.0999999999999996</v>
      </c>
      <c r="C222" s="7">
        <v>4.0999999999999996</v>
      </c>
      <c r="D222" s="7">
        <v>4.5999999999999996</v>
      </c>
      <c r="E222" s="7">
        <v>5.4</v>
      </c>
      <c r="F222" s="13">
        <v>5.3</v>
      </c>
      <c r="G222" s="7">
        <v>5.2</v>
      </c>
      <c r="H222" s="16">
        <v>6.2</v>
      </c>
      <c r="I222" s="2">
        <f t="shared" si="11"/>
        <v>5.070896929157799</v>
      </c>
    </row>
    <row r="223" spans="1:61">
      <c r="A223" s="6">
        <v>39600</v>
      </c>
      <c r="B223" s="7">
        <v>4.5999999999999996</v>
      </c>
      <c r="C223" s="7">
        <v>4.7</v>
      </c>
      <c r="D223" s="7">
        <v>5.2</v>
      </c>
      <c r="E223" s="7">
        <v>6.1</v>
      </c>
      <c r="F223" s="13">
        <v>6.1</v>
      </c>
      <c r="G223" s="7">
        <v>5.9</v>
      </c>
      <c r="H223" s="16">
        <v>6.7</v>
      </c>
      <c r="I223" s="2">
        <f t="shared" si="11"/>
        <v>5.7480693219823653</v>
      </c>
    </row>
    <row r="224" spans="1:61">
      <c r="A224" s="35">
        <v>39692</v>
      </c>
      <c r="B224" s="36">
        <v>4.7</v>
      </c>
      <c r="C224" s="36">
        <v>5</v>
      </c>
      <c r="D224" s="36">
        <v>5.5</v>
      </c>
      <c r="E224" s="36">
        <v>6.6</v>
      </c>
      <c r="F224" s="37">
        <v>6.6</v>
      </c>
      <c r="G224" s="36">
        <v>6.3</v>
      </c>
      <c r="H224" s="41">
        <v>7.2</v>
      </c>
      <c r="I224" s="38">
        <f t="shared" si="11"/>
        <v>6.1563028276071758</v>
      </c>
    </row>
    <row r="225" spans="1:20">
      <c r="A225" s="6">
        <v>39783</v>
      </c>
      <c r="B225" s="7">
        <v>5.5</v>
      </c>
      <c r="C225" s="7">
        <v>6</v>
      </c>
      <c r="D225" s="7">
        <v>6.5</v>
      </c>
      <c r="E225" s="7">
        <v>7.6</v>
      </c>
      <c r="F225" s="13">
        <v>7.8</v>
      </c>
      <c r="G225" s="7">
        <v>7.7</v>
      </c>
      <c r="H225" s="16">
        <v>8.6</v>
      </c>
      <c r="I225" s="2">
        <f t="shared" si="11"/>
        <v>7.3253450896929149</v>
      </c>
    </row>
    <row r="226" spans="1:20">
      <c r="A226" s="6">
        <v>39873</v>
      </c>
      <c r="B226" s="7">
        <v>7.5</v>
      </c>
      <c r="C226" s="7">
        <v>8.3000000000000007</v>
      </c>
      <c r="D226" s="7">
        <v>9.1</v>
      </c>
      <c r="E226" s="7">
        <v>9.9</v>
      </c>
      <c r="F226" s="13">
        <v>10.6</v>
      </c>
      <c r="G226" s="7">
        <v>10.9</v>
      </c>
      <c r="H226" s="16">
        <v>10.9</v>
      </c>
      <c r="I226" s="2">
        <f t="shared" si="11"/>
        <v>10.006199452721191</v>
      </c>
    </row>
    <row r="227" spans="1:20">
      <c r="A227" s="6">
        <v>39965</v>
      </c>
      <c r="B227" s="7">
        <v>8.1</v>
      </c>
      <c r="C227" s="7">
        <v>9</v>
      </c>
      <c r="D227" s="7">
        <v>9.9</v>
      </c>
      <c r="E227" s="7">
        <v>10.8</v>
      </c>
      <c r="F227" s="13">
        <v>11.4</v>
      </c>
      <c r="G227" s="7">
        <v>11.8</v>
      </c>
      <c r="H227" s="16">
        <v>11.3</v>
      </c>
      <c r="I227" s="2">
        <f t="shared" si="11"/>
        <v>10.803730617208878</v>
      </c>
    </row>
    <row r="228" spans="1:20">
      <c r="A228" s="35">
        <v>40057</v>
      </c>
      <c r="B228" s="36">
        <v>8.1</v>
      </c>
      <c r="C228" s="36">
        <v>9</v>
      </c>
      <c r="D228" s="36">
        <v>9.8000000000000007</v>
      </c>
      <c r="E228" s="36">
        <v>11.2</v>
      </c>
      <c r="F228" s="37">
        <v>11.4</v>
      </c>
      <c r="G228" s="36">
        <v>11.8</v>
      </c>
      <c r="H228" s="41">
        <v>11.6</v>
      </c>
      <c r="I228" s="38">
        <f t="shared" si="11"/>
        <v>10.872167832167831</v>
      </c>
    </row>
    <row r="229" spans="1:20">
      <c r="A229" s="6">
        <v>40148</v>
      </c>
      <c r="B229" s="8">
        <v>7.8</v>
      </c>
      <c r="C229" s="8">
        <v>8.6</v>
      </c>
      <c r="D229" s="8">
        <v>9.4</v>
      </c>
      <c r="E229" s="8">
        <v>11</v>
      </c>
      <c r="F229" s="14">
        <v>10.9</v>
      </c>
      <c r="G229" s="8">
        <v>11.2</v>
      </c>
      <c r="H229" s="21">
        <v>11.9</v>
      </c>
      <c r="I229" s="2">
        <f t="shared" si="11"/>
        <v>10.476898753420492</v>
      </c>
    </row>
    <row r="230" spans="1:20">
      <c r="A230" s="6">
        <v>40238</v>
      </c>
      <c r="B230" s="2">
        <v>8.9</v>
      </c>
      <c r="C230" s="2">
        <v>9.8000000000000007</v>
      </c>
      <c r="D230" s="2">
        <v>10.3</v>
      </c>
      <c r="E230" s="2">
        <v>12</v>
      </c>
      <c r="F230" s="2">
        <v>11.9</v>
      </c>
      <c r="G230" s="2">
        <v>12</v>
      </c>
      <c r="H230" s="22">
        <v>13</v>
      </c>
      <c r="I230" s="2">
        <f t="shared" si="11"/>
        <v>11.442812404986316</v>
      </c>
    </row>
    <row r="231" spans="1:20">
      <c r="A231" s="6">
        <v>40330</v>
      </c>
      <c r="B231" s="2">
        <v>8.3000000000000007</v>
      </c>
      <c r="C231" s="2">
        <v>9.1999999999999993</v>
      </c>
      <c r="D231" s="2">
        <v>9.6</v>
      </c>
      <c r="E231" s="2">
        <v>11.3</v>
      </c>
      <c r="F231" s="2">
        <v>11.5</v>
      </c>
      <c r="G231" s="2">
        <v>11.3</v>
      </c>
      <c r="H231" s="22">
        <v>12.2</v>
      </c>
      <c r="I231" s="2">
        <f t="shared" si="11"/>
        <v>10.819428397689267</v>
      </c>
    </row>
    <row r="232" spans="1:20">
      <c r="A232" s="35">
        <v>40422</v>
      </c>
      <c r="B232" s="38">
        <v>8.4</v>
      </c>
      <c r="C232" s="38">
        <v>9.1</v>
      </c>
      <c r="D232" s="38">
        <v>9.6999999999999993</v>
      </c>
      <c r="E232" s="38">
        <v>11.3</v>
      </c>
      <c r="F232" s="38">
        <v>11.6</v>
      </c>
      <c r="G232" s="38">
        <v>11.1</v>
      </c>
      <c r="H232" s="42">
        <v>12.1</v>
      </c>
      <c r="I232" s="38">
        <f t="shared" si="11"/>
        <v>10.789282456673758</v>
      </c>
    </row>
    <row r="233" spans="1:20">
      <c r="A233" s="6">
        <v>40513</v>
      </c>
      <c r="B233" s="2">
        <v>7.9</v>
      </c>
      <c r="C233" s="2">
        <v>8.3000000000000007</v>
      </c>
      <c r="D233" s="2">
        <v>9.1999999999999993</v>
      </c>
      <c r="E233" s="2">
        <v>10.9</v>
      </c>
      <c r="F233" s="2">
        <v>10.8</v>
      </c>
      <c r="G233" s="2">
        <v>10.4</v>
      </c>
      <c r="H233" s="22">
        <v>12.1</v>
      </c>
      <c r="I233" s="44">
        <f t="shared" si="11"/>
        <v>10.182891456369717</v>
      </c>
    </row>
    <row r="234" spans="1:20">
      <c r="B234" s="39">
        <v>129200</v>
      </c>
      <c r="C234" s="39">
        <v>364900</v>
      </c>
      <c r="D234" s="39">
        <v>450600</v>
      </c>
      <c r="E234" s="39">
        <v>516900</v>
      </c>
      <c r="F234" s="39">
        <v>745700</v>
      </c>
      <c r="G234" s="39">
        <v>870400</v>
      </c>
      <c r="H234" s="43">
        <v>211300</v>
      </c>
      <c r="I234" s="45">
        <f>SUM(B234:H234)</f>
        <v>3289000</v>
      </c>
    </row>
    <row r="235" spans="1:20" ht="15">
      <c r="A235"/>
      <c r="B235"/>
      <c r="C235"/>
      <c r="D235"/>
      <c r="E235"/>
      <c r="F235"/>
      <c r="G235"/>
      <c r="H235"/>
      <c r="I235"/>
      <c r="K235" s="23" t="s">
        <v>69</v>
      </c>
      <c r="L235" s="24"/>
      <c r="M235" s="24"/>
      <c r="N235" s="24"/>
      <c r="O235" s="24"/>
      <c r="P235" s="24"/>
      <c r="Q235" s="24"/>
      <c r="R235" s="24"/>
      <c r="S235" s="24"/>
      <c r="T235" s="25"/>
    </row>
    <row r="236" spans="1:20">
      <c r="K236" s="26" t="s">
        <v>62</v>
      </c>
      <c r="L236" s="27"/>
      <c r="M236" s="27"/>
      <c r="N236" s="27"/>
      <c r="O236" s="27"/>
      <c r="P236" s="27"/>
      <c r="Q236" s="27"/>
      <c r="R236" s="27"/>
      <c r="S236" s="27"/>
      <c r="T236" s="28"/>
    </row>
    <row r="237" spans="1:20" ht="38.25">
      <c r="A237" s="11" t="s">
        <v>62</v>
      </c>
      <c r="B237" s="1" t="s">
        <v>32</v>
      </c>
      <c r="C237" s="1" t="s">
        <v>33</v>
      </c>
      <c r="D237" s="1" t="s">
        <v>31</v>
      </c>
      <c r="E237" s="1" t="s">
        <v>41</v>
      </c>
      <c r="F237" s="1" t="s">
        <v>40</v>
      </c>
      <c r="G237" s="1" t="s">
        <v>67</v>
      </c>
      <c r="H237" s="1" t="s">
        <v>73</v>
      </c>
    </row>
    <row r="238" spans="1:20">
      <c r="A238" s="6">
        <v>39052</v>
      </c>
      <c r="B238" s="2">
        <v>3.1</v>
      </c>
      <c r="C238" s="2">
        <v>3.8</v>
      </c>
      <c r="D238" s="2">
        <v>4.3</v>
      </c>
      <c r="E238" s="2">
        <v>4.5</v>
      </c>
      <c r="F238" s="2">
        <v>5</v>
      </c>
      <c r="G238" s="2">
        <v>15.4</v>
      </c>
      <c r="H238" s="33">
        <f>((B238*$B$255/100)+(C238*$C$255/100)+(D238*$D$255/100)+(E238*$E$255/100)+(F238*$F$255/100)+(G238*$G$255/100))/($H$255/100)</f>
        <v>4.1937944284341979</v>
      </c>
    </row>
    <row r="239" spans="1:20">
      <c r="A239" s="6">
        <v>39142</v>
      </c>
      <c r="B239" s="2">
        <v>3.5</v>
      </c>
      <c r="C239" s="2">
        <v>4.2</v>
      </c>
      <c r="D239" s="2">
        <v>4.8</v>
      </c>
      <c r="E239" s="2">
        <v>5</v>
      </c>
      <c r="F239" s="2">
        <v>5.3</v>
      </c>
      <c r="G239" s="2">
        <v>13.6</v>
      </c>
      <c r="H239" s="33">
        <f t="shared" ref="H239:H254" si="12">((B239*$B$255/100)+(C239*$C$255/100)+(D239*$D$255/100)+(E239*$E$255/100)+(F239*$F$255/100)+(G239*$G$255/100))/($H$255/100)</f>
        <v>4.6261084989129886</v>
      </c>
    </row>
    <row r="240" spans="1:20">
      <c r="A240" s="6">
        <v>39234</v>
      </c>
      <c r="B240" s="2">
        <v>4</v>
      </c>
      <c r="C240" s="2">
        <v>4.5999999999999996</v>
      </c>
      <c r="D240" s="2">
        <v>4.9000000000000004</v>
      </c>
      <c r="E240" s="2">
        <v>5.8</v>
      </c>
      <c r="F240" s="2">
        <v>5.9</v>
      </c>
      <c r="G240" s="2">
        <v>17</v>
      </c>
      <c r="H240" s="33">
        <f t="shared" si="12"/>
        <v>4.9692694271702305</v>
      </c>
    </row>
    <row r="241" spans="1:8">
      <c r="A241" s="35">
        <v>39326</v>
      </c>
      <c r="B241" s="38">
        <v>4.0999999999999996</v>
      </c>
      <c r="C241" s="38">
        <v>4.8</v>
      </c>
      <c r="D241" s="38">
        <v>5.3</v>
      </c>
      <c r="E241" s="38">
        <v>5.9</v>
      </c>
      <c r="F241" s="38">
        <v>6.6</v>
      </c>
      <c r="G241" s="38">
        <v>21</v>
      </c>
      <c r="H241" s="40">
        <f t="shared" si="12"/>
        <v>5.3183325749532333</v>
      </c>
    </row>
    <row r="242" spans="1:8">
      <c r="A242" s="6">
        <v>39417</v>
      </c>
      <c r="B242" s="2">
        <v>4.2</v>
      </c>
      <c r="C242" s="2">
        <v>4.9000000000000004</v>
      </c>
      <c r="D242" s="2">
        <v>5.5</v>
      </c>
      <c r="E242" s="2">
        <v>6</v>
      </c>
      <c r="F242" s="2">
        <v>6.6</v>
      </c>
      <c r="G242" s="2">
        <v>18.7</v>
      </c>
      <c r="H242" s="33">
        <f t="shared" si="12"/>
        <v>5.4404722180089991</v>
      </c>
    </row>
    <row r="243" spans="1:8">
      <c r="A243" s="6">
        <v>39508</v>
      </c>
      <c r="B243" s="2">
        <v>4.5</v>
      </c>
      <c r="C243" s="2">
        <v>5.2</v>
      </c>
      <c r="D243" s="2">
        <v>6.2</v>
      </c>
      <c r="E243" s="2">
        <v>6.7</v>
      </c>
      <c r="F243" s="2">
        <v>7.3</v>
      </c>
      <c r="G243" s="2">
        <v>17.600000000000001</v>
      </c>
      <c r="H243" s="33">
        <f t="shared" si="12"/>
        <v>5.9992820668385658</v>
      </c>
    </row>
    <row r="244" spans="1:8">
      <c r="A244" s="6">
        <v>39600</v>
      </c>
      <c r="B244" s="2">
        <v>5.2</v>
      </c>
      <c r="C244" s="2">
        <v>5.9</v>
      </c>
      <c r="D244" s="2">
        <v>7.2</v>
      </c>
      <c r="E244" s="2">
        <v>7.9</v>
      </c>
      <c r="F244" s="2">
        <v>8.3000000000000007</v>
      </c>
      <c r="G244" s="2">
        <v>22.1</v>
      </c>
      <c r="H244" s="33">
        <f t="shared" si="12"/>
        <v>6.9476212144193346</v>
      </c>
    </row>
    <row r="245" spans="1:8">
      <c r="A245" s="35">
        <v>39692</v>
      </c>
      <c r="B245" s="38">
        <v>5.7</v>
      </c>
      <c r="C245" s="38">
        <v>6.4</v>
      </c>
      <c r="D245" s="38">
        <v>8.1999999999999993</v>
      </c>
      <c r="E245" s="38">
        <v>8.6999999999999993</v>
      </c>
      <c r="F245" s="38">
        <v>9.6</v>
      </c>
      <c r="G245" s="38">
        <v>27.1</v>
      </c>
      <c r="H245" s="40">
        <f t="shared" si="12"/>
        <v>7.8288720359977759</v>
      </c>
    </row>
    <row r="246" spans="1:8">
      <c r="A246" s="6">
        <v>39783</v>
      </c>
      <c r="B246" s="2">
        <v>6.6</v>
      </c>
      <c r="C246" s="2">
        <v>7.5</v>
      </c>
      <c r="D246" s="2">
        <v>9.4</v>
      </c>
      <c r="E246" s="2">
        <v>10.1</v>
      </c>
      <c r="F246" s="2">
        <v>10.6</v>
      </c>
      <c r="G246" s="2">
        <v>24.5</v>
      </c>
      <c r="H246" s="33">
        <f t="shared" si="12"/>
        <v>8.9348602052682136</v>
      </c>
    </row>
    <row r="247" spans="1:8">
      <c r="A247" s="6">
        <v>39873</v>
      </c>
      <c r="B247" s="2">
        <v>8.6</v>
      </c>
      <c r="C247" s="2">
        <v>9.5</v>
      </c>
      <c r="D247" s="2">
        <v>11</v>
      </c>
      <c r="E247" s="2">
        <v>12.7</v>
      </c>
      <c r="F247" s="2">
        <v>13.3</v>
      </c>
      <c r="G247" s="2">
        <v>27</v>
      </c>
      <c r="H247" s="33">
        <f t="shared" si="12"/>
        <v>10.856375954294958</v>
      </c>
    </row>
    <row r="248" spans="1:8">
      <c r="A248" s="6">
        <v>39965</v>
      </c>
      <c r="B248" s="2">
        <v>9.3000000000000007</v>
      </c>
      <c r="C248" s="2">
        <v>10.199999999999999</v>
      </c>
      <c r="D248" s="2">
        <v>11.7</v>
      </c>
      <c r="E248" s="2">
        <v>13.7</v>
      </c>
      <c r="F248" s="2">
        <v>14</v>
      </c>
      <c r="G248" s="2">
        <v>29.4</v>
      </c>
      <c r="H248" s="33">
        <f t="shared" si="12"/>
        <v>11.595274786389604</v>
      </c>
    </row>
    <row r="249" spans="1:8">
      <c r="A249" s="35">
        <v>40057</v>
      </c>
      <c r="B249" s="38">
        <v>9.5</v>
      </c>
      <c r="C249" s="38">
        <v>10.4</v>
      </c>
      <c r="D249" s="38">
        <v>12.3</v>
      </c>
      <c r="E249" s="38">
        <v>13.8</v>
      </c>
      <c r="F249" s="38">
        <v>14.9</v>
      </c>
      <c r="G249" s="38">
        <v>32.200000000000003</v>
      </c>
      <c r="H249" s="40">
        <f t="shared" si="12"/>
        <v>12.068736538753225</v>
      </c>
    </row>
    <row r="250" spans="1:8">
      <c r="A250" s="6">
        <v>40148</v>
      </c>
      <c r="B250" s="2">
        <v>9.1</v>
      </c>
      <c r="C250" s="2">
        <v>10.1</v>
      </c>
      <c r="D250" s="2">
        <v>11.9</v>
      </c>
      <c r="E250" s="2">
        <v>13.6</v>
      </c>
      <c r="F250" s="2">
        <v>14.3</v>
      </c>
      <c r="G250" s="2">
        <v>27.7</v>
      </c>
      <c r="H250" s="33">
        <f t="shared" si="12"/>
        <v>11.652286768795188</v>
      </c>
    </row>
    <row r="251" spans="1:8">
      <c r="A251" s="6">
        <v>40238</v>
      </c>
      <c r="B251" s="2">
        <v>10.1</v>
      </c>
      <c r="C251" s="2">
        <v>11</v>
      </c>
      <c r="D251" s="2">
        <v>12.2</v>
      </c>
      <c r="E251" s="2">
        <v>14.9</v>
      </c>
      <c r="F251" s="2">
        <v>15.2</v>
      </c>
      <c r="G251" s="2">
        <v>27.8</v>
      </c>
      <c r="H251" s="33">
        <f t="shared" si="12"/>
        <v>12.29951767025633</v>
      </c>
    </row>
    <row r="252" spans="1:8">
      <c r="A252" s="6">
        <v>40330</v>
      </c>
      <c r="B252" s="2">
        <v>9.5</v>
      </c>
      <c r="C252" s="2">
        <v>10.5</v>
      </c>
      <c r="D252" s="2">
        <v>12.2</v>
      </c>
      <c r="E252" s="2">
        <v>14.3</v>
      </c>
      <c r="F252" s="2">
        <v>14.5</v>
      </c>
      <c r="G252" s="2">
        <v>28.9</v>
      </c>
      <c r="H252" s="33">
        <f t="shared" si="12"/>
        <v>12.016465948733506</v>
      </c>
    </row>
    <row r="253" spans="1:8">
      <c r="A253" s="35">
        <v>40422</v>
      </c>
      <c r="B253" s="40">
        <v>9.6</v>
      </c>
      <c r="C253" s="40">
        <v>10.6</v>
      </c>
      <c r="D253" s="40">
        <v>12.5</v>
      </c>
      <c r="E253" s="40">
        <v>14.2</v>
      </c>
      <c r="F253" s="40">
        <v>15.3</v>
      </c>
      <c r="G253" s="40">
        <v>30.4</v>
      </c>
      <c r="H253" s="40">
        <f t="shared" si="12"/>
        <v>12.273009757823955</v>
      </c>
    </row>
    <row r="254" spans="1:8">
      <c r="A254" s="6">
        <v>40513</v>
      </c>
      <c r="B254" s="2">
        <v>8.9</v>
      </c>
      <c r="C254" s="2">
        <v>10.1</v>
      </c>
      <c r="D254" s="2">
        <v>12.7</v>
      </c>
      <c r="E254" s="2">
        <v>13.7</v>
      </c>
      <c r="F254" s="2">
        <v>14.2</v>
      </c>
      <c r="G254" s="2">
        <v>28.3</v>
      </c>
      <c r="H254" s="33">
        <f t="shared" si="12"/>
        <v>12.020665352141156</v>
      </c>
    </row>
    <row r="255" spans="1:8" ht="14.25">
      <c r="A255" s="6" t="s">
        <v>72</v>
      </c>
      <c r="B255" s="39">
        <v>1592600</v>
      </c>
      <c r="C255" s="39">
        <v>1559300</v>
      </c>
      <c r="D255" s="39">
        <v>4901700</v>
      </c>
      <c r="E255" s="39">
        <v>855600</v>
      </c>
      <c r="F255" s="39">
        <v>905000</v>
      </c>
      <c r="G255" s="39">
        <v>75300</v>
      </c>
      <c r="H255" s="39">
        <f>SUM(B255:G255)</f>
        <v>9889500</v>
      </c>
    </row>
  </sheetData>
  <pageMargins left="0.7" right="0.7" top="0.75" bottom="0.75" header="0.3" footer="0.3"/>
  <pageSetup scale="92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California by Region</vt:lpstr>
      <vt:lpstr>'California by Region'!Print_Area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Morris</dc:creator>
  <cp:lastModifiedBy>Sue</cp:lastModifiedBy>
  <cp:lastPrinted>2010-03-23T22:20:05Z</cp:lastPrinted>
  <dcterms:created xsi:type="dcterms:W3CDTF">2010-03-12T18:28:37Z</dcterms:created>
  <dcterms:modified xsi:type="dcterms:W3CDTF">2011-01-29T04:53:58Z</dcterms:modified>
</cp:coreProperties>
</file>